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2.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3.xml" ContentType="application/vnd.openxmlformats-officedocument.spreadsheetml.pivotTab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4.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0cebce4ac41d9d6/Documents/Desktop/"/>
    </mc:Choice>
  </mc:AlternateContent>
  <xr:revisionPtr revIDLastSave="2292" documentId="11_89090B32106172CFEB3B98154B5DCE3A174AC716" xr6:coauthVersionLast="47" xr6:coauthVersionMax="47" xr10:uidLastSave="{7D49E01E-9A3E-4882-8441-F680AF862714}"/>
  <bookViews>
    <workbookView xWindow="-110" yWindow="-110" windowWidth="19420" windowHeight="10300" tabRatio="817" firstSheet="7" activeTab="15" xr2:uid="{00000000-000D-0000-FFFF-FFFF00000000}"/>
  </bookViews>
  <sheets>
    <sheet name="tblBlinkit" sheetId="1" r:id="rId1"/>
    <sheet name="Pivot 1" sheetId="9" r:id="rId2"/>
    <sheet name="Pivot 2" sheetId="8" r:id="rId3"/>
    <sheet name="Pivot 3" sheetId="10" r:id="rId4"/>
    <sheet name="Pivot 4" sheetId="11" r:id="rId5"/>
    <sheet name="Pivot 5" sheetId="12" r:id="rId6"/>
    <sheet name="Pivot 6" sheetId="13" r:id="rId7"/>
    <sheet name="Pivot 7" sheetId="14" r:id="rId8"/>
    <sheet name="Pivot 8" sheetId="15" r:id="rId9"/>
    <sheet name="Pivot 9" sheetId="16" r:id="rId10"/>
    <sheet name="Pivot 10" sheetId="17" r:id="rId11"/>
    <sheet name="Pivot 11" sheetId="18" r:id="rId12"/>
    <sheet name="Dashboard" sheetId="7" r:id="rId13"/>
    <sheet name="Pivot Reports Dashboards" sheetId="19" r:id="rId14"/>
    <sheet name="Pivot - Category" sheetId="3" r:id="rId15"/>
    <sheet name="Pivot - City" sheetId="5" r:id="rId16"/>
    <sheet name="Pivot - Outlet" sheetId="6" r:id="rId17"/>
  </sheets>
  <definedNames>
    <definedName name="_xlcn.WorksheetConnection_Blinkit_Sales_Inventory_Dataset.xlsxTable11" hidden="1">Table1[]</definedName>
    <definedName name="Slicer_Category">#N/A</definedName>
    <definedName name="Slicer_Category1">#N/A</definedName>
    <definedName name="Slicer_City">#N/A</definedName>
    <definedName name="Slicer_City1">#N/A</definedName>
    <definedName name="Slicer_Inventory_Status">#N/A</definedName>
    <definedName name="Slicer_Outlet">#N/A</definedName>
    <definedName name="Slicer_Outlet1">#N/A</definedName>
    <definedName name="Slicer_Payment_Mode">#N/A</definedName>
    <definedName name="Slicer_Payment_Mode1">#N/A</definedName>
    <definedName name="Slicer_Product">#N/A</definedName>
  </definedNames>
  <calcPr calcId="191029"/>
  <pivotCaches>
    <pivotCache cacheId="0" r:id="rId18"/>
    <pivotCache cacheId="1" r:id="rId19"/>
    <pivotCache cacheId="2" r:id="rId20"/>
    <pivotCache cacheId="3"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_Sales_Inventory_Dataset.xlsx!Table1"/>
        </x15:modelTables>
        <x15:extLst>
          <ext xmlns:x16="http://schemas.microsoft.com/office/spreadsheetml/2014/11/main" uri="{9835A34E-60A6-4A7C-AAB8-D5F71C897F49}">
            <x16:modelTimeGroupings>
              <x16:modelTimeGrouping tableName="Table1"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8" i="7" l="1"/>
  <c r="AH6" i="7"/>
  <c r="AH7" i="7"/>
  <c r="AH5" i="7"/>
  <c r="AH4" i="7"/>
  <c r="AH3" i="7"/>
  <c r="U2" i="1"/>
  <c r="S2" i="1"/>
  <c r="R2" i="1"/>
  <c r="Q2" i="1"/>
  <c r="P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08101D-EFB6-4811-A973-FB782344BC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7EAA08E-C66E-434D-BF35-408997EC4B99}" name="WorksheetConnection_Blinkit_Sales_Inventory_Dataset.xlsx!Table1" type="102" refreshedVersion="8" minRefreshableVersion="5">
    <extLst>
      <ext xmlns:x15="http://schemas.microsoft.com/office/spreadsheetml/2010/11/main" uri="{DE250136-89BD-433C-8126-D09CA5730AF9}">
        <x15:connection id="Table1" autoDelete="1">
          <x15:rangePr sourceName="_xlcn.WorksheetConnection_Blinkit_Sales_Inventory_Dataset.xlsxTable11"/>
        </x15:connection>
      </ext>
    </extLst>
  </connection>
</connections>
</file>

<file path=xl/sharedStrings.xml><?xml version="1.0" encoding="utf-8"?>
<sst xmlns="http://schemas.openxmlformats.org/spreadsheetml/2006/main" count="3755" uniqueCount="769">
  <si>
    <t>Order_ID</t>
  </si>
  <si>
    <t>Order_Date</t>
  </si>
  <si>
    <t>City</t>
  </si>
  <si>
    <t>Outlet</t>
  </si>
  <si>
    <t>Category</t>
  </si>
  <si>
    <t>Product</t>
  </si>
  <si>
    <t>Quantity</t>
  </si>
  <si>
    <t>Unit_Price</t>
  </si>
  <si>
    <t>Discount_%</t>
  </si>
  <si>
    <t>Sales_Amount</t>
  </si>
  <si>
    <t>Customer_Rating</t>
  </si>
  <si>
    <t>Payment_Mode</t>
  </si>
  <si>
    <t>Inventory_Available</t>
  </si>
  <si>
    <t>Reorder_Level</t>
  </si>
  <si>
    <t>ORD1002</t>
  </si>
  <si>
    <t>2025-01-23</t>
  </si>
  <si>
    <t>Mumbai</t>
  </si>
  <si>
    <t>Outlet C</t>
  </si>
  <si>
    <t>Beverages</t>
  </si>
  <si>
    <t>Soft Drink</t>
  </si>
  <si>
    <t>Net Banking</t>
  </si>
  <si>
    <t>ORD1003</t>
  </si>
  <si>
    <t>2025-03-30</t>
  </si>
  <si>
    <t>Delhi</t>
  </si>
  <si>
    <t>Personal Care</t>
  </si>
  <si>
    <t>Toothpaste</t>
  </si>
  <si>
    <t>ORD1004</t>
  </si>
  <si>
    <t>2025-03-21</t>
  </si>
  <si>
    <t>Outlet A</t>
  </si>
  <si>
    <t>Face Wash</t>
  </si>
  <si>
    <t>Card</t>
  </si>
  <si>
    <t>ORD1005</t>
  </si>
  <si>
    <t>2025-04-22</t>
  </si>
  <si>
    <t>Pune</t>
  </si>
  <si>
    <t>Soap</t>
  </si>
  <si>
    <t>ORD1006</t>
  </si>
  <si>
    <t>2025-02-16</t>
  </si>
  <si>
    <t>Bengaluru</t>
  </si>
  <si>
    <t>Coffee</t>
  </si>
  <si>
    <t>UPI</t>
  </si>
  <si>
    <t>ORD1007</t>
  </si>
  <si>
    <t>2025-01-04</t>
  </si>
  <si>
    <t>Shampoo</t>
  </si>
  <si>
    <t>Cash</t>
  </si>
  <si>
    <t>ORD1008</t>
  </si>
  <si>
    <t>2025-03-25</t>
  </si>
  <si>
    <t>Chennai</t>
  </si>
  <si>
    <t>ORD1009</t>
  </si>
  <si>
    <t>2025-02-17</t>
  </si>
  <si>
    <t>Snacks</t>
  </si>
  <si>
    <t>Namkeen</t>
  </si>
  <si>
    <t>ORD1010</t>
  </si>
  <si>
    <t>2025-03-03</t>
  </si>
  <si>
    <t>Outlet B</t>
  </si>
  <si>
    <t>ORD1011</t>
  </si>
  <si>
    <t>2025-04-13</t>
  </si>
  <si>
    <t>Cookies</t>
  </si>
  <si>
    <t>ORD1012</t>
  </si>
  <si>
    <t>2025-01-18</t>
  </si>
  <si>
    <t>ORD1013</t>
  </si>
  <si>
    <t>2025-05-07</t>
  </si>
  <si>
    <t>Outlet D</t>
  </si>
  <si>
    <t>Fruits</t>
  </si>
  <si>
    <t>Mango</t>
  </si>
  <si>
    <t>ORD1014</t>
  </si>
  <si>
    <t>2025-06-03</t>
  </si>
  <si>
    <t>ORD1015</t>
  </si>
  <si>
    <t>2025-01-09</t>
  </si>
  <si>
    <t>ORD1016</t>
  </si>
  <si>
    <t>2025-01-05</t>
  </si>
  <si>
    <t>Dairy</t>
  </si>
  <si>
    <t>Butter</t>
  </si>
  <si>
    <t>ORD1017</t>
  </si>
  <si>
    <t>2025-04-16</t>
  </si>
  <si>
    <t>Hyderabad</t>
  </si>
  <si>
    <t>ORD1018</t>
  </si>
  <si>
    <t>2025-01-10</t>
  </si>
  <si>
    <t>Cheese</t>
  </si>
  <si>
    <t>ORD1019</t>
  </si>
  <si>
    <t>Tea</t>
  </si>
  <si>
    <t>ORD1020</t>
  </si>
  <si>
    <t>2025-01-16</t>
  </si>
  <si>
    <t>Orange</t>
  </si>
  <si>
    <t>ORD1021</t>
  </si>
  <si>
    <t>2025-03-06</t>
  </si>
  <si>
    <t>ORD1022</t>
  </si>
  <si>
    <t>2025-05-23</t>
  </si>
  <si>
    <t>Juice</t>
  </si>
  <si>
    <t>ORD1023</t>
  </si>
  <si>
    <t>2025-04-27</t>
  </si>
  <si>
    <t>ORD1024</t>
  </si>
  <si>
    <t>2025-02-21</t>
  </si>
  <si>
    <t>ORD1025</t>
  </si>
  <si>
    <t>2025-01-06</t>
  </si>
  <si>
    <t>ORD1026</t>
  </si>
  <si>
    <t>2025-01-22</t>
  </si>
  <si>
    <t>ORD1027</t>
  </si>
  <si>
    <t>2025-02-14</t>
  </si>
  <si>
    <t>ORD1028</t>
  </si>
  <si>
    <t>2025-02-04</t>
  </si>
  <si>
    <t>ORD1029</t>
  </si>
  <si>
    <t>2025-05-10</t>
  </si>
  <si>
    <t>ORD1030</t>
  </si>
  <si>
    <t>2025-01-14</t>
  </si>
  <si>
    <t>ORD1031</t>
  </si>
  <si>
    <t>2025-02-19</t>
  </si>
  <si>
    <t>Biscuits</t>
  </si>
  <si>
    <t>ORD1032</t>
  </si>
  <si>
    <t>2025-06-18</t>
  </si>
  <si>
    <t>ORD1033</t>
  </si>
  <si>
    <t>2025-06-15</t>
  </si>
  <si>
    <t>ORD1034</t>
  </si>
  <si>
    <t>2025-06-07</t>
  </si>
  <si>
    <t>ORD1035</t>
  </si>
  <si>
    <t>2025-06-11</t>
  </si>
  <si>
    <t>ORD1036</t>
  </si>
  <si>
    <t>2025-02-20</t>
  </si>
  <si>
    <t>ORD1037</t>
  </si>
  <si>
    <t>2025-01-21</t>
  </si>
  <si>
    <t>ORD1038</t>
  </si>
  <si>
    <t>2025-02-25</t>
  </si>
  <si>
    <t>ORD1039</t>
  </si>
  <si>
    <t>2025-05-12</t>
  </si>
  <si>
    <t>ORD1040</t>
  </si>
  <si>
    <t>2025-02-08</t>
  </si>
  <si>
    <t>ORD1041</t>
  </si>
  <si>
    <t>2025-05-30</t>
  </si>
  <si>
    <t>ORD1042</t>
  </si>
  <si>
    <t>2025-06-26</t>
  </si>
  <si>
    <t>ORD1043</t>
  </si>
  <si>
    <t>2025-05-22</t>
  </si>
  <si>
    <t>ORD1044</t>
  </si>
  <si>
    <t>2025-02-12</t>
  </si>
  <si>
    <t>ORD1045</t>
  </si>
  <si>
    <t>2025-05-01</t>
  </si>
  <si>
    <t>ORD1046</t>
  </si>
  <si>
    <t>2025-03-04</t>
  </si>
  <si>
    <t>ORD1047</t>
  </si>
  <si>
    <t>2025-04-09</t>
  </si>
  <si>
    <t>Milk</t>
  </si>
  <si>
    <t>ORD1048</t>
  </si>
  <si>
    <t>ORD1049</t>
  </si>
  <si>
    <t>2025-04-06</t>
  </si>
  <si>
    <t>Curd</t>
  </si>
  <si>
    <t>ORD1050</t>
  </si>
  <si>
    <t>ORD1051</t>
  </si>
  <si>
    <t>2025-03-22</t>
  </si>
  <si>
    <t>ORD1052</t>
  </si>
  <si>
    <t>2025-02-13</t>
  </si>
  <si>
    <t>Apple</t>
  </si>
  <si>
    <t>ORD1053</t>
  </si>
  <si>
    <t>2025-06-14</t>
  </si>
  <si>
    <t>ORD1054</t>
  </si>
  <si>
    <t>2025-03-05</t>
  </si>
  <si>
    <t>ORD1055</t>
  </si>
  <si>
    <t>2025-06-29</t>
  </si>
  <si>
    <t>ORD1056</t>
  </si>
  <si>
    <t>2025-02-27</t>
  </si>
  <si>
    <t>ORD1057</t>
  </si>
  <si>
    <t>2025-03-02</t>
  </si>
  <si>
    <t>ORD1058</t>
  </si>
  <si>
    <t>ORD1059</t>
  </si>
  <si>
    <t>2025-03-16</t>
  </si>
  <si>
    <t>ORD1060</t>
  </si>
  <si>
    <t>2025-05-21</t>
  </si>
  <si>
    <t>ORD1061</t>
  </si>
  <si>
    <t>Banana</t>
  </si>
  <si>
    <t>ORD1062</t>
  </si>
  <si>
    <t>2025-06-16</t>
  </si>
  <si>
    <t>Chips</t>
  </si>
  <si>
    <t>ORD1063</t>
  </si>
  <si>
    <t>ORD1064</t>
  </si>
  <si>
    <t>ORD1065</t>
  </si>
  <si>
    <t>2025-03-14</t>
  </si>
  <si>
    <t>ORD1066</t>
  </si>
  <si>
    <t>2025-02-18</t>
  </si>
  <si>
    <t>ORD1067</t>
  </si>
  <si>
    <t>ORD1068</t>
  </si>
  <si>
    <t>2025-03-13</t>
  </si>
  <si>
    <t>ORD1069</t>
  </si>
  <si>
    <t>2025-06-27</t>
  </si>
  <si>
    <t>ORD1070</t>
  </si>
  <si>
    <t>2025-06-13</t>
  </si>
  <si>
    <t>ORD1071</t>
  </si>
  <si>
    <t>ORD1072</t>
  </si>
  <si>
    <t>ORD1073</t>
  </si>
  <si>
    <t>2025-01-28</t>
  </si>
  <si>
    <t>ORD1074</t>
  </si>
  <si>
    <t>ORD1075</t>
  </si>
  <si>
    <t>2025-03-07</t>
  </si>
  <si>
    <t>ORD1076</t>
  </si>
  <si>
    <t>ORD1077</t>
  </si>
  <si>
    <t>2025-01-01</t>
  </si>
  <si>
    <t>ORD1078</t>
  </si>
  <si>
    <t>2025-05-04</t>
  </si>
  <si>
    <t>ORD1079</t>
  </si>
  <si>
    <t>2025-01-27</t>
  </si>
  <si>
    <t>ORD1080</t>
  </si>
  <si>
    <t>2025-05-28</t>
  </si>
  <si>
    <t>ORD1081</t>
  </si>
  <si>
    <t>2025-02-23</t>
  </si>
  <si>
    <t>ORD1082</t>
  </si>
  <si>
    <t>2025-01-13</t>
  </si>
  <si>
    <t>ORD1083</t>
  </si>
  <si>
    <t>2025-05-09</t>
  </si>
  <si>
    <t>ORD1084</t>
  </si>
  <si>
    <t>2025-06-08</t>
  </si>
  <si>
    <t>ORD1085</t>
  </si>
  <si>
    <t>2025-04-24</t>
  </si>
  <si>
    <t>ORD1086</t>
  </si>
  <si>
    <t>ORD1087</t>
  </si>
  <si>
    <t>2025-06-21</t>
  </si>
  <si>
    <t>ORD1088</t>
  </si>
  <si>
    <t>2025-04-19</t>
  </si>
  <si>
    <t>ORD1089</t>
  </si>
  <si>
    <t>2025-03-17</t>
  </si>
  <si>
    <t>ORD1090</t>
  </si>
  <si>
    <t>ORD1091</t>
  </si>
  <si>
    <t>2025-05-20</t>
  </si>
  <si>
    <t>ORD1092</t>
  </si>
  <si>
    <t>ORD1093</t>
  </si>
  <si>
    <t>2025-06-20</t>
  </si>
  <si>
    <t>ORD1094</t>
  </si>
  <si>
    <t>2025-01-02</t>
  </si>
  <si>
    <t>ORD1095</t>
  </si>
  <si>
    <t>2025-04-18</t>
  </si>
  <si>
    <t>ORD1096</t>
  </si>
  <si>
    <t>2025-03-24</t>
  </si>
  <si>
    <t>ORD1097</t>
  </si>
  <si>
    <t>ORD1098</t>
  </si>
  <si>
    <t>2025-06-02</t>
  </si>
  <si>
    <t>ORD1099</t>
  </si>
  <si>
    <t>2025-02-10</t>
  </si>
  <si>
    <t>ORD1100</t>
  </si>
  <si>
    <t>ORD1101</t>
  </si>
  <si>
    <t>2025-05-18</t>
  </si>
  <si>
    <t>ORD1102</t>
  </si>
  <si>
    <t>2025-02-09</t>
  </si>
  <si>
    <t>ORD1103</t>
  </si>
  <si>
    <t>ORD1104</t>
  </si>
  <si>
    <t>2025-02-15</t>
  </si>
  <si>
    <t>ORD1105</t>
  </si>
  <si>
    <t>2025-04-15</t>
  </si>
  <si>
    <t>ORD1106</t>
  </si>
  <si>
    <t>ORD1107</t>
  </si>
  <si>
    <t>ORD1108</t>
  </si>
  <si>
    <t>2025-03-29</t>
  </si>
  <si>
    <t>ORD1109</t>
  </si>
  <si>
    <t>2025-03-15</t>
  </si>
  <si>
    <t>ORD1110</t>
  </si>
  <si>
    <t>ORD1111</t>
  </si>
  <si>
    <t>ORD1112</t>
  </si>
  <si>
    <t>2025-01-26</t>
  </si>
  <si>
    <t>ORD1113</t>
  </si>
  <si>
    <t>2025-04-08</t>
  </si>
  <si>
    <t>ORD1114</t>
  </si>
  <si>
    <t>2025-06-06</t>
  </si>
  <si>
    <t>ORD1115</t>
  </si>
  <si>
    <t>2025-01-31</t>
  </si>
  <si>
    <t>ORD1116</t>
  </si>
  <si>
    <t>ORD1117</t>
  </si>
  <si>
    <t>ORD1118</t>
  </si>
  <si>
    <t>ORD1119</t>
  </si>
  <si>
    <t>ORD1120</t>
  </si>
  <si>
    <t>2025-03-08</t>
  </si>
  <si>
    <t>ORD1121</t>
  </si>
  <si>
    <t>2025-02-11</t>
  </si>
  <si>
    <t>ORD1122</t>
  </si>
  <si>
    <t>ORD1123</t>
  </si>
  <si>
    <t>ORD1124</t>
  </si>
  <si>
    <t>2025-06-10</t>
  </si>
  <si>
    <t>ORD1125</t>
  </si>
  <si>
    <t>ORD1126</t>
  </si>
  <si>
    <t>2025-04-30</t>
  </si>
  <si>
    <t>ORD1127</t>
  </si>
  <si>
    <t>ORD1128</t>
  </si>
  <si>
    <t>2025-03-31</t>
  </si>
  <si>
    <t>ORD1129</t>
  </si>
  <si>
    <t>ORD1130</t>
  </si>
  <si>
    <t>ORD1131</t>
  </si>
  <si>
    <t>2025-01-29</t>
  </si>
  <si>
    <t>ORD1132</t>
  </si>
  <si>
    <t>2025-05-31</t>
  </si>
  <si>
    <t>ORD1133</t>
  </si>
  <si>
    <t>2025-06-12</t>
  </si>
  <si>
    <t>ORD1134</t>
  </si>
  <si>
    <t>2025-01-25</t>
  </si>
  <si>
    <t>ORD1135</t>
  </si>
  <si>
    <t>ORD1136</t>
  </si>
  <si>
    <t>2025-04-04</t>
  </si>
  <si>
    <t>ORD1137</t>
  </si>
  <si>
    <t>ORD1138</t>
  </si>
  <si>
    <t>2025-02-06</t>
  </si>
  <si>
    <t>ORD1139</t>
  </si>
  <si>
    <t>ORD1140</t>
  </si>
  <si>
    <t>ORD1141</t>
  </si>
  <si>
    <t>ORD1142</t>
  </si>
  <si>
    <t>2025-04-12</t>
  </si>
  <si>
    <t>ORD1143</t>
  </si>
  <si>
    <t>2025-04-17</t>
  </si>
  <si>
    <t>ORD1144</t>
  </si>
  <si>
    <t>ORD1145</t>
  </si>
  <si>
    <t>ORD1146</t>
  </si>
  <si>
    <t>2025-03-09</t>
  </si>
  <si>
    <t>ORD1147</t>
  </si>
  <si>
    <t>ORD1148</t>
  </si>
  <si>
    <t>ORD1149</t>
  </si>
  <si>
    <t>ORD1150</t>
  </si>
  <si>
    <t>2025-04-10</t>
  </si>
  <si>
    <t>ORD1151</t>
  </si>
  <si>
    <t>2025-06-28</t>
  </si>
  <si>
    <t>ORD1152</t>
  </si>
  <si>
    <t>ORD1153</t>
  </si>
  <si>
    <t>ORD1154</t>
  </si>
  <si>
    <t>2025-03-23</t>
  </si>
  <si>
    <t>ORD1155</t>
  </si>
  <si>
    <t>ORD1156</t>
  </si>
  <si>
    <t>ORD1157</t>
  </si>
  <si>
    <t>ORD1158</t>
  </si>
  <si>
    <t>ORD1159</t>
  </si>
  <si>
    <t>ORD1160</t>
  </si>
  <si>
    <t>ORD1161</t>
  </si>
  <si>
    <t>2025-05-03</t>
  </si>
  <si>
    <t>ORD1162</t>
  </si>
  <si>
    <t>2025-05-25</t>
  </si>
  <si>
    <t>ORD1163</t>
  </si>
  <si>
    <t>ORD1164</t>
  </si>
  <si>
    <t>2025-03-10</t>
  </si>
  <si>
    <t>ORD1165</t>
  </si>
  <si>
    <t>ORD1166</t>
  </si>
  <si>
    <t>2025-05-27</t>
  </si>
  <si>
    <t>ORD1167</t>
  </si>
  <si>
    <t>2025-04-01</t>
  </si>
  <si>
    <t>ORD1168</t>
  </si>
  <si>
    <t>ORD1169</t>
  </si>
  <si>
    <t>2025-05-15</t>
  </si>
  <si>
    <t>ORD1170</t>
  </si>
  <si>
    <t>ORD1171</t>
  </si>
  <si>
    <t>ORD1172</t>
  </si>
  <si>
    <t>ORD1173</t>
  </si>
  <si>
    <t>ORD1174</t>
  </si>
  <si>
    <t>2025-06-25</t>
  </si>
  <si>
    <t>ORD1175</t>
  </si>
  <si>
    <t>2025-05-13</t>
  </si>
  <si>
    <t>ORD1176</t>
  </si>
  <si>
    <t>2025-01-19</t>
  </si>
  <si>
    <t>ORD1177</t>
  </si>
  <si>
    <t>ORD1178</t>
  </si>
  <si>
    <t>ORD1179</t>
  </si>
  <si>
    <t>ORD1180</t>
  </si>
  <si>
    <t>ORD1181</t>
  </si>
  <si>
    <t>2025-05-02</t>
  </si>
  <si>
    <t>ORD1182</t>
  </si>
  <si>
    <t>ORD1183</t>
  </si>
  <si>
    <t>2025-04-23</t>
  </si>
  <si>
    <t>ORD1184</t>
  </si>
  <si>
    <t>2025-05-17</t>
  </si>
  <si>
    <t>ORD1185</t>
  </si>
  <si>
    <t>2025-05-06</t>
  </si>
  <si>
    <t>ORD1186</t>
  </si>
  <si>
    <t>ORD1187</t>
  </si>
  <si>
    <t>ORD1188</t>
  </si>
  <si>
    <t>ORD1189</t>
  </si>
  <si>
    <t>ORD1190</t>
  </si>
  <si>
    <t>2025-01-30</t>
  </si>
  <si>
    <t>ORD1191</t>
  </si>
  <si>
    <t>2025-03-01</t>
  </si>
  <si>
    <t>ORD1192</t>
  </si>
  <si>
    <t>2025-03-19</t>
  </si>
  <si>
    <t>ORD1193</t>
  </si>
  <si>
    <t>2025-03-12</t>
  </si>
  <si>
    <t>ORD1194</t>
  </si>
  <si>
    <t>ORD1195</t>
  </si>
  <si>
    <t>ORD1196</t>
  </si>
  <si>
    <t>ORD1197</t>
  </si>
  <si>
    <t>2025-02-03</t>
  </si>
  <si>
    <t>ORD1198</t>
  </si>
  <si>
    <t>ORD1199</t>
  </si>
  <si>
    <t>ORD1200</t>
  </si>
  <si>
    <t>ORD1201</t>
  </si>
  <si>
    <t>ORD1202</t>
  </si>
  <si>
    <t>2025-04-20</t>
  </si>
  <si>
    <t>ORD1203</t>
  </si>
  <si>
    <t>ORD1204</t>
  </si>
  <si>
    <t>2025-04-28</t>
  </si>
  <si>
    <t>ORD1205</t>
  </si>
  <si>
    <t>ORD1206</t>
  </si>
  <si>
    <t>ORD1207</t>
  </si>
  <si>
    <t>ORD1208</t>
  </si>
  <si>
    <t>ORD1209</t>
  </si>
  <si>
    <t>ORD1210</t>
  </si>
  <si>
    <t>ORD1211</t>
  </si>
  <si>
    <t>2025-01-07</t>
  </si>
  <si>
    <t>ORD1212</t>
  </si>
  <si>
    <t>ORD1213</t>
  </si>
  <si>
    <t>ORD1214</t>
  </si>
  <si>
    <t>2025-05-11</t>
  </si>
  <si>
    <t>ORD1215</t>
  </si>
  <si>
    <t>ORD1216</t>
  </si>
  <si>
    <t>2025-05-08</t>
  </si>
  <si>
    <t>ORD1217</t>
  </si>
  <si>
    <t>ORD1218</t>
  </si>
  <si>
    <t>ORD1219</t>
  </si>
  <si>
    <t>ORD1220</t>
  </si>
  <si>
    <t>ORD1221</t>
  </si>
  <si>
    <t>ORD1222</t>
  </si>
  <si>
    <t>2025-06-30</t>
  </si>
  <si>
    <t>ORD1223</t>
  </si>
  <si>
    <t>2025-02-01</t>
  </si>
  <si>
    <t>ORD1224</t>
  </si>
  <si>
    <t>ORD1225</t>
  </si>
  <si>
    <t>ORD1226</t>
  </si>
  <si>
    <t>ORD1227</t>
  </si>
  <si>
    <t>ORD1228</t>
  </si>
  <si>
    <t>ORD1229</t>
  </si>
  <si>
    <t>ORD1230</t>
  </si>
  <si>
    <t>ORD1231</t>
  </si>
  <si>
    <t>ORD1232</t>
  </si>
  <si>
    <t>ORD1233</t>
  </si>
  <si>
    <t>ORD1234</t>
  </si>
  <si>
    <t>2025-02-24</t>
  </si>
  <si>
    <t>ORD1235</t>
  </si>
  <si>
    <t>ORD1236</t>
  </si>
  <si>
    <t>ORD1237</t>
  </si>
  <si>
    <t>ORD1238</t>
  </si>
  <si>
    <t>2025-02-26</t>
  </si>
  <si>
    <t>ORD1239</t>
  </si>
  <si>
    <t>ORD1240</t>
  </si>
  <si>
    <t>2025-01-15</t>
  </si>
  <si>
    <t>ORD1241</t>
  </si>
  <si>
    <t>ORD1242</t>
  </si>
  <si>
    <t>ORD1243</t>
  </si>
  <si>
    <t>ORD1244</t>
  </si>
  <si>
    <t>ORD1245</t>
  </si>
  <si>
    <t>ORD1246</t>
  </si>
  <si>
    <t>2025-06-24</t>
  </si>
  <si>
    <t>ORD1247</t>
  </si>
  <si>
    <t>ORD1248</t>
  </si>
  <si>
    <t>ORD1249</t>
  </si>
  <si>
    <t>ORD1250</t>
  </si>
  <si>
    <t>ORD1251</t>
  </si>
  <si>
    <t>2025-06-17</t>
  </si>
  <si>
    <t>ORD1252</t>
  </si>
  <si>
    <t>ORD1253</t>
  </si>
  <si>
    <t>ORD1254</t>
  </si>
  <si>
    <t>ORD1255</t>
  </si>
  <si>
    <t>ORD1256</t>
  </si>
  <si>
    <t>ORD1257</t>
  </si>
  <si>
    <t>2025-02-02</t>
  </si>
  <si>
    <t>ORD1258</t>
  </si>
  <si>
    <t>ORD1259</t>
  </si>
  <si>
    <t>2025-06-05</t>
  </si>
  <si>
    <t>ORD1260</t>
  </si>
  <si>
    <t>ORD1261</t>
  </si>
  <si>
    <t>ORD1262</t>
  </si>
  <si>
    <t>ORD1263</t>
  </si>
  <si>
    <t>2025-04-14</t>
  </si>
  <si>
    <t>ORD1264</t>
  </si>
  <si>
    <t>2025-04-02</t>
  </si>
  <si>
    <t>ORD1265</t>
  </si>
  <si>
    <t>ORD1266</t>
  </si>
  <si>
    <t>2025-04-25</t>
  </si>
  <si>
    <t>ORD1267</t>
  </si>
  <si>
    <t>2025-01-24</t>
  </si>
  <si>
    <t>ORD1268</t>
  </si>
  <si>
    <t>ORD1269</t>
  </si>
  <si>
    <t>2025-06-19</t>
  </si>
  <si>
    <t>ORD1270</t>
  </si>
  <si>
    <t>2025-01-12</t>
  </si>
  <si>
    <t>ORD1271</t>
  </si>
  <si>
    <t>ORD1272</t>
  </si>
  <si>
    <t>2025-06-09</t>
  </si>
  <si>
    <t>ORD1273</t>
  </si>
  <si>
    <t>ORD1274</t>
  </si>
  <si>
    <t>ORD1275</t>
  </si>
  <si>
    <t>ORD1276</t>
  </si>
  <si>
    <t>ORD1277</t>
  </si>
  <si>
    <t>ORD1278</t>
  </si>
  <si>
    <t>ORD1279</t>
  </si>
  <si>
    <t>2025-05-16</t>
  </si>
  <si>
    <t>ORD1280</t>
  </si>
  <si>
    <t>ORD1281</t>
  </si>
  <si>
    <t>2025-06-01</t>
  </si>
  <si>
    <t>ORD1282</t>
  </si>
  <si>
    <t>2025-01-20</t>
  </si>
  <si>
    <t>ORD1283</t>
  </si>
  <si>
    <t>ORD1284</t>
  </si>
  <si>
    <t>2025-05-19</t>
  </si>
  <si>
    <t>ORD1285</t>
  </si>
  <si>
    <t>ORD1286</t>
  </si>
  <si>
    <t>ORD1287</t>
  </si>
  <si>
    <t>ORD1288</t>
  </si>
  <si>
    <t>ORD1289</t>
  </si>
  <si>
    <t>2025-04-29</t>
  </si>
  <si>
    <t>ORD1290</t>
  </si>
  <si>
    <t>ORD1291</t>
  </si>
  <si>
    <t>ORD1292</t>
  </si>
  <si>
    <t>ORD1293</t>
  </si>
  <si>
    <t>ORD1294</t>
  </si>
  <si>
    <t>ORD1295</t>
  </si>
  <si>
    <t>ORD1296</t>
  </si>
  <si>
    <t>ORD1297</t>
  </si>
  <si>
    <t>ORD1298</t>
  </si>
  <si>
    <t>ORD1299</t>
  </si>
  <si>
    <t>ORD1300</t>
  </si>
  <si>
    <t>ORD1301</t>
  </si>
  <si>
    <t>ORD1302</t>
  </si>
  <si>
    <t>2025-04-26</t>
  </si>
  <si>
    <t>ORD1303</t>
  </si>
  <si>
    <t>2025-02-28</t>
  </si>
  <si>
    <t>ORD1304</t>
  </si>
  <si>
    <t>ORD1305</t>
  </si>
  <si>
    <t>ORD1306</t>
  </si>
  <si>
    <t>ORD1307</t>
  </si>
  <si>
    <t>ORD1308</t>
  </si>
  <si>
    <t>ORD1309</t>
  </si>
  <si>
    <t>2025-05-24</t>
  </si>
  <si>
    <t>ORD1310</t>
  </si>
  <si>
    <t>ORD1311</t>
  </si>
  <si>
    <t>2025-04-03</t>
  </si>
  <si>
    <t>ORD1312</t>
  </si>
  <si>
    <t>ORD1313</t>
  </si>
  <si>
    <t>ORD1314</t>
  </si>
  <si>
    <t>2025-02-07</t>
  </si>
  <si>
    <t>ORD1315</t>
  </si>
  <si>
    <t>ORD1316</t>
  </si>
  <si>
    <t>ORD1317</t>
  </si>
  <si>
    <t>ORD1318</t>
  </si>
  <si>
    <t>ORD1319</t>
  </si>
  <si>
    <t>ORD1320</t>
  </si>
  <si>
    <t>ORD1321</t>
  </si>
  <si>
    <t>ORD1322</t>
  </si>
  <si>
    <t>2025-05-14</t>
  </si>
  <si>
    <t>ORD1323</t>
  </si>
  <si>
    <t>ORD1324</t>
  </si>
  <si>
    <t>ORD1325</t>
  </si>
  <si>
    <t>ORD1326</t>
  </si>
  <si>
    <t>ORD1327</t>
  </si>
  <si>
    <t>2025-03-28</t>
  </si>
  <si>
    <t>ORD1328</t>
  </si>
  <si>
    <t>ORD1329</t>
  </si>
  <si>
    <t>ORD1330</t>
  </si>
  <si>
    <t>ORD1331</t>
  </si>
  <si>
    <t>ORD1332</t>
  </si>
  <si>
    <t>ORD1333</t>
  </si>
  <si>
    <t>2025-03-20</t>
  </si>
  <si>
    <t>ORD1334</t>
  </si>
  <si>
    <t>ORD1335</t>
  </si>
  <si>
    <t>ORD1336</t>
  </si>
  <si>
    <t>ORD1337</t>
  </si>
  <si>
    <t>ORD1338</t>
  </si>
  <si>
    <t>ORD1339</t>
  </si>
  <si>
    <t>2025-02-05</t>
  </si>
  <si>
    <t>ORD1340</t>
  </si>
  <si>
    <t>ORD1341</t>
  </si>
  <si>
    <t>ORD1342</t>
  </si>
  <si>
    <t>ORD1343</t>
  </si>
  <si>
    <t>2025-03-27</t>
  </si>
  <si>
    <t>ORD1344</t>
  </si>
  <si>
    <t>2025-04-21</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</si>
  <si>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</si>
  <si>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</si>
  <si>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</si>
  <si>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</si>
  <si>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</si>
  <si>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</si>
  <si>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</si>
  <si>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</si>
  <si>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</si>
  <si>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</si>
  <si>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</si>
  <si>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</si>
  <si>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</si>
  <si>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</si>
  <si>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</si>
  <si>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</si>
  <si>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</si>
  <si>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</si>
  <si>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2025-01-03</t>
  </si>
  <si>
    <t>ORD1363</t>
  </si>
  <si>
    <t>ORD1364</t>
  </si>
  <si>
    <t>ORD1365</t>
  </si>
  <si>
    <t>ORD1366</t>
  </si>
  <si>
    <t>ORD1367</t>
  </si>
  <si>
    <t>2025-04-11</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</si>
  <si>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</si>
  <si>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</si>
  <si>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</si>
  <si>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</si>
  <si>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</si>
  <si>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</si>
  <si>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</si>
  <si>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</si>
  <si>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</si>
  <si>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</si>
  <si>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</si>
  <si>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</si>
  <si>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</si>
  <si>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</si>
  <si>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</si>
  <si>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</si>
  <si>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</si>
  <si>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</si>
  <si>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2025-05-26</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</si>
  <si>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</si>
  <si>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</si>
  <si>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</si>
  <si>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</si>
  <si>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</si>
  <si>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</si>
  <si>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</si>
  <si>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</si>
  <si>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</si>
  <si>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</si>
  <si>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</si>
  <si>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</si>
  <si>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</si>
  <si>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</si>
  <si>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</si>
  <si>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</si>
  <si>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</si>
  <si>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</si>
  <si>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</si>
  <si>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</si>
  <si>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</si>
  <si>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</si>
  <si>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</si>
  <si>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</si>
  <si>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2025-01-11</t>
  </si>
  <si>
    <t>ORD1410</t>
  </si>
  <si>
    <t>ORD1411</t>
  </si>
  <si>
    <t>ORD1412</t>
  </si>
  <si>
    <t>ORD1413</t>
  </si>
  <si>
    <t>2025-03-26</t>
  </si>
  <si>
    <t>ORD1414</t>
  </si>
  <si>
    <t>ORD1415</t>
  </si>
  <si>
    <t>ORD1416</t>
  </si>
  <si>
    <t>ORD1417</t>
  </si>
  <si>
    <t>ORD1418</t>
  </si>
  <si>
    <t>ORD1419</t>
  </si>
  <si>
    <t>2025-01-17</t>
  </si>
  <si>
    <t>ORD1420</t>
  </si>
  <si>
    <t>ORD1421</t>
  </si>
  <si>
    <t>ORD1422</t>
  </si>
  <si>
    <t>2025-06-22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</si>
  <si>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</si>
  <si>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</si>
  <si>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</si>
  <si>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</si>
  <si>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</si>
  <si>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</si>
  <si>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</si>
  <si>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</si>
  <si>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</si>
  <si>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</si>
  <si>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</si>
  <si>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</si>
  <si>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</si>
  <si>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</si>
  <si>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</si>
  <si>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</si>
  <si>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</si>
  <si>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2025-06-23</t>
  </si>
  <si>
    <t>ORD1440</t>
  </si>
  <si>
    <t>ORD1441</t>
  </si>
  <si>
    <t>ORD1442</t>
  </si>
  <si>
    <t>ORD1443</t>
  </si>
  <si>
    <t>2025-01-08</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</si>
  <si>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</si>
  <si>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</si>
  <si>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</si>
  <si>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</si>
  <si>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</si>
  <si>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</si>
  <si>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</si>
  <si>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</si>
  <si>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</si>
  <si>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</si>
  <si>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</si>
  <si>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</si>
  <si>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</si>
  <si>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</si>
  <si>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</si>
  <si>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</si>
  <si>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</si>
  <si>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</si>
  <si>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</si>
  <si>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</si>
  <si>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</si>
  <si>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</si>
  <si>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</si>
  <si>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</si>
  <si>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</si>
  <si>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</si>
  <si>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</si>
  <si>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</si>
  <si>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</si>
  <si>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</si>
  <si>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</si>
  <si>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</si>
  <si>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</si>
  <si>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</si>
  <si>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</si>
  <si>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</si>
  <si>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</si>
  <si>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2025-04-07</t>
  </si>
  <si>
    <t>ORD1481</t>
  </si>
  <si>
    <t>ORD1482</t>
  </si>
  <si>
    <t>ORD1483</t>
  </si>
  <si>
    <t>ORD1484</t>
  </si>
  <si>
    <t>ORD1485</t>
  </si>
  <si>
    <t>ORD1486</t>
  </si>
  <si>
    <t>ORD1487</t>
  </si>
  <si>
    <t>ORD1488</t>
  </si>
  <si>
    <t>ORD1489</t>
  </si>
  <si>
    <t>ORD1490</t>
  </si>
  <si>
    <t>ORD1491</t>
  </si>
  <si>
    <t>ORD1492</t>
  </si>
  <si>
    <t>ORD1493</t>
  </si>
  <si>
    <t>ORD1494</t>
  </si>
  <si>
    <t>ORD1495</t>
  </si>
  <si>
    <t>ORD1496</t>
  </si>
  <si>
    <t>2025-02-22</t>
  </si>
  <si>
    <t>ORD1497</t>
  </si>
  <si>
    <t>ORD1498</t>
  </si>
  <si>
    <t>ORD1499</t>
  </si>
  <si>
    <t>ORD1500</t>
  </si>
  <si>
    <t>ORD1501</t>
  </si>
  <si>
    <t>Grand Total</t>
  </si>
  <si>
    <t>Row Labels</t>
  </si>
  <si>
    <t>Sum of Sales_Amount</t>
  </si>
  <si>
    <t>Month</t>
  </si>
  <si>
    <t>Month_Name</t>
  </si>
  <si>
    <t>Year</t>
  </si>
  <si>
    <t>Order_Count</t>
  </si>
  <si>
    <t>Inventory_Status</t>
  </si>
  <si>
    <t>BLINKIT SALES &amp; INVENTORY DASHBOARD</t>
  </si>
  <si>
    <t>Jan</t>
  </si>
  <si>
    <t>Feb</t>
  </si>
  <si>
    <t>Mar</t>
  </si>
  <si>
    <t>Apr</t>
  </si>
  <si>
    <t>May</t>
  </si>
  <si>
    <t>Jun</t>
  </si>
  <si>
    <t>Day_Type</t>
  </si>
  <si>
    <t>Column Labels</t>
  </si>
  <si>
    <t>Weekday</t>
  </si>
  <si>
    <t>Weekend</t>
  </si>
  <si>
    <t>Reorder Required</t>
  </si>
  <si>
    <t>Sufficient</t>
  </si>
  <si>
    <t>Count of Order_ID</t>
  </si>
  <si>
    <t>% of Total</t>
  </si>
  <si>
    <t>Sales_lakh</t>
  </si>
  <si>
    <t>Sum of Sales_lakh</t>
  </si>
  <si>
    <t>Sales (in lakh)</t>
  </si>
  <si>
    <t>Orders</t>
  </si>
  <si>
    <t xml:space="preserve"> </t>
  </si>
  <si>
    <t>SALES TREND (MONTHLY)</t>
  </si>
  <si>
    <t>SALES BY CATEGORY</t>
  </si>
  <si>
    <t>SALES BY CITY</t>
  </si>
  <si>
    <t>TOP 10 BEST SELLING PRODUCTS (BY SALES)</t>
  </si>
  <si>
    <t>SALES BY PAYMENT MODE</t>
  </si>
  <si>
    <t>SALES TREND (WEEKDAY VS WEEKEND)</t>
  </si>
  <si>
    <t>CATEGORY WISE SALES</t>
  </si>
  <si>
    <t>CITY WISE SALES</t>
  </si>
  <si>
    <t>OUTLET WISE SALES</t>
  </si>
  <si>
    <t>MONTHLY SALES SUMMARY</t>
  </si>
  <si>
    <t>FILTERS</t>
  </si>
  <si>
    <t>KEY INSIGHTS</t>
  </si>
  <si>
    <t>PIVOT REPORTS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</si>
</sst>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09]\ #,##0;[Red][$₹-4009]\ #,##0"/>
    <numFmt numFmtId="165" formatCode="_ [$₹-4009]\ * #,##0.00_ ;_ [$₹-4009]\ * \-#,##0.00_ ;_ [$₹-4009]\ * &quot;-&quot;??_ ;_ @_ "/>
    <numFmt numFmtId="166" formatCode="\₹#,##0.0,&quot;K&quot;"/>
    <numFmt numFmtId="167" formatCode="_ [$₹-4009]\ * #,##0_ ;_ [$₹-4009]\ * \-#,##0_ ;_ [$₹-4009]\ * &quot;-&quot;_ ;_ @_ "/>
  </numFmts>
  <fonts count="9" x14ac:knownFonts="1">
    <font>
      <sz val="11"/>
      <color theme="1"/>
      <name val="Calibri"/>
      <family val="2"/>
      <scheme val="minor"/>
    </font>
    <font>
      <b/>
      <sz val="11"/>
      <color theme="1"/>
      <name val="Calibri"/>
      <family val="2"/>
      <scheme val="minor"/>
    </font>
    <font>
      <sz val="11"/>
      <color theme="0"/>
      <name val="Calibri"/>
      <family val="2"/>
      <scheme val="minor"/>
    </font>
    <font>
      <b/>
      <sz val="22"/>
      <color theme="0"/>
      <name val="Arial Rounded MT Bold"/>
      <family val="2"/>
    </font>
    <font>
      <b/>
      <u/>
      <sz val="10"/>
      <color theme="1"/>
      <name val="Arial Black"/>
      <family val="2"/>
    </font>
    <font>
      <b/>
      <sz val="11"/>
      <color theme="0"/>
      <name val="Arial Rounded MT Bold"/>
      <family val="2"/>
    </font>
    <font>
      <b/>
      <sz val="12"/>
      <color theme="0"/>
      <name val="Arial Rounded MT Bold"/>
      <family val="2"/>
    </font>
    <font>
      <b/>
      <sz val="20"/>
      <color theme="0"/>
      <name val="Arial Rounded MT Bold"/>
      <family val="2"/>
    </font>
    <font>
      <b/>
      <sz val="6"/>
      <color theme="0"/>
      <name val="Arial Rounded MT Bold"/>
      <family val="2"/>
    </font>
  </fonts>
  <fills count="4">
    <fill>
      <patternFill patternType="none"/>
    </fill>
    <fill>
      <patternFill patternType="gray125"/>
    </fill>
    <fill>
      <patternFill patternType="solid">
        <fgColor rgb="FF006600"/>
        <bgColor indexed="64"/>
      </patternFill>
    </fill>
    <fill>
      <patternFill patternType="solid">
        <fgColor theme="0"/>
        <bgColor indexed="64"/>
      </patternFill>
    </fill>
  </fills>
  <borders count="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0" fillId="0" borderId="0" xfId="0" pivotButton="1"/>
    <xf numFmtId="0" fontId="0" fillId="0" borderId="0" xfId="0" applyAlignment="1">
      <alignment horizontal="left"/>
    </xf>
    <xf numFmtId="14" fontId="0" fillId="0" borderId="0" xfId="0" applyNumberFormat="1"/>
    <xf numFmtId="17" fontId="0" fillId="0" borderId="0" xfId="0" applyNumberFormat="1"/>
    <xf numFmtId="164" fontId="0" fillId="0" borderId="0" xfId="0" applyNumberFormat="1"/>
    <xf numFmtId="165" fontId="0" fillId="0" borderId="0" xfId="0" applyNumberFormat="1"/>
    <xf numFmtId="2" fontId="0" fillId="0" borderId="0" xfId="0" applyNumberFormat="1"/>
    <xf numFmtId="49" fontId="0" fillId="0" borderId="0" xfId="0" applyNumberFormat="1"/>
    <xf numFmtId="0" fontId="0" fillId="0" borderId="2" xfId="0" pivotButton="1" applyBorder="1" applyAlignment="1">
      <alignment horizontal="center"/>
    </xf>
    <xf numFmtId="0" fontId="0" fillId="0" borderId="2" xfId="0" applyBorder="1" applyAlignment="1">
      <alignment horizontal="center"/>
    </xf>
    <xf numFmtId="10" fontId="0" fillId="0" borderId="2" xfId="0" applyNumberFormat="1" applyBorder="1" applyAlignment="1">
      <alignment horizontal="center"/>
    </xf>
    <xf numFmtId="43" fontId="0" fillId="0" borderId="2" xfId="0" applyNumberFormat="1" applyBorder="1" applyAlignment="1">
      <alignment horizontal="center"/>
    </xf>
    <xf numFmtId="0" fontId="1" fillId="3" borderId="0" xfId="0" applyFont="1" applyFill="1" applyAlignment="1">
      <alignment horizontal="center"/>
    </xf>
    <xf numFmtId="0" fontId="4" fillId="3" borderId="1" xfId="0" applyFont="1" applyFill="1" applyBorder="1" applyAlignment="1">
      <alignment horizontal="center"/>
    </xf>
    <xf numFmtId="3" fontId="1" fillId="3" borderId="0" xfId="0" applyNumberFormat="1" applyFont="1" applyFill="1"/>
    <xf numFmtId="0" fontId="0" fillId="0" borderId="1" xfId="0" applyBorder="1"/>
    <xf numFmtId="166" fontId="0" fillId="0" borderId="0" xfId="0" applyNumberFormat="1"/>
    <xf numFmtId="3" fontId="0" fillId="0" borderId="0" xfId="0" applyNumberFormat="1"/>
    <xf numFmtId="167" fontId="0" fillId="0" borderId="0" xfId="0" applyNumberFormat="1"/>
    <xf numFmtId="0" fontId="0" fillId="0" borderId="2" xfId="0" pivotButton="1" applyBorder="1"/>
    <xf numFmtId="0" fontId="0" fillId="0" borderId="2" xfId="0" applyBorder="1"/>
    <xf numFmtId="0" fontId="0" fillId="0" borderId="2" xfId="0" applyBorder="1" applyAlignment="1">
      <alignment horizontal="left"/>
    </xf>
    <xf numFmtId="164" fontId="0" fillId="0" borderId="2" xfId="0" applyNumberFormat="1" applyBorder="1"/>
    <xf numFmtId="0" fontId="6" fillId="3" borderId="0" xfId="0" applyFont="1" applyFill="1"/>
    <xf numFmtId="0" fontId="6" fillId="2" borderId="0" xfId="0" applyFont="1" applyFill="1" applyAlignment="1">
      <alignment horizontal="center"/>
    </xf>
    <xf numFmtId="0" fontId="6" fillId="2" borderId="4" xfId="0" applyFont="1" applyFill="1" applyBorder="1" applyAlignment="1">
      <alignment horizontal="center"/>
    </xf>
    <xf numFmtId="0" fontId="5" fillId="2" borderId="4" xfId="0" applyFont="1" applyFill="1" applyBorder="1" applyAlignment="1">
      <alignment horizontal="center"/>
    </xf>
    <xf numFmtId="0" fontId="7" fillId="2" borderId="0" xfId="0" applyFont="1" applyFill="1" applyAlignment="1">
      <alignment horizontal="center"/>
    </xf>
    <xf numFmtId="0" fontId="3" fillId="2" borderId="3" xfId="0" applyFont="1" applyFill="1" applyBorder="1" applyAlignment="1">
      <alignment horizontal="center"/>
    </xf>
    <xf numFmtId="0" fontId="3" fillId="2" borderId="0" xfId="0" applyFont="1" applyFill="1" applyAlignment="1">
      <alignment horizontal="center"/>
    </xf>
    <xf numFmtId="0" fontId="6" fillId="2" borderId="5" xfId="0" applyFont="1" applyFill="1" applyBorder="1" applyAlignment="1">
      <alignment horizontal="center"/>
    </xf>
    <xf numFmtId="0" fontId="8" fillId="2" borderId="4" xfId="0" applyFont="1" applyFill="1" applyBorder="1" applyAlignment="1">
      <alignment horizontal="center"/>
    </xf>
    <xf numFmtId="0" fontId="8" fillId="2" borderId="5" xfId="0" applyFont="1" applyFill="1" applyBorder="1" applyAlignment="1">
      <alignment horizontal="center"/>
    </xf>
    <xf numFmtId="0" fontId="2" fillId="2" borderId="0" xfId="0" applyFont="1" applyFill="1" applyAlignment="1">
      <alignment horizontal="center"/>
    </xf>
    <xf numFmtId="0" fontId="0" fillId="0" borderId="0" xfId="0" applyNumberFormat="1"/>
    <xf numFmtId="0" fontId="0" fillId="0" borderId="2" xfId="0" applyNumberFormat="1" applyBorder="1" applyAlignment="1">
      <alignment horizontal="center"/>
    </xf>
    <xf numFmtId="0" fontId="0" fillId="0" borderId="2" xfId="0" applyNumberFormat="1" applyBorder="1"/>
  </cellXfs>
  <cellStyles count="1">
    <cellStyle name="Normal" xfId="0" builtinId="0"/>
  </cellStyles>
  <dxfs count="13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4" formatCode="[$₹-4009]\ #,##0;[Red][$₹-4009]\ #,##0"/>
    </dxf>
    <dxf>
      <numFmt numFmtId="164" formatCode="[$₹-4009]\ #,##0;[Red][$₹-4009]\ #,##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4" formatCode="0.0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numFmt numFmtId="164" formatCode="[$₹-4009]\ #,##0;[Red][$₹-4009]\ #,##0"/>
    </dxf>
    <dxf>
      <numFmt numFmtId="164" formatCode="[$₹-4009]\ #,##0;[Red][$₹-4009]\ #,##0"/>
    </dxf>
    <dxf>
      <numFmt numFmtId="164" formatCode="[$₹-4009]\ #,##0;[Red][$₹-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Red][$₹-4009]\ #,##0"/>
    </dxf>
    <dxf>
      <numFmt numFmtId="164" formatCode="[$₹-4009]\ #,##0;[Red][$₹-4009]\ #,##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4" formatCode="0.00%"/>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4" formatCode="0.00%"/>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22" formatCode="mmm\-yy"/>
    </dxf>
    <dxf>
      <numFmt numFmtId="165" formatCode="_ [$₹-4009]\ * #,##0.00_ ;_ [$₹-4009]\ * \-#,##0.00_ ;_ [$₹-4009]\ * &quot;-&quot;??_ ;_ @_ "/>
    </dxf>
    <dxf>
      <numFmt numFmtId="2" formatCode="0.00"/>
    </dxf>
    <dxf>
      <numFmt numFmtId="30" formatCode="@"/>
    </dxf>
    <dxf>
      <numFmt numFmtId="19" formatCode="m/d/yyyy"/>
    </dxf>
    <dxf>
      <numFmt numFmtId="19" formatCode="m/d/yyyy"/>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4" formatCode="0.00%"/>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4" formatCode="0.00%"/>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colors>
    <mruColors>
      <color rgb="FF006600"/>
      <color rgb="FF065804"/>
      <color rgb="FF8ACA4A"/>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5.xml"/><Relationship Id="rId21" Type="http://schemas.openxmlformats.org/officeDocument/2006/relationships/pivotCacheDefinition" Target="pivotCache/pivotCacheDefinition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connections" Target="connections.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theme" Target="theme/theme1.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1!PivotTable2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TREND (MONTHLY)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1'!$A$4:$A$10</c:f>
              <c:strCache>
                <c:ptCount val="6"/>
                <c:pt idx="0">
                  <c:v>Jan</c:v>
                </c:pt>
                <c:pt idx="1">
                  <c:v>Feb</c:v>
                </c:pt>
                <c:pt idx="2">
                  <c:v>Mar</c:v>
                </c:pt>
                <c:pt idx="3">
                  <c:v>Apr</c:v>
                </c:pt>
                <c:pt idx="4">
                  <c:v>May</c:v>
                </c:pt>
                <c:pt idx="5">
                  <c:v>Jun</c:v>
                </c:pt>
              </c:strCache>
            </c:strRef>
          </c:cat>
          <c:val>
            <c:numRef>
              <c:f>'Pivot 1'!$B$4:$B$10</c:f>
              <c:numCache>
                <c:formatCode>General</c:formatCode>
                <c:ptCount val="6"/>
                <c:pt idx="0">
                  <c:v>89739.22</c:v>
                </c:pt>
                <c:pt idx="1">
                  <c:v>94916.59</c:v>
                </c:pt>
                <c:pt idx="2">
                  <c:v>99000.39</c:v>
                </c:pt>
                <c:pt idx="3">
                  <c:v>116681.38</c:v>
                </c:pt>
                <c:pt idx="4">
                  <c:v>123492.51</c:v>
                </c:pt>
                <c:pt idx="5">
                  <c:v>107374.32</c:v>
                </c:pt>
              </c:numCache>
            </c:numRef>
          </c:val>
          <c:smooth val="0"/>
          <c:extLst>
            <c:ext xmlns:c16="http://schemas.microsoft.com/office/drawing/2014/chart" uri="{C3380CC4-5D6E-409C-BE32-E72D297353CC}">
              <c16:uniqueId val="{00000000-02AB-4811-BC17-40A55E7854F1}"/>
            </c:ext>
          </c:extLst>
        </c:ser>
        <c:dLbls>
          <c:dLblPos val="t"/>
          <c:showLegendKey val="0"/>
          <c:showVal val="1"/>
          <c:showCatName val="0"/>
          <c:showSerName val="0"/>
          <c:showPercent val="0"/>
          <c:showBubbleSize val="0"/>
        </c:dLbls>
        <c:marker val="1"/>
        <c:smooth val="0"/>
        <c:axId val="1881482751"/>
        <c:axId val="1225970991"/>
      </c:lineChart>
      <c:catAx>
        <c:axId val="18814827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970991"/>
        <c:crosses val="autoZero"/>
        <c:auto val="1"/>
        <c:lblAlgn val="ctr"/>
        <c:lblOffset val="100"/>
        <c:noMultiLvlLbl val="0"/>
      </c:catAx>
      <c:valAx>
        <c:axId val="1225970991"/>
        <c:scaling>
          <c:orientation val="minMax"/>
        </c:scaling>
        <c:delete val="0"/>
        <c:axPos val="l"/>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14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2!PivotTable1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 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3DD-41DC-85E0-69857B118D4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3DD-41DC-85E0-69857B118D4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3DD-41DC-85E0-69857B118D4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3DD-41DC-85E0-69857B118D4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A3DD-41DC-85E0-69857B118D49}"/>
              </c:ext>
            </c:extLst>
          </c:dPt>
          <c:cat>
            <c:strRef>
              <c:f>'Pivot 2'!$A$4:$A$9</c:f>
              <c:strCache>
                <c:ptCount val="5"/>
                <c:pt idx="0">
                  <c:v>Beverages</c:v>
                </c:pt>
                <c:pt idx="1">
                  <c:v>Dairy</c:v>
                </c:pt>
                <c:pt idx="2">
                  <c:v>Fruits</c:v>
                </c:pt>
                <c:pt idx="3">
                  <c:v>Personal Care</c:v>
                </c:pt>
                <c:pt idx="4">
                  <c:v>Snacks</c:v>
                </c:pt>
              </c:strCache>
            </c:strRef>
          </c:cat>
          <c:val>
            <c:numRef>
              <c:f>'Pivot 2'!$B$4:$B$9</c:f>
              <c:numCache>
                <c:formatCode>General</c:formatCode>
                <c:ptCount val="5"/>
                <c:pt idx="0">
                  <c:v>121298.72999999998</c:v>
                </c:pt>
                <c:pt idx="1">
                  <c:v>124729.19</c:v>
                </c:pt>
                <c:pt idx="2">
                  <c:v>167992.89000000007</c:v>
                </c:pt>
                <c:pt idx="3">
                  <c:v>109667.64000000001</c:v>
                </c:pt>
                <c:pt idx="4">
                  <c:v>107515.96000000005</c:v>
                </c:pt>
              </c:numCache>
            </c:numRef>
          </c:val>
          <c:extLst>
            <c:ext xmlns:c16="http://schemas.microsoft.com/office/drawing/2014/chart" uri="{C3380CC4-5D6E-409C-BE32-E72D297353CC}">
              <c16:uniqueId val="{00000013-B241-4756-BFC5-87B905D532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3!PivotTable3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3'!$A$4:$A$10</c:f>
              <c:strCache>
                <c:ptCount val="6"/>
                <c:pt idx="0">
                  <c:v>Hyderabad</c:v>
                </c:pt>
                <c:pt idx="1">
                  <c:v>Pune</c:v>
                </c:pt>
                <c:pt idx="2">
                  <c:v>Mumbai</c:v>
                </c:pt>
                <c:pt idx="3">
                  <c:v>Delhi</c:v>
                </c:pt>
                <c:pt idx="4">
                  <c:v>Chennai</c:v>
                </c:pt>
                <c:pt idx="5">
                  <c:v>Bengaluru</c:v>
                </c:pt>
              </c:strCache>
            </c:strRef>
          </c:cat>
          <c:val>
            <c:numRef>
              <c:f>'Pivot 3'!$B$4:$B$10</c:f>
              <c:numCache>
                <c:formatCode>General</c:formatCode>
                <c:ptCount val="6"/>
                <c:pt idx="0">
                  <c:v>88029.930000000022</c:v>
                </c:pt>
                <c:pt idx="1">
                  <c:v>101813.11999999995</c:v>
                </c:pt>
                <c:pt idx="2">
                  <c:v>106356.86000000002</c:v>
                </c:pt>
                <c:pt idx="3">
                  <c:v>106626.85000000003</c:v>
                </c:pt>
                <c:pt idx="4">
                  <c:v>109517.85000000005</c:v>
                </c:pt>
                <c:pt idx="5">
                  <c:v>118859.79999999999</c:v>
                </c:pt>
              </c:numCache>
            </c:numRef>
          </c:val>
          <c:extLst>
            <c:ext xmlns:c16="http://schemas.microsoft.com/office/drawing/2014/chart" uri="{C3380CC4-5D6E-409C-BE32-E72D297353CC}">
              <c16:uniqueId val="{00000000-65CC-4C5C-8B5E-157609C8880A}"/>
            </c:ext>
          </c:extLst>
        </c:ser>
        <c:dLbls>
          <c:dLblPos val="outEnd"/>
          <c:showLegendKey val="0"/>
          <c:showVal val="1"/>
          <c:showCatName val="0"/>
          <c:showSerName val="0"/>
          <c:showPercent val="0"/>
          <c:showBubbleSize val="0"/>
        </c:dLbls>
        <c:gapWidth val="100"/>
        <c:axId val="2016738847"/>
        <c:axId val="1225793871"/>
      </c:barChart>
      <c:catAx>
        <c:axId val="20167388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793871"/>
        <c:crosses val="autoZero"/>
        <c:auto val="1"/>
        <c:lblAlgn val="ctr"/>
        <c:lblOffset val="100"/>
        <c:noMultiLvlLbl val="0"/>
      </c:catAx>
      <c:valAx>
        <c:axId val="1225793871"/>
        <c:scaling>
          <c:orientation val="minMax"/>
        </c:scaling>
        <c:delete val="0"/>
        <c:axPos val="b"/>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673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4!PivotTable1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i="0" u="none" strike="noStrike" baseline="0"/>
              <a:t>TOP 10 BEST SELLING PRODUCTS (BY SALES)</a:t>
            </a:r>
            <a:endParaRPr lang="en-US" sz="1400"/>
          </a:p>
        </c:rich>
      </c:tx>
      <c:layout>
        <c:manualLayout>
          <c:xMode val="edge"/>
          <c:yMode val="edge"/>
          <c:x val="0.1592082239720034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4'!$A$4:$A$14</c:f>
              <c:strCache>
                <c:ptCount val="10"/>
                <c:pt idx="0">
                  <c:v>Milk</c:v>
                </c:pt>
                <c:pt idx="1">
                  <c:v>Chips</c:v>
                </c:pt>
                <c:pt idx="2">
                  <c:v>Coffee</c:v>
                </c:pt>
                <c:pt idx="3">
                  <c:v>Cookies</c:v>
                </c:pt>
                <c:pt idx="4">
                  <c:v>Mango</c:v>
                </c:pt>
                <c:pt idx="5">
                  <c:v>Tea</c:v>
                </c:pt>
                <c:pt idx="6">
                  <c:v>Banana</c:v>
                </c:pt>
                <c:pt idx="7">
                  <c:v>Cheese</c:v>
                </c:pt>
                <c:pt idx="8">
                  <c:v>Orange</c:v>
                </c:pt>
                <c:pt idx="9">
                  <c:v>Apple</c:v>
                </c:pt>
              </c:strCache>
            </c:strRef>
          </c:cat>
          <c:val>
            <c:numRef>
              <c:f>'Pivot 4'!$B$4:$B$14</c:f>
              <c:numCache>
                <c:formatCode>General</c:formatCode>
                <c:ptCount val="10"/>
                <c:pt idx="0">
                  <c:v>29778.940000000002</c:v>
                </c:pt>
                <c:pt idx="1">
                  <c:v>33503.289999999994</c:v>
                </c:pt>
                <c:pt idx="2">
                  <c:v>34349.300000000003</c:v>
                </c:pt>
                <c:pt idx="3">
                  <c:v>35593.780000000006</c:v>
                </c:pt>
                <c:pt idx="4">
                  <c:v>35646.800000000003</c:v>
                </c:pt>
                <c:pt idx="5">
                  <c:v>36649.56</c:v>
                </c:pt>
                <c:pt idx="6">
                  <c:v>36783.479999999996</c:v>
                </c:pt>
                <c:pt idx="7">
                  <c:v>42379.96</c:v>
                </c:pt>
                <c:pt idx="8">
                  <c:v>46676</c:v>
                </c:pt>
                <c:pt idx="9">
                  <c:v>48886.609999999986</c:v>
                </c:pt>
              </c:numCache>
            </c:numRef>
          </c:val>
          <c:extLst>
            <c:ext xmlns:c16="http://schemas.microsoft.com/office/drawing/2014/chart" uri="{C3380CC4-5D6E-409C-BE32-E72D297353CC}">
              <c16:uniqueId val="{00000000-8317-4767-8EB4-C621E8B0352F}"/>
            </c:ext>
          </c:extLst>
        </c:ser>
        <c:dLbls>
          <c:dLblPos val="outEnd"/>
          <c:showLegendKey val="0"/>
          <c:showVal val="1"/>
          <c:showCatName val="0"/>
          <c:showSerName val="0"/>
          <c:showPercent val="0"/>
          <c:showBubbleSize val="0"/>
        </c:dLbls>
        <c:gapWidth val="100"/>
        <c:axId val="1373155296"/>
        <c:axId val="1500024848"/>
      </c:barChart>
      <c:catAx>
        <c:axId val="13731552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0024848"/>
        <c:crosses val="autoZero"/>
        <c:auto val="1"/>
        <c:lblAlgn val="ctr"/>
        <c:lblOffset val="100"/>
        <c:noMultiLvlLbl val="0"/>
      </c:catAx>
      <c:valAx>
        <c:axId val="1500024848"/>
        <c:scaling>
          <c:orientation val="minMax"/>
        </c:scaling>
        <c:delete val="0"/>
        <c:axPos val="b"/>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31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5!PivotTable2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PAYMENT MODE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F396-4F31-A117-C15CF2C3EE1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64E-4922-AE90-B0610B10B91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64E-4922-AE90-B0610B10B91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D64E-4922-AE90-B0610B10B9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5'!$A$4:$A$8</c:f>
              <c:strCache>
                <c:ptCount val="4"/>
                <c:pt idx="0">
                  <c:v>Card</c:v>
                </c:pt>
                <c:pt idx="1">
                  <c:v>Cash</c:v>
                </c:pt>
                <c:pt idx="2">
                  <c:v>Net Banking</c:v>
                </c:pt>
                <c:pt idx="3">
                  <c:v>UPI</c:v>
                </c:pt>
              </c:strCache>
            </c:strRef>
          </c:cat>
          <c:val>
            <c:numRef>
              <c:f>'Pivot 5'!$B$4:$B$8</c:f>
              <c:numCache>
                <c:formatCode>General</c:formatCode>
                <c:ptCount val="4"/>
                <c:pt idx="0">
                  <c:v>190912.19999999995</c:v>
                </c:pt>
                <c:pt idx="1">
                  <c:v>142671.47000000003</c:v>
                </c:pt>
                <c:pt idx="2">
                  <c:v>148348.90000000008</c:v>
                </c:pt>
                <c:pt idx="3">
                  <c:v>149271.84000000003</c:v>
                </c:pt>
              </c:numCache>
            </c:numRef>
          </c:val>
          <c:extLst>
            <c:ext xmlns:c16="http://schemas.microsoft.com/office/drawing/2014/chart" uri="{C3380CC4-5D6E-409C-BE32-E72D297353CC}">
              <c16:uniqueId val="{00000000-F396-4F31-A117-C15CF2C3EE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6!PivotTable3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TREND (WEEKDAY VS WEEKEND)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6'!$B$3:$B$4</c:f>
              <c:strCache>
                <c:ptCount val="1"/>
                <c:pt idx="0">
                  <c:v>Weekday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6'!$A$5:$A$11</c:f>
              <c:strCache>
                <c:ptCount val="6"/>
                <c:pt idx="0">
                  <c:v>Jan</c:v>
                </c:pt>
                <c:pt idx="1">
                  <c:v>Feb</c:v>
                </c:pt>
                <c:pt idx="2">
                  <c:v>Mar</c:v>
                </c:pt>
                <c:pt idx="3">
                  <c:v>Apr</c:v>
                </c:pt>
                <c:pt idx="4">
                  <c:v>May</c:v>
                </c:pt>
                <c:pt idx="5">
                  <c:v>Jun</c:v>
                </c:pt>
              </c:strCache>
            </c:strRef>
          </c:cat>
          <c:val>
            <c:numRef>
              <c:f>'Pivot 6'!$B$5:$B$11</c:f>
              <c:numCache>
                <c:formatCode>General</c:formatCode>
                <c:ptCount val="6"/>
                <c:pt idx="0">
                  <c:v>55342.820000000007</c:v>
                </c:pt>
                <c:pt idx="1">
                  <c:v>74902.61</c:v>
                </c:pt>
                <c:pt idx="2">
                  <c:v>54038.170000000006</c:v>
                </c:pt>
                <c:pt idx="3">
                  <c:v>79677.960000000006</c:v>
                </c:pt>
                <c:pt idx="4">
                  <c:v>89913.83</c:v>
                </c:pt>
                <c:pt idx="5">
                  <c:v>73308.509999999995</c:v>
                </c:pt>
              </c:numCache>
            </c:numRef>
          </c:val>
          <c:extLst>
            <c:ext xmlns:c16="http://schemas.microsoft.com/office/drawing/2014/chart" uri="{C3380CC4-5D6E-409C-BE32-E72D297353CC}">
              <c16:uniqueId val="{00000000-9218-41B5-9B7E-C8597F0299F1}"/>
            </c:ext>
          </c:extLst>
        </c:ser>
        <c:ser>
          <c:idx val="1"/>
          <c:order val="1"/>
          <c:tx>
            <c:strRef>
              <c:f>'Pivot 6'!$C$3:$C$4</c:f>
              <c:strCache>
                <c:ptCount val="1"/>
                <c:pt idx="0">
                  <c:v>Weekend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6'!$A$5:$A$11</c:f>
              <c:strCache>
                <c:ptCount val="6"/>
                <c:pt idx="0">
                  <c:v>Jan</c:v>
                </c:pt>
                <c:pt idx="1">
                  <c:v>Feb</c:v>
                </c:pt>
                <c:pt idx="2">
                  <c:v>Mar</c:v>
                </c:pt>
                <c:pt idx="3">
                  <c:v>Apr</c:v>
                </c:pt>
                <c:pt idx="4">
                  <c:v>May</c:v>
                </c:pt>
                <c:pt idx="5">
                  <c:v>Jun</c:v>
                </c:pt>
              </c:strCache>
            </c:strRef>
          </c:cat>
          <c:val>
            <c:numRef>
              <c:f>'Pivot 6'!$C$5:$C$11</c:f>
              <c:numCache>
                <c:formatCode>General</c:formatCode>
                <c:ptCount val="6"/>
                <c:pt idx="0">
                  <c:v>34396.400000000009</c:v>
                </c:pt>
                <c:pt idx="1">
                  <c:v>20013.98</c:v>
                </c:pt>
                <c:pt idx="2">
                  <c:v>44962.22</c:v>
                </c:pt>
                <c:pt idx="3">
                  <c:v>37003.420000000006</c:v>
                </c:pt>
                <c:pt idx="4">
                  <c:v>33578.679999999993</c:v>
                </c:pt>
                <c:pt idx="5">
                  <c:v>34065.81</c:v>
                </c:pt>
              </c:numCache>
            </c:numRef>
          </c:val>
          <c:extLst>
            <c:ext xmlns:c16="http://schemas.microsoft.com/office/drawing/2014/chart" uri="{C3380CC4-5D6E-409C-BE32-E72D297353CC}">
              <c16:uniqueId val="{00000000-1291-48EA-B457-2010D00C3086}"/>
            </c:ext>
          </c:extLst>
        </c:ser>
        <c:dLbls>
          <c:showLegendKey val="0"/>
          <c:showVal val="0"/>
          <c:showCatName val="0"/>
          <c:showSerName val="0"/>
          <c:showPercent val="0"/>
          <c:showBubbleSize val="0"/>
        </c:dLbls>
        <c:gapWidth val="100"/>
        <c:overlap val="-24"/>
        <c:axId val="1380172576"/>
        <c:axId val="1353563312"/>
      </c:barChart>
      <c:catAx>
        <c:axId val="13801725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3563312"/>
        <c:crosses val="autoZero"/>
        <c:auto val="1"/>
        <c:lblAlgn val="ctr"/>
        <c:lblOffset val="100"/>
        <c:noMultiLvlLbl val="0"/>
      </c:catAx>
      <c:valAx>
        <c:axId val="1353563312"/>
        <c:scaling>
          <c:orientation val="minMax"/>
        </c:scaling>
        <c:delete val="0"/>
        <c:axPos val="l"/>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01725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7!PivotTable4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INVENTORY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7'!$B$3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A05-46D9-8C23-2943126E1CE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A05-46D9-8C23-2943126E1C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7'!$A$4:$A$6</c:f>
              <c:strCache>
                <c:ptCount val="2"/>
                <c:pt idx="0">
                  <c:v>Reorder Required</c:v>
                </c:pt>
                <c:pt idx="1">
                  <c:v>Sufficient</c:v>
                </c:pt>
              </c:strCache>
            </c:strRef>
          </c:cat>
          <c:val>
            <c:numRef>
              <c:f>'Pivot 7'!$B$4:$B$6</c:f>
              <c:numCache>
                <c:formatCode>General</c:formatCode>
                <c:ptCount val="2"/>
                <c:pt idx="0">
                  <c:v>35</c:v>
                </c:pt>
                <c:pt idx="1">
                  <c:v>465</c:v>
                </c:pt>
              </c:numCache>
            </c:numRef>
          </c:val>
          <c:extLst>
            <c:ext xmlns:c16="http://schemas.microsoft.com/office/drawing/2014/chart" uri="{C3380CC4-5D6E-409C-BE32-E72D297353CC}">
              <c16:uniqueId val="{00000000-AC0C-469C-AA51-C3D05AA95FD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1!PivotTable2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TREND (MONTHLY)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2640981840562"/>
          <c:y val="0.27936349122702558"/>
          <c:w val="0.84157640724923488"/>
          <c:h val="0.55669142757614831"/>
        </c:manualLayout>
      </c:layout>
      <c:lineChart>
        <c:grouping val="standard"/>
        <c:varyColors val="0"/>
        <c:ser>
          <c:idx val="0"/>
          <c:order val="0"/>
          <c:tx>
            <c:strRef>
              <c:f>'Pivot 1'!$B$3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1'!$A$4:$A$10</c:f>
              <c:strCache>
                <c:ptCount val="6"/>
                <c:pt idx="0">
                  <c:v>Jan</c:v>
                </c:pt>
                <c:pt idx="1">
                  <c:v>Feb</c:v>
                </c:pt>
                <c:pt idx="2">
                  <c:v>Mar</c:v>
                </c:pt>
                <c:pt idx="3">
                  <c:v>Apr</c:v>
                </c:pt>
                <c:pt idx="4">
                  <c:v>May</c:v>
                </c:pt>
                <c:pt idx="5">
                  <c:v>Jun</c:v>
                </c:pt>
              </c:strCache>
            </c:strRef>
          </c:cat>
          <c:val>
            <c:numRef>
              <c:f>'Pivot 1'!$B$4:$B$10</c:f>
              <c:numCache>
                <c:formatCode>General</c:formatCode>
                <c:ptCount val="6"/>
                <c:pt idx="0">
                  <c:v>89739.22</c:v>
                </c:pt>
                <c:pt idx="1">
                  <c:v>94916.59</c:v>
                </c:pt>
                <c:pt idx="2">
                  <c:v>99000.39</c:v>
                </c:pt>
                <c:pt idx="3">
                  <c:v>116681.38</c:v>
                </c:pt>
                <c:pt idx="4">
                  <c:v>123492.51</c:v>
                </c:pt>
                <c:pt idx="5">
                  <c:v>107374.32</c:v>
                </c:pt>
              </c:numCache>
            </c:numRef>
          </c:val>
          <c:smooth val="0"/>
          <c:extLst>
            <c:ext xmlns:c16="http://schemas.microsoft.com/office/drawing/2014/chart" uri="{C3380CC4-5D6E-409C-BE32-E72D297353CC}">
              <c16:uniqueId val="{00000000-44BF-4C12-87EE-1B876F7040B6}"/>
            </c:ext>
          </c:extLst>
        </c:ser>
        <c:dLbls>
          <c:dLblPos val="t"/>
          <c:showLegendKey val="0"/>
          <c:showVal val="1"/>
          <c:showCatName val="0"/>
          <c:showSerName val="0"/>
          <c:showPercent val="0"/>
          <c:showBubbleSize val="0"/>
        </c:dLbls>
        <c:marker val="1"/>
        <c:smooth val="0"/>
        <c:axId val="1881482751"/>
        <c:axId val="1225970991"/>
      </c:lineChart>
      <c:catAx>
        <c:axId val="18814827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970991"/>
        <c:crosses val="autoZero"/>
        <c:auto val="1"/>
        <c:lblAlgn val="ctr"/>
        <c:lblOffset val="100"/>
        <c:noMultiLvlLbl val="0"/>
      </c:catAx>
      <c:valAx>
        <c:axId val="1225970991"/>
        <c:scaling>
          <c:orientation val="minMax"/>
        </c:scaling>
        <c:delete val="0"/>
        <c:axPos val="l"/>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14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8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2!PivotTable1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 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265-4EC3-9112-F266301A375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265-4EC3-9112-F266301A375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265-4EC3-9112-F266301A375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265-4EC3-9112-F266301A375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A265-4EC3-9112-F266301A3757}"/>
              </c:ext>
            </c:extLst>
          </c:dPt>
          <c:cat>
            <c:strRef>
              <c:f>'Pivot 2'!$A$4:$A$9</c:f>
              <c:strCache>
                <c:ptCount val="5"/>
                <c:pt idx="0">
                  <c:v>Beverages</c:v>
                </c:pt>
                <c:pt idx="1">
                  <c:v>Dairy</c:v>
                </c:pt>
                <c:pt idx="2">
                  <c:v>Fruits</c:v>
                </c:pt>
                <c:pt idx="3">
                  <c:v>Personal Care</c:v>
                </c:pt>
                <c:pt idx="4">
                  <c:v>Snacks</c:v>
                </c:pt>
              </c:strCache>
            </c:strRef>
          </c:cat>
          <c:val>
            <c:numRef>
              <c:f>'Pivot 2'!$B$4:$B$9</c:f>
              <c:numCache>
                <c:formatCode>General</c:formatCode>
                <c:ptCount val="5"/>
                <c:pt idx="0">
                  <c:v>121298.72999999998</c:v>
                </c:pt>
                <c:pt idx="1">
                  <c:v>124729.19</c:v>
                </c:pt>
                <c:pt idx="2">
                  <c:v>167992.89000000007</c:v>
                </c:pt>
                <c:pt idx="3">
                  <c:v>109667.64000000001</c:v>
                </c:pt>
                <c:pt idx="4">
                  <c:v>107515.96000000005</c:v>
                </c:pt>
              </c:numCache>
            </c:numRef>
          </c:val>
          <c:extLst>
            <c:ext xmlns:c16="http://schemas.microsoft.com/office/drawing/2014/chart" uri="{C3380CC4-5D6E-409C-BE32-E72D297353CC}">
              <c16:uniqueId val="{0000000C-3EE0-488C-A252-35A5AD16F5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8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3!PivotTable3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3'!$A$4:$A$10</c:f>
              <c:strCache>
                <c:ptCount val="6"/>
                <c:pt idx="0">
                  <c:v>Hyderabad</c:v>
                </c:pt>
                <c:pt idx="1">
                  <c:v>Pune</c:v>
                </c:pt>
                <c:pt idx="2">
                  <c:v>Mumbai</c:v>
                </c:pt>
                <c:pt idx="3">
                  <c:v>Delhi</c:v>
                </c:pt>
                <c:pt idx="4">
                  <c:v>Chennai</c:v>
                </c:pt>
                <c:pt idx="5">
                  <c:v>Bengaluru</c:v>
                </c:pt>
              </c:strCache>
            </c:strRef>
          </c:cat>
          <c:val>
            <c:numRef>
              <c:f>'Pivot 3'!$B$4:$B$10</c:f>
              <c:numCache>
                <c:formatCode>General</c:formatCode>
                <c:ptCount val="6"/>
                <c:pt idx="0">
                  <c:v>88029.930000000022</c:v>
                </c:pt>
                <c:pt idx="1">
                  <c:v>101813.11999999995</c:v>
                </c:pt>
                <c:pt idx="2">
                  <c:v>106356.86000000002</c:v>
                </c:pt>
                <c:pt idx="3">
                  <c:v>106626.85000000003</c:v>
                </c:pt>
                <c:pt idx="4">
                  <c:v>109517.85000000005</c:v>
                </c:pt>
                <c:pt idx="5">
                  <c:v>118859.79999999999</c:v>
                </c:pt>
              </c:numCache>
            </c:numRef>
          </c:val>
          <c:extLst>
            <c:ext xmlns:c16="http://schemas.microsoft.com/office/drawing/2014/chart" uri="{C3380CC4-5D6E-409C-BE32-E72D297353CC}">
              <c16:uniqueId val="{00000000-B116-4959-87FC-A756879D481C}"/>
            </c:ext>
          </c:extLst>
        </c:ser>
        <c:dLbls>
          <c:dLblPos val="outEnd"/>
          <c:showLegendKey val="0"/>
          <c:showVal val="1"/>
          <c:showCatName val="0"/>
          <c:showSerName val="0"/>
          <c:showPercent val="0"/>
          <c:showBubbleSize val="0"/>
        </c:dLbls>
        <c:gapWidth val="100"/>
        <c:axId val="2016738847"/>
        <c:axId val="1225793871"/>
      </c:barChart>
      <c:catAx>
        <c:axId val="20167388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793871"/>
        <c:crosses val="autoZero"/>
        <c:auto val="1"/>
        <c:lblAlgn val="ctr"/>
        <c:lblOffset val="100"/>
        <c:noMultiLvlLbl val="0"/>
      </c:catAx>
      <c:valAx>
        <c:axId val="1225793871"/>
        <c:scaling>
          <c:orientation val="minMax"/>
        </c:scaling>
        <c:delete val="0"/>
        <c:axPos val="b"/>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673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8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4!PivotTable1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i="0" u="none" strike="noStrike" baseline="0"/>
              <a:t>TOP 10 BEST SELLING PRODUCTS (BY SALES)</a:t>
            </a:r>
            <a:endParaRPr lang="en-US" sz="1400"/>
          </a:p>
        </c:rich>
      </c:tx>
      <c:layout>
        <c:manualLayout>
          <c:xMode val="edge"/>
          <c:yMode val="edge"/>
          <c:x val="0.1592082239720034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4'!$A$4:$A$14</c:f>
              <c:strCache>
                <c:ptCount val="10"/>
                <c:pt idx="0">
                  <c:v>Milk</c:v>
                </c:pt>
                <c:pt idx="1">
                  <c:v>Chips</c:v>
                </c:pt>
                <c:pt idx="2">
                  <c:v>Coffee</c:v>
                </c:pt>
                <c:pt idx="3">
                  <c:v>Cookies</c:v>
                </c:pt>
                <c:pt idx="4">
                  <c:v>Mango</c:v>
                </c:pt>
                <c:pt idx="5">
                  <c:v>Tea</c:v>
                </c:pt>
                <c:pt idx="6">
                  <c:v>Banana</c:v>
                </c:pt>
                <c:pt idx="7">
                  <c:v>Cheese</c:v>
                </c:pt>
                <c:pt idx="8">
                  <c:v>Orange</c:v>
                </c:pt>
                <c:pt idx="9">
                  <c:v>Apple</c:v>
                </c:pt>
              </c:strCache>
            </c:strRef>
          </c:cat>
          <c:val>
            <c:numRef>
              <c:f>'Pivot 4'!$B$4:$B$14</c:f>
              <c:numCache>
                <c:formatCode>General</c:formatCode>
                <c:ptCount val="10"/>
                <c:pt idx="0">
                  <c:v>29778.940000000002</c:v>
                </c:pt>
                <c:pt idx="1">
                  <c:v>33503.289999999994</c:v>
                </c:pt>
                <c:pt idx="2">
                  <c:v>34349.300000000003</c:v>
                </c:pt>
                <c:pt idx="3">
                  <c:v>35593.780000000006</c:v>
                </c:pt>
                <c:pt idx="4">
                  <c:v>35646.800000000003</c:v>
                </c:pt>
                <c:pt idx="5">
                  <c:v>36649.56</c:v>
                </c:pt>
                <c:pt idx="6">
                  <c:v>36783.479999999996</c:v>
                </c:pt>
                <c:pt idx="7">
                  <c:v>42379.96</c:v>
                </c:pt>
                <c:pt idx="8">
                  <c:v>46676</c:v>
                </c:pt>
                <c:pt idx="9">
                  <c:v>48886.609999999986</c:v>
                </c:pt>
              </c:numCache>
            </c:numRef>
          </c:val>
          <c:extLst>
            <c:ext xmlns:c16="http://schemas.microsoft.com/office/drawing/2014/chart" uri="{C3380CC4-5D6E-409C-BE32-E72D297353CC}">
              <c16:uniqueId val="{00000000-4C87-4417-9C2E-AF903336B100}"/>
            </c:ext>
          </c:extLst>
        </c:ser>
        <c:dLbls>
          <c:dLblPos val="outEnd"/>
          <c:showLegendKey val="0"/>
          <c:showVal val="1"/>
          <c:showCatName val="0"/>
          <c:showSerName val="0"/>
          <c:showPercent val="0"/>
          <c:showBubbleSize val="0"/>
        </c:dLbls>
        <c:gapWidth val="100"/>
        <c:axId val="1373155296"/>
        <c:axId val="1500024848"/>
      </c:barChart>
      <c:catAx>
        <c:axId val="13731552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0024848"/>
        <c:crosses val="autoZero"/>
        <c:auto val="1"/>
        <c:lblAlgn val="ctr"/>
        <c:lblOffset val="100"/>
        <c:noMultiLvlLbl val="0"/>
      </c:catAx>
      <c:valAx>
        <c:axId val="1500024848"/>
        <c:scaling>
          <c:orientation val="minMax"/>
        </c:scaling>
        <c:delete val="0"/>
        <c:axPos val="b"/>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31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8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5!PivotTable2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PAYMENT MODE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1F1F-434A-A1F1-E7E206D2B8A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1F1F-434A-A1F1-E7E206D2B8A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1F1F-434A-A1F1-E7E206D2B8A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1F1F-434A-A1F1-E7E206D2B8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5'!$A$4:$A$8</c:f>
              <c:strCache>
                <c:ptCount val="4"/>
                <c:pt idx="0">
                  <c:v>Card</c:v>
                </c:pt>
                <c:pt idx="1">
                  <c:v>Cash</c:v>
                </c:pt>
                <c:pt idx="2">
                  <c:v>Net Banking</c:v>
                </c:pt>
                <c:pt idx="3">
                  <c:v>UPI</c:v>
                </c:pt>
              </c:strCache>
            </c:strRef>
          </c:cat>
          <c:val>
            <c:numRef>
              <c:f>'Pivot 5'!$B$4:$B$8</c:f>
              <c:numCache>
                <c:formatCode>General</c:formatCode>
                <c:ptCount val="4"/>
                <c:pt idx="0">
                  <c:v>190912.19999999995</c:v>
                </c:pt>
                <c:pt idx="1">
                  <c:v>142671.47000000003</c:v>
                </c:pt>
                <c:pt idx="2">
                  <c:v>148348.90000000008</c:v>
                </c:pt>
                <c:pt idx="3">
                  <c:v>149271.84000000003</c:v>
                </c:pt>
              </c:numCache>
            </c:numRef>
          </c:val>
          <c:extLst>
            <c:ext xmlns:c16="http://schemas.microsoft.com/office/drawing/2014/chart" uri="{C3380CC4-5D6E-409C-BE32-E72D297353CC}">
              <c16:uniqueId val="{00000008-1F1F-434A-A1F1-E7E206D2B8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8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6!PivotTable3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TREND (WEEKDAY VS WEEKEND)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6'!$B$3:$B$4</c:f>
              <c:strCache>
                <c:ptCount val="1"/>
                <c:pt idx="0">
                  <c:v>Weekday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6'!$A$5:$A$11</c:f>
              <c:strCache>
                <c:ptCount val="6"/>
                <c:pt idx="0">
                  <c:v>Jan</c:v>
                </c:pt>
                <c:pt idx="1">
                  <c:v>Feb</c:v>
                </c:pt>
                <c:pt idx="2">
                  <c:v>Mar</c:v>
                </c:pt>
                <c:pt idx="3">
                  <c:v>Apr</c:v>
                </c:pt>
                <c:pt idx="4">
                  <c:v>May</c:v>
                </c:pt>
                <c:pt idx="5">
                  <c:v>Jun</c:v>
                </c:pt>
              </c:strCache>
            </c:strRef>
          </c:cat>
          <c:val>
            <c:numRef>
              <c:f>'Pivot 6'!$B$5:$B$11</c:f>
              <c:numCache>
                <c:formatCode>General</c:formatCode>
                <c:ptCount val="6"/>
                <c:pt idx="0">
                  <c:v>55342.820000000007</c:v>
                </c:pt>
                <c:pt idx="1">
                  <c:v>74902.61</c:v>
                </c:pt>
                <c:pt idx="2">
                  <c:v>54038.170000000006</c:v>
                </c:pt>
                <c:pt idx="3">
                  <c:v>79677.960000000006</c:v>
                </c:pt>
                <c:pt idx="4">
                  <c:v>89913.83</c:v>
                </c:pt>
                <c:pt idx="5">
                  <c:v>73308.509999999995</c:v>
                </c:pt>
              </c:numCache>
            </c:numRef>
          </c:val>
          <c:extLst>
            <c:ext xmlns:c16="http://schemas.microsoft.com/office/drawing/2014/chart" uri="{C3380CC4-5D6E-409C-BE32-E72D297353CC}">
              <c16:uniqueId val="{00000000-DC50-4996-8059-FBDEE4319415}"/>
            </c:ext>
          </c:extLst>
        </c:ser>
        <c:ser>
          <c:idx val="1"/>
          <c:order val="1"/>
          <c:tx>
            <c:strRef>
              <c:f>'Pivot 6'!$C$3:$C$4</c:f>
              <c:strCache>
                <c:ptCount val="1"/>
                <c:pt idx="0">
                  <c:v>Weekend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6'!$A$5:$A$11</c:f>
              <c:strCache>
                <c:ptCount val="6"/>
                <c:pt idx="0">
                  <c:v>Jan</c:v>
                </c:pt>
                <c:pt idx="1">
                  <c:v>Feb</c:v>
                </c:pt>
                <c:pt idx="2">
                  <c:v>Mar</c:v>
                </c:pt>
                <c:pt idx="3">
                  <c:v>Apr</c:v>
                </c:pt>
                <c:pt idx="4">
                  <c:v>May</c:v>
                </c:pt>
                <c:pt idx="5">
                  <c:v>Jun</c:v>
                </c:pt>
              </c:strCache>
            </c:strRef>
          </c:cat>
          <c:val>
            <c:numRef>
              <c:f>'Pivot 6'!$C$5:$C$11</c:f>
              <c:numCache>
                <c:formatCode>General</c:formatCode>
                <c:ptCount val="6"/>
                <c:pt idx="0">
                  <c:v>34396.400000000009</c:v>
                </c:pt>
                <c:pt idx="1">
                  <c:v>20013.98</c:v>
                </c:pt>
                <c:pt idx="2">
                  <c:v>44962.22</c:v>
                </c:pt>
                <c:pt idx="3">
                  <c:v>37003.420000000006</c:v>
                </c:pt>
                <c:pt idx="4">
                  <c:v>33578.679999999993</c:v>
                </c:pt>
                <c:pt idx="5">
                  <c:v>34065.81</c:v>
                </c:pt>
              </c:numCache>
            </c:numRef>
          </c:val>
          <c:extLst>
            <c:ext xmlns:c16="http://schemas.microsoft.com/office/drawing/2014/chart" uri="{C3380CC4-5D6E-409C-BE32-E72D297353CC}">
              <c16:uniqueId val="{00000001-DDE6-4F55-A0F7-FDC7CE83D879}"/>
            </c:ext>
          </c:extLst>
        </c:ser>
        <c:dLbls>
          <c:showLegendKey val="0"/>
          <c:showVal val="0"/>
          <c:showCatName val="0"/>
          <c:showSerName val="0"/>
          <c:showPercent val="0"/>
          <c:showBubbleSize val="0"/>
        </c:dLbls>
        <c:gapWidth val="100"/>
        <c:overlap val="-24"/>
        <c:axId val="1380172576"/>
        <c:axId val="1353563312"/>
      </c:barChart>
      <c:catAx>
        <c:axId val="13801725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3563312"/>
        <c:crosses val="autoZero"/>
        <c:auto val="1"/>
        <c:lblAlgn val="ctr"/>
        <c:lblOffset val="100"/>
        <c:noMultiLvlLbl val="0"/>
      </c:catAx>
      <c:valAx>
        <c:axId val="1353563312"/>
        <c:scaling>
          <c:orientation val="minMax"/>
        </c:scaling>
        <c:delete val="0"/>
        <c:axPos val="l"/>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01725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8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 Category!PivotTable1</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a:t>
            </a:r>
            <a:r>
              <a:rPr lang="en-US" baseline="0"/>
              <a:t> Wise Sales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 - Category'!$B$3</c:f>
              <c:strCache>
                <c:ptCount val="1"/>
                <c:pt idx="0">
                  <c:v>Total</c:v>
                </c:pt>
              </c:strCache>
            </c:strRef>
          </c:tx>
          <c:dPt>
            <c:idx val="0"/>
            <c:bubble3D val="0"/>
            <c:explosion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194-4C14-A258-F98D2C97C5C9}"/>
              </c:ext>
            </c:extLst>
          </c:dPt>
          <c:dPt>
            <c:idx val="1"/>
            <c:bubble3D val="0"/>
            <c:explosion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194-4C14-A258-F98D2C97C5C9}"/>
              </c:ext>
            </c:extLst>
          </c:dPt>
          <c:dPt>
            <c:idx val="2"/>
            <c:bubble3D val="0"/>
            <c:explosion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194-4C14-A258-F98D2C97C5C9}"/>
              </c:ext>
            </c:extLst>
          </c:dPt>
          <c:dPt>
            <c:idx val="3"/>
            <c:bubble3D val="0"/>
            <c:explosion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5194-4C14-A258-F98D2C97C5C9}"/>
              </c:ext>
            </c:extLst>
          </c:dPt>
          <c:dPt>
            <c:idx val="4"/>
            <c:bubble3D val="0"/>
            <c:explosion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5194-4C14-A258-F98D2C97C5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 Category'!$A$4:$A$9</c:f>
              <c:strCache>
                <c:ptCount val="5"/>
                <c:pt idx="0">
                  <c:v>Beverages</c:v>
                </c:pt>
                <c:pt idx="1">
                  <c:v>Dairy</c:v>
                </c:pt>
                <c:pt idx="2">
                  <c:v>Fruits</c:v>
                </c:pt>
                <c:pt idx="3">
                  <c:v>Personal Care</c:v>
                </c:pt>
                <c:pt idx="4">
                  <c:v>Snacks</c:v>
                </c:pt>
              </c:strCache>
            </c:strRef>
          </c:cat>
          <c:val>
            <c:numRef>
              <c:f>'Pivot - Category'!$B$4:$B$9</c:f>
              <c:numCache>
                <c:formatCode>[$₹-4009]\ #,##0;[Red][$₹-4009]\ #,##0</c:formatCode>
                <c:ptCount val="5"/>
                <c:pt idx="0">
                  <c:v>121298.72999999998</c:v>
                </c:pt>
                <c:pt idx="1">
                  <c:v>124729.19</c:v>
                </c:pt>
                <c:pt idx="2">
                  <c:v>167992.89000000007</c:v>
                </c:pt>
                <c:pt idx="3">
                  <c:v>109667.64000000001</c:v>
                </c:pt>
                <c:pt idx="4">
                  <c:v>107515.96000000005</c:v>
                </c:pt>
              </c:numCache>
            </c:numRef>
          </c:val>
          <c:extLst>
            <c:ext xmlns:c16="http://schemas.microsoft.com/office/drawing/2014/chart" uri="{C3380CC4-5D6E-409C-BE32-E72D297353CC}">
              <c16:uniqueId val="{0000000A-5194-4C14-A258-F98D2C97C5C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 City!PivotTable1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65804"/>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City'!$B$3</c:f>
              <c:strCache>
                <c:ptCount val="1"/>
                <c:pt idx="0">
                  <c:v>Total</c:v>
                </c:pt>
              </c:strCache>
            </c:strRef>
          </c:tx>
          <c:spPr>
            <a:solidFill>
              <a:srgbClr val="065804"/>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 City'!$A$4:$A$10</c:f>
              <c:strCache>
                <c:ptCount val="6"/>
                <c:pt idx="0">
                  <c:v>Bengaluru</c:v>
                </c:pt>
                <c:pt idx="1">
                  <c:v>Chennai</c:v>
                </c:pt>
                <c:pt idx="2">
                  <c:v>Delhi</c:v>
                </c:pt>
                <c:pt idx="3">
                  <c:v>Mumbai</c:v>
                </c:pt>
                <c:pt idx="4">
                  <c:v>Pune</c:v>
                </c:pt>
                <c:pt idx="5">
                  <c:v>Hyderabad</c:v>
                </c:pt>
              </c:strCache>
            </c:strRef>
          </c:cat>
          <c:val>
            <c:numRef>
              <c:f>'Pivot - City'!$B$4:$B$10</c:f>
              <c:numCache>
                <c:formatCode>[$₹-4009]\ #,##0;[Red][$₹-4009]\ #,##0</c:formatCode>
                <c:ptCount val="6"/>
                <c:pt idx="0">
                  <c:v>118859.79999999999</c:v>
                </c:pt>
                <c:pt idx="1">
                  <c:v>109517.85000000005</c:v>
                </c:pt>
                <c:pt idx="2">
                  <c:v>106626.85000000003</c:v>
                </c:pt>
                <c:pt idx="3">
                  <c:v>106356.86000000002</c:v>
                </c:pt>
                <c:pt idx="4">
                  <c:v>101813.11999999995</c:v>
                </c:pt>
                <c:pt idx="5">
                  <c:v>88029.930000000022</c:v>
                </c:pt>
              </c:numCache>
            </c:numRef>
          </c:val>
          <c:extLst>
            <c:ext xmlns:c16="http://schemas.microsoft.com/office/drawing/2014/chart" uri="{C3380CC4-5D6E-409C-BE32-E72D297353CC}">
              <c16:uniqueId val="{00000000-11E3-4DC2-9E58-58F9326B2328}"/>
            </c:ext>
          </c:extLst>
        </c:ser>
        <c:dLbls>
          <c:dLblPos val="outEnd"/>
          <c:showLegendKey val="0"/>
          <c:showVal val="1"/>
          <c:showCatName val="0"/>
          <c:showSerName val="0"/>
          <c:showPercent val="0"/>
          <c:showBubbleSize val="0"/>
        </c:dLbls>
        <c:gapWidth val="100"/>
        <c:overlap val="-24"/>
        <c:axId val="1761844736"/>
        <c:axId val="2006502896"/>
      </c:barChart>
      <c:catAx>
        <c:axId val="17618447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6502896"/>
        <c:crosses val="autoZero"/>
        <c:auto val="1"/>
        <c:lblAlgn val="ctr"/>
        <c:lblOffset val="100"/>
        <c:noMultiLvlLbl val="0"/>
      </c:catAx>
      <c:valAx>
        <c:axId val="2006502896"/>
        <c:scaling>
          <c:orientation val="minMax"/>
        </c:scaling>
        <c:delete val="0"/>
        <c:axPos val="l"/>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18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 Outlet!PivotTable2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Outlet</a:t>
            </a:r>
            <a:r>
              <a:rPr lang="en-IN" baseline="0"/>
              <a:t> Wise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600"/>
          </a:solidFill>
          <a:ln>
            <a:noFill/>
          </a:ln>
          <a:effectLst>
            <a:outerShdw blurRad="40000" dist="23000" dir="5400000" rotWithShape="0">
              <a:srgbClr val="000000">
                <a:alpha val="35000"/>
              </a:srgbClr>
            </a:outerShdw>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Outlet'!$B$3</c:f>
              <c:strCache>
                <c:ptCount val="1"/>
                <c:pt idx="0">
                  <c:v>Total</c:v>
                </c:pt>
              </c:strCache>
            </c:strRef>
          </c:tx>
          <c:spPr>
            <a:solidFill>
              <a:srgbClr val="006600"/>
            </a:solidFill>
            <a:ln>
              <a:noFill/>
            </a:ln>
            <a:effectLst>
              <a:outerShdw blurRad="40000" dist="23000" dir="5400000" rotWithShape="0">
                <a:srgbClr val="000000">
                  <a:alpha val="35000"/>
                </a:srgbClr>
              </a:outerShdw>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 Outlet'!$A$4:$A$8</c:f>
              <c:strCache>
                <c:ptCount val="4"/>
                <c:pt idx="0">
                  <c:v>Outlet D</c:v>
                </c:pt>
                <c:pt idx="1">
                  <c:v>Outlet B</c:v>
                </c:pt>
                <c:pt idx="2">
                  <c:v>Outlet A</c:v>
                </c:pt>
                <c:pt idx="3">
                  <c:v>Outlet C</c:v>
                </c:pt>
              </c:strCache>
            </c:strRef>
          </c:cat>
          <c:val>
            <c:numRef>
              <c:f>'Pivot - Outlet'!$B$4:$B$8</c:f>
              <c:numCache>
                <c:formatCode>[$₹-4009]\ #,##0;[Red][$₹-4009]\ #,##0</c:formatCode>
                <c:ptCount val="4"/>
                <c:pt idx="0">
                  <c:v>146379.65000000005</c:v>
                </c:pt>
                <c:pt idx="1">
                  <c:v>154581.09</c:v>
                </c:pt>
                <c:pt idx="2">
                  <c:v>163084.03999999998</c:v>
                </c:pt>
                <c:pt idx="3">
                  <c:v>167159.63</c:v>
                </c:pt>
              </c:numCache>
            </c:numRef>
          </c:val>
          <c:extLst>
            <c:ext xmlns:c16="http://schemas.microsoft.com/office/drawing/2014/chart" uri="{C3380CC4-5D6E-409C-BE32-E72D297353CC}">
              <c16:uniqueId val="{00000000-C174-4D59-A249-952D8F4C1845}"/>
            </c:ext>
          </c:extLst>
        </c:ser>
        <c:dLbls>
          <c:dLblPos val="outEnd"/>
          <c:showLegendKey val="0"/>
          <c:showVal val="1"/>
          <c:showCatName val="0"/>
          <c:showSerName val="0"/>
          <c:showPercent val="0"/>
          <c:showBubbleSize val="0"/>
        </c:dLbls>
        <c:gapWidth val="100"/>
        <c:axId val="2009268528"/>
        <c:axId val="2006626256"/>
      </c:barChart>
      <c:catAx>
        <c:axId val="20092685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6626256"/>
        <c:crosses val="autoZero"/>
        <c:auto val="1"/>
        <c:lblAlgn val="ctr"/>
        <c:lblOffset val="100"/>
        <c:noMultiLvlLbl val="0"/>
      </c:catAx>
      <c:valAx>
        <c:axId val="2006626256"/>
        <c:scaling>
          <c:orientation val="minMax"/>
        </c:scaling>
        <c:delete val="0"/>
        <c:axPos val="b"/>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926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5!PivotTable2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PAYMENT MODE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E90-46DD-9920-3F5BF6BAE8F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E90-46DD-9920-3F5BF6BAE8F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E90-46DD-9920-3F5BF6BAE8F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0E90-46DD-9920-3F5BF6BAE8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5'!$A$4:$A$8</c:f>
              <c:strCache>
                <c:ptCount val="4"/>
                <c:pt idx="0">
                  <c:v>Card</c:v>
                </c:pt>
                <c:pt idx="1">
                  <c:v>Cash</c:v>
                </c:pt>
                <c:pt idx="2">
                  <c:v>Net Banking</c:v>
                </c:pt>
                <c:pt idx="3">
                  <c:v>UPI</c:v>
                </c:pt>
              </c:strCache>
            </c:strRef>
          </c:cat>
          <c:val>
            <c:numRef>
              <c:f>'Pivot 5'!$B$4:$B$8</c:f>
              <c:numCache>
                <c:formatCode>General</c:formatCode>
                <c:ptCount val="4"/>
                <c:pt idx="0">
                  <c:v>190912.19999999995</c:v>
                </c:pt>
                <c:pt idx="1">
                  <c:v>142671.47000000003</c:v>
                </c:pt>
                <c:pt idx="2">
                  <c:v>148348.90000000008</c:v>
                </c:pt>
                <c:pt idx="3">
                  <c:v>149271.84000000003</c:v>
                </c:pt>
              </c:numCache>
            </c:numRef>
          </c:val>
          <c:extLst>
            <c:ext xmlns:c16="http://schemas.microsoft.com/office/drawing/2014/chart" uri="{C3380CC4-5D6E-409C-BE32-E72D297353CC}">
              <c16:uniqueId val="{00000008-0E90-46DD-9920-3F5BF6BAE8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1!PivotTable2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TREND (MONTHLY)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1'!$A$4:$A$10</c:f>
              <c:strCache>
                <c:ptCount val="6"/>
                <c:pt idx="0">
                  <c:v>Jan</c:v>
                </c:pt>
                <c:pt idx="1">
                  <c:v>Feb</c:v>
                </c:pt>
                <c:pt idx="2">
                  <c:v>Mar</c:v>
                </c:pt>
                <c:pt idx="3">
                  <c:v>Apr</c:v>
                </c:pt>
                <c:pt idx="4">
                  <c:v>May</c:v>
                </c:pt>
                <c:pt idx="5">
                  <c:v>Jun</c:v>
                </c:pt>
              </c:strCache>
            </c:strRef>
          </c:cat>
          <c:val>
            <c:numRef>
              <c:f>'Pivot 1'!$B$4:$B$10</c:f>
              <c:numCache>
                <c:formatCode>General</c:formatCode>
                <c:ptCount val="6"/>
                <c:pt idx="0">
                  <c:v>89739.22</c:v>
                </c:pt>
                <c:pt idx="1">
                  <c:v>94916.59</c:v>
                </c:pt>
                <c:pt idx="2">
                  <c:v>99000.39</c:v>
                </c:pt>
                <c:pt idx="3">
                  <c:v>116681.38</c:v>
                </c:pt>
                <c:pt idx="4">
                  <c:v>123492.51</c:v>
                </c:pt>
                <c:pt idx="5">
                  <c:v>107374.32</c:v>
                </c:pt>
              </c:numCache>
            </c:numRef>
          </c:val>
          <c:smooth val="0"/>
          <c:extLst>
            <c:ext xmlns:c16="http://schemas.microsoft.com/office/drawing/2014/chart" uri="{C3380CC4-5D6E-409C-BE32-E72D297353CC}">
              <c16:uniqueId val="{00000000-809B-4415-831F-53B8C1C843DB}"/>
            </c:ext>
          </c:extLst>
        </c:ser>
        <c:dLbls>
          <c:dLblPos val="t"/>
          <c:showLegendKey val="0"/>
          <c:showVal val="1"/>
          <c:showCatName val="0"/>
          <c:showSerName val="0"/>
          <c:showPercent val="0"/>
          <c:showBubbleSize val="0"/>
        </c:dLbls>
        <c:marker val="1"/>
        <c:smooth val="0"/>
        <c:axId val="1881482751"/>
        <c:axId val="1225970991"/>
      </c:lineChart>
      <c:catAx>
        <c:axId val="18814827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5970991"/>
        <c:crosses val="autoZero"/>
        <c:auto val="1"/>
        <c:lblAlgn val="ctr"/>
        <c:lblOffset val="100"/>
        <c:noMultiLvlLbl val="0"/>
      </c:catAx>
      <c:valAx>
        <c:axId val="1225970991"/>
        <c:scaling>
          <c:orientation val="minMax"/>
        </c:scaling>
        <c:delete val="0"/>
        <c:axPos val="l"/>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148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4!PivotTable1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i="0" u="none" strike="noStrike" baseline="0"/>
              <a:t>TOP 10 BEST SELLING PRODUCTS (BY SALES)</a:t>
            </a:r>
            <a:endParaRPr lang="en-US" sz="1400"/>
          </a:p>
        </c:rich>
      </c:tx>
      <c:layout>
        <c:manualLayout>
          <c:xMode val="edge"/>
          <c:yMode val="edge"/>
          <c:x val="0.1592082239720034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4'!$A$4:$A$14</c:f>
              <c:strCache>
                <c:ptCount val="10"/>
                <c:pt idx="0">
                  <c:v>Milk</c:v>
                </c:pt>
                <c:pt idx="1">
                  <c:v>Chips</c:v>
                </c:pt>
                <c:pt idx="2">
                  <c:v>Coffee</c:v>
                </c:pt>
                <c:pt idx="3">
                  <c:v>Cookies</c:v>
                </c:pt>
                <c:pt idx="4">
                  <c:v>Mango</c:v>
                </c:pt>
                <c:pt idx="5">
                  <c:v>Tea</c:v>
                </c:pt>
                <c:pt idx="6">
                  <c:v>Banana</c:v>
                </c:pt>
                <c:pt idx="7">
                  <c:v>Cheese</c:v>
                </c:pt>
                <c:pt idx="8">
                  <c:v>Orange</c:v>
                </c:pt>
                <c:pt idx="9">
                  <c:v>Apple</c:v>
                </c:pt>
              </c:strCache>
            </c:strRef>
          </c:cat>
          <c:val>
            <c:numRef>
              <c:f>'Pivot 4'!$B$4:$B$14</c:f>
              <c:numCache>
                <c:formatCode>General</c:formatCode>
                <c:ptCount val="10"/>
                <c:pt idx="0">
                  <c:v>29778.940000000002</c:v>
                </c:pt>
                <c:pt idx="1">
                  <c:v>33503.289999999994</c:v>
                </c:pt>
                <c:pt idx="2">
                  <c:v>34349.300000000003</c:v>
                </c:pt>
                <c:pt idx="3">
                  <c:v>35593.780000000006</c:v>
                </c:pt>
                <c:pt idx="4">
                  <c:v>35646.800000000003</c:v>
                </c:pt>
                <c:pt idx="5">
                  <c:v>36649.56</c:v>
                </c:pt>
                <c:pt idx="6">
                  <c:v>36783.479999999996</c:v>
                </c:pt>
                <c:pt idx="7">
                  <c:v>42379.96</c:v>
                </c:pt>
                <c:pt idx="8">
                  <c:v>46676</c:v>
                </c:pt>
                <c:pt idx="9">
                  <c:v>48886.609999999986</c:v>
                </c:pt>
              </c:numCache>
            </c:numRef>
          </c:val>
          <c:extLst>
            <c:ext xmlns:c16="http://schemas.microsoft.com/office/drawing/2014/chart" uri="{C3380CC4-5D6E-409C-BE32-E72D297353CC}">
              <c16:uniqueId val="{00000000-48CA-4B21-A0BF-F6E9E3F7A0E4}"/>
            </c:ext>
          </c:extLst>
        </c:ser>
        <c:dLbls>
          <c:dLblPos val="outEnd"/>
          <c:showLegendKey val="0"/>
          <c:showVal val="1"/>
          <c:showCatName val="0"/>
          <c:showSerName val="0"/>
          <c:showPercent val="0"/>
          <c:showBubbleSize val="0"/>
        </c:dLbls>
        <c:gapWidth val="100"/>
        <c:axId val="1373155296"/>
        <c:axId val="1500024848"/>
      </c:barChart>
      <c:catAx>
        <c:axId val="13731552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0024848"/>
        <c:crosses val="autoZero"/>
        <c:auto val="1"/>
        <c:lblAlgn val="ctr"/>
        <c:lblOffset val="100"/>
        <c:noMultiLvlLbl val="0"/>
      </c:catAx>
      <c:valAx>
        <c:axId val="1500024848"/>
        <c:scaling>
          <c:orientation val="minMax"/>
        </c:scaling>
        <c:delete val="0"/>
        <c:axPos val="b"/>
        <c:majorGridlines>
          <c:spPr>
            <a:ln w="9525" cap="flat" cmpd="sng" algn="ctr">
              <a:solidFill>
                <a:schemeClr val="tx2">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31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 Category!PivotTable1</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a:t>
            </a:r>
            <a:r>
              <a:rPr lang="en-US" baseline="0"/>
              <a:t> Wise Sales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 - Category'!$B$3</c:f>
              <c:strCache>
                <c:ptCount val="1"/>
                <c:pt idx="0">
                  <c:v>Total</c:v>
                </c:pt>
              </c:strCache>
            </c:strRef>
          </c:tx>
          <c:dPt>
            <c:idx val="0"/>
            <c:bubble3D val="0"/>
            <c:explosion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05C-4A52-8E53-386F79F4BB89}"/>
              </c:ext>
            </c:extLst>
          </c:dPt>
          <c:dPt>
            <c:idx val="1"/>
            <c:bubble3D val="0"/>
            <c:explosion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B05C-4A52-8E53-386F79F4BB89}"/>
              </c:ext>
            </c:extLst>
          </c:dPt>
          <c:dPt>
            <c:idx val="2"/>
            <c:bubble3D val="0"/>
            <c:explosion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B05C-4A52-8E53-386F79F4BB89}"/>
              </c:ext>
            </c:extLst>
          </c:dPt>
          <c:dPt>
            <c:idx val="3"/>
            <c:bubble3D val="0"/>
            <c:explosion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05C-4A52-8E53-386F79F4BB89}"/>
              </c:ext>
            </c:extLst>
          </c:dPt>
          <c:dPt>
            <c:idx val="4"/>
            <c:bubble3D val="0"/>
            <c:explosion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B05C-4A52-8E53-386F79F4BB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 Category'!$A$4:$A$9</c:f>
              <c:strCache>
                <c:ptCount val="5"/>
                <c:pt idx="0">
                  <c:v>Beverages</c:v>
                </c:pt>
                <c:pt idx="1">
                  <c:v>Dairy</c:v>
                </c:pt>
                <c:pt idx="2">
                  <c:v>Fruits</c:v>
                </c:pt>
                <c:pt idx="3">
                  <c:v>Personal Care</c:v>
                </c:pt>
                <c:pt idx="4">
                  <c:v>Snacks</c:v>
                </c:pt>
              </c:strCache>
            </c:strRef>
          </c:cat>
          <c:val>
            <c:numRef>
              <c:f>'Pivot - Category'!$B$4:$B$9</c:f>
              <c:numCache>
                <c:formatCode>[$₹-4009]\ #,##0;[Red][$₹-4009]\ #,##0</c:formatCode>
                <c:ptCount val="5"/>
                <c:pt idx="0">
                  <c:v>121298.72999999998</c:v>
                </c:pt>
                <c:pt idx="1">
                  <c:v>124729.19</c:v>
                </c:pt>
                <c:pt idx="2">
                  <c:v>167992.89000000007</c:v>
                </c:pt>
                <c:pt idx="3">
                  <c:v>109667.64000000001</c:v>
                </c:pt>
                <c:pt idx="4">
                  <c:v>107515.96000000005</c:v>
                </c:pt>
              </c:numCache>
            </c:numRef>
          </c:val>
          <c:extLst>
            <c:ext xmlns:c16="http://schemas.microsoft.com/office/drawing/2014/chart" uri="{C3380CC4-5D6E-409C-BE32-E72D297353CC}">
              <c16:uniqueId val="{00000000-B05C-4A52-8E53-386F79F4BB8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 City!PivotTable1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 City'!$A$4:$A$10</c:f>
              <c:strCache>
                <c:ptCount val="6"/>
                <c:pt idx="0">
                  <c:v>Bengaluru</c:v>
                </c:pt>
                <c:pt idx="1">
                  <c:v>Chennai</c:v>
                </c:pt>
                <c:pt idx="2">
                  <c:v>Delhi</c:v>
                </c:pt>
                <c:pt idx="3">
                  <c:v>Mumbai</c:v>
                </c:pt>
                <c:pt idx="4">
                  <c:v>Pune</c:v>
                </c:pt>
                <c:pt idx="5">
                  <c:v>Hyderabad</c:v>
                </c:pt>
              </c:strCache>
            </c:strRef>
          </c:cat>
          <c:val>
            <c:numRef>
              <c:f>'Pivot - City'!$B$4:$B$10</c:f>
              <c:numCache>
                <c:formatCode>[$₹-4009]\ #,##0;[Red][$₹-4009]\ #,##0</c:formatCode>
                <c:ptCount val="6"/>
                <c:pt idx="0">
                  <c:v>118859.79999999999</c:v>
                </c:pt>
                <c:pt idx="1">
                  <c:v>109517.85000000005</c:v>
                </c:pt>
                <c:pt idx="2">
                  <c:v>106626.85000000003</c:v>
                </c:pt>
                <c:pt idx="3">
                  <c:v>106356.86000000002</c:v>
                </c:pt>
                <c:pt idx="4">
                  <c:v>101813.11999999995</c:v>
                </c:pt>
                <c:pt idx="5">
                  <c:v>88029.930000000022</c:v>
                </c:pt>
              </c:numCache>
            </c:numRef>
          </c:val>
          <c:extLst>
            <c:ext xmlns:c16="http://schemas.microsoft.com/office/drawing/2014/chart" uri="{C3380CC4-5D6E-409C-BE32-E72D297353CC}">
              <c16:uniqueId val="{00000000-759A-440D-BB04-E4124341C95F}"/>
            </c:ext>
          </c:extLst>
        </c:ser>
        <c:dLbls>
          <c:dLblPos val="outEnd"/>
          <c:showLegendKey val="0"/>
          <c:showVal val="1"/>
          <c:showCatName val="0"/>
          <c:showSerName val="0"/>
          <c:showPercent val="0"/>
          <c:showBubbleSize val="0"/>
        </c:dLbls>
        <c:gapWidth val="100"/>
        <c:overlap val="-24"/>
        <c:axId val="1761844736"/>
        <c:axId val="2006502896"/>
      </c:barChart>
      <c:catAx>
        <c:axId val="17618447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6502896"/>
        <c:crosses val="autoZero"/>
        <c:auto val="1"/>
        <c:lblAlgn val="ctr"/>
        <c:lblOffset val="100"/>
        <c:noMultiLvlLbl val="0"/>
      </c:catAx>
      <c:valAx>
        <c:axId val="20065028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a:t>
                </a:r>
                <a:r>
                  <a:rPr lang="en-IN" baseline="0"/>
                  <a:t>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18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[Blinkit_Sales_Inventory_Dataset.xlsx]Pivot - Outlet!PivotTable2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Outlet</a:t>
            </a:r>
            <a:r>
              <a:rPr lang="en-IN" baseline="0"/>
              <a:t> Wise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Outlet'!$B$3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 Outlet'!$A$4:$A$8</c:f>
              <c:strCache>
                <c:ptCount val="4"/>
                <c:pt idx="0">
                  <c:v>Outlet D</c:v>
                </c:pt>
                <c:pt idx="1">
                  <c:v>Outlet B</c:v>
                </c:pt>
                <c:pt idx="2">
                  <c:v>Outlet A</c:v>
                </c:pt>
                <c:pt idx="3">
                  <c:v>Outlet C</c:v>
                </c:pt>
              </c:strCache>
            </c:strRef>
          </c:cat>
          <c:val>
            <c:numRef>
              <c:f>'Pivot - Outlet'!$B$4:$B$8</c:f>
              <c:numCache>
                <c:formatCode>[$₹-4009]\ #,##0;[Red][$₹-4009]\ #,##0</c:formatCode>
                <c:ptCount val="4"/>
                <c:pt idx="0">
                  <c:v>146379.65000000005</c:v>
                </c:pt>
                <c:pt idx="1">
                  <c:v>154581.09</c:v>
                </c:pt>
                <c:pt idx="2">
                  <c:v>163084.03999999998</c:v>
                </c:pt>
                <c:pt idx="3">
                  <c:v>167159.63</c:v>
                </c:pt>
              </c:numCache>
            </c:numRef>
          </c:val>
          <c:extLst>
            <c:ext xmlns:c16="http://schemas.microsoft.com/office/drawing/2014/chart" uri="{C3380CC4-5D6E-409C-BE32-E72D297353CC}">
              <c16:uniqueId val="{00000000-80F9-4890-94B9-A1779C2B389E}"/>
            </c:ext>
          </c:extLst>
        </c:ser>
        <c:dLbls>
          <c:dLblPos val="outEnd"/>
          <c:showLegendKey val="0"/>
          <c:showVal val="1"/>
          <c:showCatName val="0"/>
          <c:showSerName val="0"/>
          <c:showPercent val="0"/>
          <c:showBubbleSize val="0"/>
        </c:dLbls>
        <c:gapWidth val="100"/>
        <c:axId val="2009268528"/>
        <c:axId val="2006626256"/>
      </c:barChart>
      <c:catAx>
        <c:axId val="20092685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6626256"/>
        <c:crosses val="autoZero"/>
        <c:auto val="1"/>
        <c:lblAlgn val="ctr"/>
        <c:lblOffset val="100"/>
        <c:noMultiLvlLbl val="0"/>
      </c:catAx>
      <c:valAx>
        <c:axId val="2006626256"/>
        <c:scaling>
          <c:orientation val="minMax"/>
        </c:scaling>
        <c:delete val="0"/>
        <c:axPos val="b"/>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926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6.png"/><Relationship Id="rId5" Type="http://schemas.openxmlformats.org/officeDocument/2006/relationships/chart" Target="../charts/chart12.xml"/><Relationship Id="rId10" Type="http://schemas.openxmlformats.org/officeDocument/2006/relationships/image" Target="../media/image5.png"/><Relationship Id="rId4" Type="http://schemas.openxmlformats.org/officeDocument/2006/relationships/chart" Target="../charts/chart11.xml"/><Relationship Id="rId9"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247650</xdr:colOff>
      <xdr:row>2</xdr:row>
      <xdr:rowOff>92075</xdr:rowOff>
    </xdr:from>
    <xdr:to>
      <xdr:col>10</xdr:col>
      <xdr:colOff>552450</xdr:colOff>
      <xdr:row>17</xdr:row>
      <xdr:rowOff>73025</xdr:rowOff>
    </xdr:to>
    <xdr:graphicFrame macro="">
      <xdr:nvGraphicFramePr>
        <xdr:cNvPr id="2" name="Chart 1">
          <a:extLst>
            <a:ext uri="{FF2B5EF4-FFF2-40B4-BE49-F238E27FC236}">
              <a16:creationId xmlns:a16="http://schemas.microsoft.com/office/drawing/2014/main" id="{2D1C36CD-4F32-1498-C62A-B48049EC2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146050</xdr:colOff>
      <xdr:row>2</xdr:row>
      <xdr:rowOff>15875</xdr:rowOff>
    </xdr:from>
    <xdr:to>
      <xdr:col>10</xdr:col>
      <xdr:colOff>450850</xdr:colOff>
      <xdr:row>16</xdr:row>
      <xdr:rowOff>180975</xdr:rowOff>
    </xdr:to>
    <xdr:graphicFrame macro="">
      <xdr:nvGraphicFramePr>
        <xdr:cNvPr id="3" name="Chart 2">
          <a:extLst>
            <a:ext uri="{FF2B5EF4-FFF2-40B4-BE49-F238E27FC236}">
              <a16:creationId xmlns:a16="http://schemas.microsoft.com/office/drawing/2014/main" id="{CE89589F-2CC2-D3AD-6B55-763F3C601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1</xdr:row>
      <xdr:rowOff>66675</xdr:rowOff>
    </xdr:from>
    <xdr:to>
      <xdr:col>10</xdr:col>
      <xdr:colOff>419100</xdr:colOff>
      <xdr:row>16</xdr:row>
      <xdr:rowOff>47625</xdr:rowOff>
    </xdr:to>
    <xdr:graphicFrame macro="">
      <xdr:nvGraphicFramePr>
        <xdr:cNvPr id="2" name="Chart 1">
          <a:extLst>
            <a:ext uri="{FF2B5EF4-FFF2-40B4-BE49-F238E27FC236}">
              <a16:creationId xmlns:a16="http://schemas.microsoft.com/office/drawing/2014/main" id="{04866BF3-92BA-26FF-EEE5-6AE917C63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1</xdr:row>
      <xdr:rowOff>161925</xdr:rowOff>
    </xdr:from>
    <xdr:to>
      <xdr:col>10</xdr:col>
      <xdr:colOff>190500</xdr:colOff>
      <xdr:row>16</xdr:row>
      <xdr:rowOff>142875</xdr:rowOff>
    </xdr:to>
    <xdr:graphicFrame macro="">
      <xdr:nvGraphicFramePr>
        <xdr:cNvPr id="2" name="Chart 1">
          <a:extLst>
            <a:ext uri="{FF2B5EF4-FFF2-40B4-BE49-F238E27FC236}">
              <a16:creationId xmlns:a16="http://schemas.microsoft.com/office/drawing/2014/main" id="{D49E45C6-1D8E-902A-52E2-6F9FF9939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317500</xdr:colOff>
      <xdr:row>1</xdr:row>
      <xdr:rowOff>136525</xdr:rowOff>
    </xdr:from>
    <xdr:to>
      <xdr:col>11</xdr:col>
      <xdr:colOff>12700</xdr:colOff>
      <xdr:row>16</xdr:row>
      <xdr:rowOff>117475</xdr:rowOff>
    </xdr:to>
    <xdr:graphicFrame macro="">
      <xdr:nvGraphicFramePr>
        <xdr:cNvPr id="2" name="Chart 1">
          <a:extLst>
            <a:ext uri="{FF2B5EF4-FFF2-40B4-BE49-F238E27FC236}">
              <a16:creationId xmlns:a16="http://schemas.microsoft.com/office/drawing/2014/main" id="{4178D23D-3132-BEA8-2D95-2968164C4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196850</xdr:colOff>
      <xdr:row>2</xdr:row>
      <xdr:rowOff>66675</xdr:rowOff>
    </xdr:from>
    <xdr:to>
      <xdr:col>11</xdr:col>
      <xdr:colOff>501650</xdr:colOff>
      <xdr:row>17</xdr:row>
      <xdr:rowOff>47625</xdr:rowOff>
    </xdr:to>
    <xdr:graphicFrame macro="">
      <xdr:nvGraphicFramePr>
        <xdr:cNvPr id="2" name="Chart 1">
          <a:extLst>
            <a:ext uri="{FF2B5EF4-FFF2-40B4-BE49-F238E27FC236}">
              <a16:creationId xmlns:a16="http://schemas.microsoft.com/office/drawing/2014/main" id="{B6E0B907-97B8-E230-D874-52150D5EC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431800</xdr:colOff>
      <xdr:row>2</xdr:row>
      <xdr:rowOff>28575</xdr:rowOff>
    </xdr:from>
    <xdr:to>
      <xdr:col>11</xdr:col>
      <xdr:colOff>127000</xdr:colOff>
      <xdr:row>17</xdr:row>
      <xdr:rowOff>9525</xdr:rowOff>
    </xdr:to>
    <xdr:graphicFrame macro="">
      <xdr:nvGraphicFramePr>
        <xdr:cNvPr id="2" name="Chart 1">
          <a:extLst>
            <a:ext uri="{FF2B5EF4-FFF2-40B4-BE49-F238E27FC236}">
              <a16:creationId xmlns:a16="http://schemas.microsoft.com/office/drawing/2014/main" id="{E135BE95-2A36-BFC5-A43E-A57F49B2C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2484</xdr:colOff>
      <xdr:row>10</xdr:row>
      <xdr:rowOff>15915</xdr:rowOff>
    </xdr:from>
    <xdr:to>
      <xdr:col>9</xdr:col>
      <xdr:colOff>615758</xdr:colOff>
      <xdr:row>19</xdr:row>
      <xdr:rowOff>174854</xdr:rowOff>
    </xdr:to>
    <xdr:graphicFrame macro="">
      <xdr:nvGraphicFramePr>
        <xdr:cNvPr id="2" name="Chart 1">
          <a:extLst>
            <a:ext uri="{FF2B5EF4-FFF2-40B4-BE49-F238E27FC236}">
              <a16:creationId xmlns:a16="http://schemas.microsoft.com/office/drawing/2014/main" id="{7C0C5713-1C74-4D54-B368-52C2752C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9202</xdr:colOff>
      <xdr:row>10</xdr:row>
      <xdr:rowOff>27607</xdr:rowOff>
    </xdr:from>
    <xdr:to>
      <xdr:col>17</xdr:col>
      <xdr:colOff>0</xdr:colOff>
      <xdr:row>19</xdr:row>
      <xdr:rowOff>174855</xdr:rowOff>
    </xdr:to>
    <xdr:graphicFrame macro="">
      <xdr:nvGraphicFramePr>
        <xdr:cNvPr id="3" name="Chart 2">
          <a:extLst>
            <a:ext uri="{FF2B5EF4-FFF2-40B4-BE49-F238E27FC236}">
              <a16:creationId xmlns:a16="http://schemas.microsoft.com/office/drawing/2014/main" id="{F05CBA81-92F6-4CDD-B7B6-559AEA395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xdr:colOff>
      <xdr:row>10</xdr:row>
      <xdr:rowOff>18406</xdr:rowOff>
    </xdr:from>
    <xdr:to>
      <xdr:col>25</xdr:col>
      <xdr:colOff>0</xdr:colOff>
      <xdr:row>19</xdr:row>
      <xdr:rowOff>174856</xdr:rowOff>
    </xdr:to>
    <xdr:graphicFrame macro="">
      <xdr:nvGraphicFramePr>
        <xdr:cNvPr id="4" name="Chart 3">
          <a:extLst>
            <a:ext uri="{FF2B5EF4-FFF2-40B4-BE49-F238E27FC236}">
              <a16:creationId xmlns:a16="http://schemas.microsoft.com/office/drawing/2014/main" id="{F6032568-4B58-4CFE-9149-E8A207E60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603162</xdr:colOff>
      <xdr:row>22</xdr:row>
      <xdr:rowOff>18405</xdr:rowOff>
    </xdr:from>
    <xdr:to>
      <xdr:col>9</xdr:col>
      <xdr:colOff>625797</xdr:colOff>
      <xdr:row>35</xdr:row>
      <xdr:rowOff>115455</xdr:rowOff>
    </xdr:to>
    <xdr:graphicFrame macro="">
      <xdr:nvGraphicFramePr>
        <xdr:cNvPr id="5" name="Chart 4">
          <a:extLst>
            <a:ext uri="{FF2B5EF4-FFF2-40B4-BE49-F238E27FC236}">
              <a16:creationId xmlns:a16="http://schemas.microsoft.com/office/drawing/2014/main" id="{9CDB3E61-8FD3-4DE9-B6B1-3CD3A11AC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xdr:colOff>
      <xdr:row>22</xdr:row>
      <xdr:rowOff>19243</xdr:rowOff>
    </xdr:from>
    <xdr:to>
      <xdr:col>16</xdr:col>
      <xdr:colOff>452197</xdr:colOff>
      <xdr:row>35</xdr:row>
      <xdr:rowOff>125076</xdr:rowOff>
    </xdr:to>
    <xdr:graphicFrame macro="">
      <xdr:nvGraphicFramePr>
        <xdr:cNvPr id="6" name="Chart 5">
          <a:extLst>
            <a:ext uri="{FF2B5EF4-FFF2-40B4-BE49-F238E27FC236}">
              <a16:creationId xmlns:a16="http://schemas.microsoft.com/office/drawing/2014/main" id="{BB102699-18C5-4290-8232-EC467910B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9621</xdr:colOff>
      <xdr:row>22</xdr:row>
      <xdr:rowOff>19244</xdr:rowOff>
    </xdr:from>
    <xdr:to>
      <xdr:col>25</xdr:col>
      <xdr:colOff>38485</xdr:colOff>
      <xdr:row>35</xdr:row>
      <xdr:rowOff>125076</xdr:rowOff>
    </xdr:to>
    <xdr:graphicFrame macro="">
      <xdr:nvGraphicFramePr>
        <xdr:cNvPr id="7" name="Chart 6">
          <a:extLst>
            <a:ext uri="{FF2B5EF4-FFF2-40B4-BE49-F238E27FC236}">
              <a16:creationId xmlns:a16="http://schemas.microsoft.com/office/drawing/2014/main" id="{66C61F5E-0911-4468-B30B-D472EF8E2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487466</xdr:colOff>
      <xdr:row>2</xdr:row>
      <xdr:rowOff>61207</xdr:rowOff>
    </xdr:from>
    <xdr:to>
      <xdr:col>22</xdr:col>
      <xdr:colOff>423334</xdr:colOff>
      <xdr:row>8</xdr:row>
      <xdr:rowOff>0</xdr:rowOff>
    </xdr:to>
    <xdr:sp macro="" textlink="">
      <xdr:nvSpPr>
        <xdr:cNvPr id="27" name="Rectangle: Rounded Corners 26">
          <a:extLst>
            <a:ext uri="{FF2B5EF4-FFF2-40B4-BE49-F238E27FC236}">
              <a16:creationId xmlns:a16="http://schemas.microsoft.com/office/drawing/2014/main" id="{59002090-630B-496D-83EA-BEDE0538F767}"/>
            </a:ext>
          </a:extLst>
        </xdr:cNvPr>
        <xdr:cNvSpPr/>
      </xdr:nvSpPr>
      <xdr:spPr>
        <a:xfrm>
          <a:off x="14274663" y="590374"/>
          <a:ext cx="2360413" cy="1045232"/>
        </a:xfrm>
        <a:prstGeom prst="roundRect">
          <a:avLst/>
        </a:prstGeom>
        <a:solidFill>
          <a:schemeClr val="accent3"/>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300" b="1">
              <a:solidFill>
                <a:srgbClr val="006600"/>
              </a:solidFill>
              <a:latin typeface="Arial Black" panose="020B0A04020102020204" pitchFamily="34" charset="0"/>
            </a:rPr>
            <a:t>REORDER REQUIRED</a:t>
          </a:r>
        </a:p>
      </xdr:txBody>
    </xdr:sp>
    <xdr:clientData/>
  </xdr:twoCellAnchor>
  <xdr:twoCellAnchor>
    <xdr:from>
      <xdr:col>14</xdr:col>
      <xdr:colOff>674873</xdr:colOff>
      <xdr:row>2</xdr:row>
      <xdr:rowOff>41963</xdr:rowOff>
    </xdr:from>
    <xdr:to>
      <xdr:col>18</xdr:col>
      <xdr:colOff>375227</xdr:colOff>
      <xdr:row>8</xdr:row>
      <xdr:rowOff>0</xdr:rowOff>
    </xdr:to>
    <xdr:sp macro="" textlink="">
      <xdr:nvSpPr>
        <xdr:cNvPr id="28" name="Rectangle: Rounded Corners 27">
          <a:extLst>
            <a:ext uri="{FF2B5EF4-FFF2-40B4-BE49-F238E27FC236}">
              <a16:creationId xmlns:a16="http://schemas.microsoft.com/office/drawing/2014/main" id="{D3337FCF-29A0-4B56-B29E-B5B87BBE5B5C}"/>
            </a:ext>
          </a:extLst>
        </xdr:cNvPr>
        <xdr:cNvSpPr/>
      </xdr:nvSpPr>
      <xdr:spPr>
        <a:xfrm>
          <a:off x="11941312" y="571130"/>
          <a:ext cx="2221112" cy="1064476"/>
        </a:xfrm>
        <a:prstGeom prst="roundRect">
          <a:avLst/>
        </a:prstGeom>
        <a:solidFill>
          <a:schemeClr val="accent3"/>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300" b="1">
              <a:solidFill>
                <a:srgbClr val="006600"/>
              </a:solidFill>
              <a:latin typeface="Arial Black" panose="020B0A04020102020204" pitchFamily="34" charset="0"/>
            </a:rPr>
            <a:t>AVERAGE RATING</a:t>
          </a:r>
        </a:p>
      </xdr:txBody>
    </xdr:sp>
    <xdr:clientData/>
  </xdr:twoCellAnchor>
  <xdr:twoCellAnchor>
    <xdr:from>
      <xdr:col>11</xdr:col>
      <xdr:colOff>804266</xdr:colOff>
      <xdr:row>2</xdr:row>
      <xdr:rowOff>56738</xdr:rowOff>
    </xdr:from>
    <xdr:to>
      <xdr:col>14</xdr:col>
      <xdr:colOff>529167</xdr:colOff>
      <xdr:row>7</xdr:row>
      <xdr:rowOff>173182</xdr:rowOff>
    </xdr:to>
    <xdr:sp macro="" textlink="">
      <xdr:nvSpPr>
        <xdr:cNvPr id="29" name="Rectangle: Rounded Corners 28">
          <a:extLst>
            <a:ext uri="{FF2B5EF4-FFF2-40B4-BE49-F238E27FC236}">
              <a16:creationId xmlns:a16="http://schemas.microsoft.com/office/drawing/2014/main" id="{87246BB2-9D6E-4117-8FE8-DBFBD1FBE2E2}"/>
            </a:ext>
          </a:extLst>
        </xdr:cNvPr>
        <xdr:cNvSpPr/>
      </xdr:nvSpPr>
      <xdr:spPr>
        <a:xfrm>
          <a:off x="9396008" y="585905"/>
          <a:ext cx="2399598" cy="1040080"/>
        </a:xfrm>
        <a:prstGeom prst="roundRect">
          <a:avLst/>
        </a:prstGeom>
        <a:solidFill>
          <a:schemeClr val="accent3"/>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300" b="1">
              <a:solidFill>
                <a:srgbClr val="006600"/>
              </a:solidFill>
              <a:latin typeface="Arial Black" panose="020B0A04020102020204" pitchFamily="34" charset="0"/>
            </a:rPr>
            <a:t>AVERAGE ORDER VALUE</a:t>
          </a:r>
        </a:p>
      </xdr:txBody>
    </xdr:sp>
    <xdr:clientData/>
  </xdr:twoCellAnchor>
  <xdr:twoCellAnchor>
    <xdr:from>
      <xdr:col>8</xdr:col>
      <xdr:colOff>71096</xdr:colOff>
      <xdr:row>2</xdr:row>
      <xdr:rowOff>52270</xdr:rowOff>
    </xdr:from>
    <xdr:to>
      <xdr:col>11</xdr:col>
      <xdr:colOff>663863</xdr:colOff>
      <xdr:row>7</xdr:row>
      <xdr:rowOff>173182</xdr:rowOff>
    </xdr:to>
    <xdr:sp macro="" textlink="">
      <xdr:nvSpPr>
        <xdr:cNvPr id="30" name="Rectangle: Rounded Corners 29">
          <a:extLst>
            <a:ext uri="{FF2B5EF4-FFF2-40B4-BE49-F238E27FC236}">
              <a16:creationId xmlns:a16="http://schemas.microsoft.com/office/drawing/2014/main" id="{87CCB3C5-096D-46B0-B0D3-D826CEB91EAE}"/>
            </a:ext>
          </a:extLst>
        </xdr:cNvPr>
        <xdr:cNvSpPr/>
      </xdr:nvSpPr>
      <xdr:spPr>
        <a:xfrm>
          <a:off x="6882914" y="581437"/>
          <a:ext cx="2372691" cy="1044548"/>
        </a:xfrm>
        <a:prstGeom prst="roundRect">
          <a:avLst/>
        </a:prstGeom>
        <a:solidFill>
          <a:schemeClr val="accent3"/>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300" b="1">
              <a:solidFill>
                <a:srgbClr val="006600"/>
              </a:solidFill>
              <a:latin typeface="Arial Black" panose="020B0A04020102020204" pitchFamily="34" charset="0"/>
            </a:rPr>
            <a:t>TOTAL QUANTITY</a:t>
          </a:r>
        </a:p>
      </xdr:txBody>
    </xdr:sp>
    <xdr:clientData/>
  </xdr:twoCellAnchor>
  <xdr:twoCellAnchor>
    <xdr:from>
      <xdr:col>5</xdr:col>
      <xdr:colOff>342716</xdr:colOff>
      <xdr:row>2</xdr:row>
      <xdr:rowOff>57423</xdr:rowOff>
    </xdr:from>
    <xdr:to>
      <xdr:col>7</xdr:col>
      <xdr:colOff>673485</xdr:colOff>
      <xdr:row>7</xdr:row>
      <xdr:rowOff>173183</xdr:rowOff>
    </xdr:to>
    <xdr:sp macro="" textlink="">
      <xdr:nvSpPr>
        <xdr:cNvPr id="31" name="Rectangle: Rounded Corners 30">
          <a:extLst>
            <a:ext uri="{FF2B5EF4-FFF2-40B4-BE49-F238E27FC236}">
              <a16:creationId xmlns:a16="http://schemas.microsoft.com/office/drawing/2014/main" id="{1A0CEEA0-DA8D-4762-BDF6-E025465386DB}"/>
            </a:ext>
          </a:extLst>
        </xdr:cNvPr>
        <xdr:cNvSpPr/>
      </xdr:nvSpPr>
      <xdr:spPr>
        <a:xfrm>
          <a:off x="4383625" y="586590"/>
          <a:ext cx="2322360" cy="1039396"/>
        </a:xfrm>
        <a:prstGeom prst="roundRect">
          <a:avLst/>
        </a:prstGeom>
        <a:solidFill>
          <a:schemeClr val="accent3"/>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400" b="1">
              <a:solidFill>
                <a:srgbClr val="006600"/>
              </a:solidFill>
              <a:latin typeface="Arial Black" panose="020B0A04020102020204" pitchFamily="34" charset="0"/>
            </a:rPr>
            <a:t>TOTAL ORDERS</a:t>
          </a:r>
        </a:p>
      </xdr:txBody>
    </xdr:sp>
    <xdr:clientData/>
  </xdr:twoCellAnchor>
  <xdr:twoCellAnchor>
    <xdr:from>
      <xdr:col>3</xdr:col>
      <xdr:colOff>71782</xdr:colOff>
      <xdr:row>2</xdr:row>
      <xdr:rowOff>53374</xdr:rowOff>
    </xdr:from>
    <xdr:to>
      <xdr:col>5</xdr:col>
      <xdr:colOff>200623</xdr:colOff>
      <xdr:row>8</xdr:row>
      <xdr:rowOff>7361</xdr:rowOff>
    </xdr:to>
    <xdr:sp macro="" textlink="">
      <xdr:nvSpPr>
        <xdr:cNvPr id="32" name="Rectangle: Rounded Corners 31">
          <a:extLst>
            <a:ext uri="{FF2B5EF4-FFF2-40B4-BE49-F238E27FC236}">
              <a16:creationId xmlns:a16="http://schemas.microsoft.com/office/drawing/2014/main" id="{F8413192-335A-4BF3-B992-181E4130502A}"/>
            </a:ext>
          </a:extLst>
        </xdr:cNvPr>
        <xdr:cNvSpPr/>
      </xdr:nvSpPr>
      <xdr:spPr>
        <a:xfrm>
          <a:off x="1893956" y="577939"/>
          <a:ext cx="2024638" cy="1067538"/>
        </a:xfrm>
        <a:prstGeom prst="roundRect">
          <a:avLst/>
        </a:prstGeom>
        <a:solidFill>
          <a:schemeClr val="accent3"/>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400" b="1">
              <a:solidFill>
                <a:srgbClr val="006600"/>
              </a:solidFill>
              <a:latin typeface="Arial Black" panose="020B0A04020102020204" pitchFamily="34" charset="0"/>
            </a:rPr>
            <a:t>TOTAL</a:t>
          </a:r>
          <a:r>
            <a:rPr lang="en-IN" sz="1400" b="1" baseline="0">
              <a:solidFill>
                <a:srgbClr val="006600"/>
              </a:solidFill>
              <a:latin typeface="Arial Black" panose="020B0A04020102020204" pitchFamily="34" charset="0"/>
            </a:rPr>
            <a:t> SALES</a:t>
          </a:r>
        </a:p>
        <a:p>
          <a:pPr algn="ctr"/>
          <a:endParaRPr lang="en-IN" sz="1200" b="1">
            <a:solidFill>
              <a:srgbClr val="006600"/>
            </a:solidFill>
            <a:latin typeface="Arial Black" panose="020B0A04020102020204" pitchFamily="34" charset="0"/>
          </a:endParaRPr>
        </a:p>
      </xdr:txBody>
    </xdr:sp>
    <xdr:clientData/>
  </xdr:twoCellAnchor>
  <xdr:twoCellAnchor>
    <xdr:from>
      <xdr:col>3</xdr:col>
      <xdr:colOff>677250</xdr:colOff>
      <xdr:row>4</xdr:row>
      <xdr:rowOff>82826</xdr:rowOff>
    </xdr:from>
    <xdr:to>
      <xdr:col>4</xdr:col>
      <xdr:colOff>686452</xdr:colOff>
      <xdr:row>6</xdr:row>
      <xdr:rowOff>82826</xdr:rowOff>
    </xdr:to>
    <xdr:sp macro="" textlink="$AH$3">
      <xdr:nvSpPr>
        <xdr:cNvPr id="12" name="TextBox 11">
          <a:extLst>
            <a:ext uri="{FF2B5EF4-FFF2-40B4-BE49-F238E27FC236}">
              <a16:creationId xmlns:a16="http://schemas.microsoft.com/office/drawing/2014/main" id="{1D66CB8A-E711-A2D7-9B46-4091FEEC865D}"/>
            </a:ext>
          </a:extLst>
        </xdr:cNvPr>
        <xdr:cNvSpPr txBox="1"/>
      </xdr:nvSpPr>
      <xdr:spPr>
        <a:xfrm>
          <a:off x="2495659" y="987220"/>
          <a:ext cx="1086778" cy="365606"/>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128041-EA2D-41B8-A930-C099291ED1F3}" type="TxLink">
            <a:rPr lang="en-US" sz="2000" b="1" i="0" u="none" strike="noStrike">
              <a:solidFill>
                <a:schemeClr val="tx1"/>
              </a:solidFill>
              <a:latin typeface="Calibri"/>
              <a:ea typeface="Calibri"/>
              <a:cs typeface="Calibri"/>
            </a:rPr>
            <a:pPr algn="ctr"/>
            <a:t>₹631.2K</a:t>
          </a:fld>
          <a:endParaRPr lang="en-IN" sz="2000" b="1">
            <a:solidFill>
              <a:schemeClr val="tx1"/>
            </a:solidFill>
          </a:endParaRPr>
        </a:p>
      </xdr:txBody>
    </xdr:sp>
    <xdr:clientData/>
  </xdr:twoCellAnchor>
  <xdr:twoCellAnchor>
    <xdr:from>
      <xdr:col>5</xdr:col>
      <xdr:colOff>1149944</xdr:colOff>
      <xdr:row>4</xdr:row>
      <xdr:rowOff>92028</xdr:rowOff>
    </xdr:from>
    <xdr:to>
      <xdr:col>6</xdr:col>
      <xdr:colOff>545481</xdr:colOff>
      <xdr:row>6</xdr:row>
      <xdr:rowOff>55217</xdr:rowOff>
    </xdr:to>
    <xdr:sp macro="" textlink="$AH$4">
      <xdr:nvSpPr>
        <xdr:cNvPr id="33" name="TextBox 32">
          <a:extLst>
            <a:ext uri="{FF2B5EF4-FFF2-40B4-BE49-F238E27FC236}">
              <a16:creationId xmlns:a16="http://schemas.microsoft.com/office/drawing/2014/main" id="{FB3CF9D2-728E-EA14-D938-A5EFDC38FC94}"/>
            </a:ext>
          </a:extLst>
        </xdr:cNvPr>
        <xdr:cNvSpPr txBox="1"/>
      </xdr:nvSpPr>
      <xdr:spPr>
        <a:xfrm>
          <a:off x="5190853" y="996422"/>
          <a:ext cx="780992" cy="328795"/>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9CDD1A-DFC1-4776-8C3B-E7F1171AB604}" type="TxLink">
            <a:rPr lang="en-US" sz="2000" b="1" i="0" u="none" strike="noStrike">
              <a:solidFill>
                <a:srgbClr val="000000"/>
              </a:solidFill>
              <a:latin typeface="Calibri"/>
              <a:ea typeface="Calibri"/>
              <a:cs typeface="Calibri"/>
            </a:rPr>
            <a:pPr algn="ctr"/>
            <a:t>500</a:t>
          </a:fld>
          <a:endParaRPr lang="en-IN" sz="2000" b="1"/>
        </a:p>
      </xdr:txBody>
    </xdr:sp>
    <xdr:clientData/>
  </xdr:twoCellAnchor>
  <xdr:twoCellAnchor editAs="oneCell">
    <xdr:from>
      <xdr:col>3</xdr:col>
      <xdr:colOff>56216</xdr:colOff>
      <xdr:row>3</xdr:row>
      <xdr:rowOff>124657</xdr:rowOff>
    </xdr:from>
    <xdr:to>
      <xdr:col>3</xdr:col>
      <xdr:colOff>733303</xdr:colOff>
      <xdr:row>7</xdr:row>
      <xdr:rowOff>67348</xdr:rowOff>
    </xdr:to>
    <xdr:pic>
      <xdr:nvPicPr>
        <xdr:cNvPr id="35" name="Picture 34">
          <a:extLst>
            <a:ext uri="{FF2B5EF4-FFF2-40B4-BE49-F238E27FC236}">
              <a16:creationId xmlns:a16="http://schemas.microsoft.com/office/drawing/2014/main" id="{A0D479C6-AF6F-743A-4562-E31107B3DB3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74625" y="846248"/>
          <a:ext cx="677087" cy="673903"/>
        </a:xfrm>
        <a:prstGeom prst="rect">
          <a:avLst/>
        </a:prstGeom>
      </xdr:spPr>
    </xdr:pic>
    <xdr:clientData/>
  </xdr:twoCellAnchor>
  <xdr:twoCellAnchor>
    <xdr:from>
      <xdr:col>8</xdr:col>
      <xdr:colOff>873441</xdr:colOff>
      <xdr:row>4</xdr:row>
      <xdr:rowOff>112943</xdr:rowOff>
    </xdr:from>
    <xdr:to>
      <xdr:col>11</xdr:col>
      <xdr:colOff>96213</xdr:colOff>
      <xdr:row>6</xdr:row>
      <xdr:rowOff>76968</xdr:rowOff>
    </xdr:to>
    <xdr:sp macro="" textlink="$AH$5">
      <xdr:nvSpPr>
        <xdr:cNvPr id="36" name="TextBox 35">
          <a:extLst>
            <a:ext uri="{FF2B5EF4-FFF2-40B4-BE49-F238E27FC236}">
              <a16:creationId xmlns:a16="http://schemas.microsoft.com/office/drawing/2014/main" id="{FF93BD71-EE69-2BA6-AA49-3E5DBF5F1054}"/>
            </a:ext>
          </a:extLst>
        </xdr:cNvPr>
        <xdr:cNvSpPr txBox="1"/>
      </xdr:nvSpPr>
      <xdr:spPr>
        <a:xfrm>
          <a:off x="7685259" y="1017337"/>
          <a:ext cx="1002696" cy="329631"/>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DD0D50-969C-4853-9DF0-EE384F2A980A}" type="TxLink">
            <a:rPr lang="en-US" sz="2000" b="1" i="0" u="none" strike="noStrike">
              <a:solidFill>
                <a:srgbClr val="000000"/>
              </a:solidFill>
              <a:latin typeface="Calibri"/>
              <a:ea typeface="Calibri"/>
              <a:cs typeface="Calibri"/>
            </a:rPr>
            <a:pPr algn="ctr"/>
            <a:t>2,677</a:t>
          </a:fld>
          <a:endParaRPr lang="en-IN" sz="2000" b="1"/>
        </a:p>
      </xdr:txBody>
    </xdr:sp>
    <xdr:clientData/>
  </xdr:twoCellAnchor>
  <xdr:twoCellAnchor editAs="oneCell">
    <xdr:from>
      <xdr:col>5</xdr:col>
      <xdr:colOff>432955</xdr:colOff>
      <xdr:row>3</xdr:row>
      <xdr:rowOff>165652</xdr:rowOff>
    </xdr:from>
    <xdr:to>
      <xdr:col>5</xdr:col>
      <xdr:colOff>1093052</xdr:colOff>
      <xdr:row>7</xdr:row>
      <xdr:rowOff>88822</xdr:rowOff>
    </xdr:to>
    <xdr:pic>
      <xdr:nvPicPr>
        <xdr:cNvPr id="38" name="Picture 37">
          <a:extLst>
            <a:ext uri="{FF2B5EF4-FFF2-40B4-BE49-F238E27FC236}">
              <a16:creationId xmlns:a16="http://schemas.microsoft.com/office/drawing/2014/main" id="{3A5859DD-6AE4-A7DA-E40C-7012EA0F4E8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473864" y="887243"/>
          <a:ext cx="660097" cy="654382"/>
        </a:xfrm>
        <a:prstGeom prst="rect">
          <a:avLst/>
        </a:prstGeom>
      </xdr:spPr>
    </xdr:pic>
    <xdr:clientData/>
  </xdr:twoCellAnchor>
  <xdr:twoCellAnchor>
    <xdr:from>
      <xdr:col>12</xdr:col>
      <xdr:colOff>463910</xdr:colOff>
      <xdr:row>5</xdr:row>
      <xdr:rowOff>55218</xdr:rowOff>
    </xdr:from>
    <xdr:to>
      <xdr:col>14</xdr:col>
      <xdr:colOff>51033</xdr:colOff>
      <xdr:row>7</xdr:row>
      <xdr:rowOff>55218</xdr:rowOff>
    </xdr:to>
    <xdr:sp macro="" textlink="$AH$6">
      <xdr:nvSpPr>
        <xdr:cNvPr id="39" name="TextBox 38">
          <a:extLst>
            <a:ext uri="{FF2B5EF4-FFF2-40B4-BE49-F238E27FC236}">
              <a16:creationId xmlns:a16="http://schemas.microsoft.com/office/drawing/2014/main" id="{123988B2-21F9-BB99-A081-515A400DC6E0}"/>
            </a:ext>
          </a:extLst>
        </xdr:cNvPr>
        <xdr:cNvSpPr txBox="1"/>
      </xdr:nvSpPr>
      <xdr:spPr>
        <a:xfrm>
          <a:off x="8776637" y="1142415"/>
          <a:ext cx="1059169" cy="365606"/>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0FAB33-2C22-4964-AAA7-8B034EEFD450}" type="TxLink">
            <a:rPr lang="en-US" sz="2000" b="1" i="0" u="none" strike="noStrike">
              <a:solidFill>
                <a:srgbClr val="000000"/>
              </a:solidFill>
              <a:latin typeface="Calibri"/>
              <a:ea typeface="Calibri"/>
              <a:cs typeface="Calibri"/>
            </a:rPr>
            <a:pPr algn="ctr"/>
            <a:t> ₹ 1,262 </a:t>
          </a:fld>
          <a:endParaRPr lang="en-IN" sz="2000" b="1"/>
        </a:p>
      </xdr:txBody>
    </xdr:sp>
    <xdr:clientData/>
  </xdr:twoCellAnchor>
  <xdr:twoCellAnchor editAs="oneCell">
    <xdr:from>
      <xdr:col>8</xdr:col>
      <xdr:colOff>86591</xdr:colOff>
      <xdr:row>3</xdr:row>
      <xdr:rowOff>83499</xdr:rowOff>
    </xdr:from>
    <xdr:to>
      <xdr:col>8</xdr:col>
      <xdr:colOff>873438</xdr:colOff>
      <xdr:row>7</xdr:row>
      <xdr:rowOff>132189</xdr:rowOff>
    </xdr:to>
    <xdr:pic>
      <xdr:nvPicPr>
        <xdr:cNvPr id="41" name="Picture 40">
          <a:extLst>
            <a:ext uri="{FF2B5EF4-FFF2-40B4-BE49-F238E27FC236}">
              <a16:creationId xmlns:a16="http://schemas.microsoft.com/office/drawing/2014/main" id="{8DC5CE9A-6620-1ED6-738B-F163C511A7A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898409" y="805090"/>
          <a:ext cx="786847" cy="779902"/>
        </a:xfrm>
        <a:prstGeom prst="rect">
          <a:avLst/>
        </a:prstGeom>
      </xdr:spPr>
    </xdr:pic>
    <xdr:clientData/>
  </xdr:twoCellAnchor>
  <xdr:twoCellAnchor editAs="oneCell">
    <xdr:from>
      <xdr:col>11</xdr:col>
      <xdr:colOff>789423</xdr:colOff>
      <xdr:row>3</xdr:row>
      <xdr:rowOff>96213</xdr:rowOff>
    </xdr:from>
    <xdr:to>
      <xdr:col>12</xdr:col>
      <xdr:colOff>612871</xdr:colOff>
      <xdr:row>7</xdr:row>
      <xdr:rowOff>149043</xdr:rowOff>
    </xdr:to>
    <xdr:pic>
      <xdr:nvPicPr>
        <xdr:cNvPr id="43" name="Picture 42">
          <a:extLst>
            <a:ext uri="{FF2B5EF4-FFF2-40B4-BE49-F238E27FC236}">
              <a16:creationId xmlns:a16="http://schemas.microsoft.com/office/drawing/2014/main" id="{6671D9CB-30C9-C40B-BBBB-BA1BB7A9372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381165" y="817804"/>
          <a:ext cx="778835" cy="784042"/>
        </a:xfrm>
        <a:prstGeom prst="rect">
          <a:avLst/>
        </a:prstGeom>
      </xdr:spPr>
    </xdr:pic>
    <xdr:clientData/>
  </xdr:twoCellAnchor>
  <xdr:twoCellAnchor>
    <xdr:from>
      <xdr:col>15</xdr:col>
      <xdr:colOff>430444</xdr:colOff>
      <xdr:row>4</xdr:row>
      <xdr:rowOff>73624</xdr:rowOff>
    </xdr:from>
    <xdr:to>
      <xdr:col>17</xdr:col>
      <xdr:colOff>71950</xdr:colOff>
      <xdr:row>6</xdr:row>
      <xdr:rowOff>73624</xdr:rowOff>
    </xdr:to>
    <xdr:sp macro="" textlink="$AH$7">
      <xdr:nvSpPr>
        <xdr:cNvPr id="44" name="TextBox 43">
          <a:extLst>
            <a:ext uri="{FF2B5EF4-FFF2-40B4-BE49-F238E27FC236}">
              <a16:creationId xmlns:a16="http://schemas.microsoft.com/office/drawing/2014/main" id="{F8D2D368-837C-B8D7-B4C3-EF3A845A94A5}"/>
            </a:ext>
          </a:extLst>
        </xdr:cNvPr>
        <xdr:cNvSpPr txBox="1"/>
      </xdr:nvSpPr>
      <xdr:spPr>
        <a:xfrm>
          <a:off x="12639762" y="978018"/>
          <a:ext cx="978855" cy="365606"/>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1DB217-1A82-4166-B99B-5A14D80063FC}" type="TxLink">
            <a:rPr lang="en-US" sz="2000" b="1" i="0" u="none" strike="noStrike">
              <a:solidFill>
                <a:srgbClr val="000000"/>
              </a:solidFill>
              <a:latin typeface="Calibri"/>
              <a:ea typeface="Calibri"/>
              <a:cs typeface="Calibri"/>
            </a:rPr>
            <a:pPr algn="ctr"/>
            <a:t>4.24</a:t>
          </a:fld>
          <a:endParaRPr lang="en-IN" sz="2000" b="1"/>
        </a:p>
      </xdr:txBody>
    </xdr:sp>
    <xdr:clientData/>
  </xdr:twoCellAnchor>
  <xdr:twoCellAnchor editAs="oneCell">
    <xdr:from>
      <xdr:col>14</xdr:col>
      <xdr:colOff>642948</xdr:colOff>
      <xdr:row>3</xdr:row>
      <xdr:rowOff>130097</xdr:rowOff>
    </xdr:from>
    <xdr:to>
      <xdr:col>15</xdr:col>
      <xdr:colOff>428144</xdr:colOff>
      <xdr:row>7</xdr:row>
      <xdr:rowOff>173877</xdr:rowOff>
    </xdr:to>
    <xdr:pic>
      <xdr:nvPicPr>
        <xdr:cNvPr id="46" name="Picture 45">
          <a:extLst>
            <a:ext uri="{FF2B5EF4-FFF2-40B4-BE49-F238E27FC236}">
              <a16:creationId xmlns:a16="http://schemas.microsoft.com/office/drawing/2014/main" id="{22123FB2-082D-55A5-B06A-8B237D40FE9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909387" y="851688"/>
          <a:ext cx="780992" cy="774992"/>
        </a:xfrm>
        <a:prstGeom prst="rect">
          <a:avLst/>
        </a:prstGeom>
      </xdr:spPr>
    </xdr:pic>
    <xdr:clientData/>
  </xdr:twoCellAnchor>
  <xdr:twoCellAnchor>
    <xdr:from>
      <xdr:col>20</xdr:col>
      <xdr:colOff>13386</xdr:colOff>
      <xdr:row>4</xdr:row>
      <xdr:rowOff>92029</xdr:rowOff>
    </xdr:from>
    <xdr:to>
      <xdr:col>21</xdr:col>
      <xdr:colOff>307880</xdr:colOff>
      <xdr:row>6</xdr:row>
      <xdr:rowOff>73623</xdr:rowOff>
    </xdr:to>
    <xdr:sp macro="" textlink="$AH$8">
      <xdr:nvSpPr>
        <xdr:cNvPr id="47" name="TextBox 46">
          <a:extLst>
            <a:ext uri="{FF2B5EF4-FFF2-40B4-BE49-F238E27FC236}">
              <a16:creationId xmlns:a16="http://schemas.microsoft.com/office/drawing/2014/main" id="{4841AB82-F423-55D6-CF06-D03BD683AA68}"/>
            </a:ext>
          </a:extLst>
        </xdr:cNvPr>
        <xdr:cNvSpPr txBox="1"/>
      </xdr:nvSpPr>
      <xdr:spPr>
        <a:xfrm>
          <a:off x="15012856" y="996423"/>
          <a:ext cx="900630" cy="34720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12245C-FFD4-4616-AE7A-0822144BCFC2}" type="TxLink">
            <a:rPr lang="en-US" sz="2000" b="1" i="0" u="none" strike="noStrike">
              <a:solidFill>
                <a:srgbClr val="000000"/>
              </a:solidFill>
              <a:latin typeface="Calibri"/>
              <a:ea typeface="Calibri"/>
              <a:cs typeface="Calibri"/>
            </a:rPr>
            <a:pPr algn="ctr"/>
            <a:t>35</a:t>
          </a:fld>
          <a:endParaRPr lang="en-IN" sz="2000" b="1"/>
        </a:p>
      </xdr:txBody>
    </xdr:sp>
    <xdr:clientData/>
  </xdr:twoCellAnchor>
  <xdr:twoCellAnchor editAs="oneCell">
    <xdr:from>
      <xdr:col>18</xdr:col>
      <xdr:colOff>529585</xdr:colOff>
      <xdr:row>3</xdr:row>
      <xdr:rowOff>109600</xdr:rowOff>
    </xdr:from>
    <xdr:to>
      <xdr:col>20</xdr:col>
      <xdr:colOff>86592</xdr:colOff>
      <xdr:row>7</xdr:row>
      <xdr:rowOff>141126</xdr:rowOff>
    </xdr:to>
    <xdr:pic>
      <xdr:nvPicPr>
        <xdr:cNvPr id="51" name="Picture 50">
          <a:extLst>
            <a:ext uri="{FF2B5EF4-FFF2-40B4-BE49-F238E27FC236}">
              <a16:creationId xmlns:a16="http://schemas.microsoft.com/office/drawing/2014/main" id="{A989EBD0-F96A-36BC-C7AA-EFF7A76EC01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316782" y="831191"/>
          <a:ext cx="769279" cy="762738"/>
        </a:xfrm>
        <a:prstGeom prst="rect">
          <a:avLst/>
        </a:prstGeom>
      </xdr:spPr>
    </xdr:pic>
    <xdr:clientData/>
  </xdr:twoCellAnchor>
  <xdr:twoCellAnchor>
    <xdr:from>
      <xdr:col>18</xdr:col>
      <xdr:colOff>10584</xdr:colOff>
      <xdr:row>37</xdr:row>
      <xdr:rowOff>31750</xdr:rowOff>
    </xdr:from>
    <xdr:to>
      <xdr:col>25</xdr:col>
      <xdr:colOff>21167</xdr:colOff>
      <xdr:row>49</xdr:row>
      <xdr:rowOff>31750</xdr:rowOff>
    </xdr:to>
    <xdr:sp macro="" textlink="">
      <xdr:nvSpPr>
        <xdr:cNvPr id="14" name="Rectangle: Rounded Corners 13">
          <a:extLst>
            <a:ext uri="{FF2B5EF4-FFF2-40B4-BE49-F238E27FC236}">
              <a16:creationId xmlns:a16="http://schemas.microsoft.com/office/drawing/2014/main" id="{477722F7-0298-7048-0A14-ED73F9FCC238}"/>
            </a:ext>
          </a:extLst>
        </xdr:cNvPr>
        <xdr:cNvSpPr/>
      </xdr:nvSpPr>
      <xdr:spPr>
        <a:xfrm>
          <a:off x="14149917" y="7027333"/>
          <a:ext cx="4307417" cy="21590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IN" sz="1400" b="1">
              <a:solidFill>
                <a:srgbClr val="006600"/>
              </a:solidFill>
            </a:rPr>
            <a:t>1. Fruits contributes the highest sales share at 26.61%.</a:t>
          </a:r>
        </a:p>
        <a:p>
          <a:pPr algn="l"/>
          <a:r>
            <a:rPr lang="en-IN" sz="1400" b="1">
              <a:solidFill>
                <a:srgbClr val="006600"/>
              </a:solidFill>
            </a:rPr>
            <a:t>2. Bengaluru leads city-wise sales at 18.83%.</a:t>
          </a:r>
        </a:p>
        <a:p>
          <a:pPr algn="l"/>
          <a:r>
            <a:rPr lang="en-IN" sz="1400" b="1">
              <a:solidFill>
                <a:srgbClr val="006600"/>
              </a:solidFill>
            </a:rPr>
            <a:t>3. Outlet C records the highest sales at ₹1.67L.</a:t>
          </a:r>
        </a:p>
        <a:p>
          <a:pPr algn="l"/>
          <a:r>
            <a:rPr lang="en-IN" sz="1400" b="1">
              <a:solidFill>
                <a:srgbClr val="006600"/>
              </a:solidFill>
            </a:rPr>
            <a:t>4. May has the highest monthly sales at ₹1.23L.</a:t>
          </a:r>
        </a:p>
        <a:p>
          <a:pPr algn="l"/>
          <a:r>
            <a:rPr lang="en-IN" sz="1400" b="1">
              <a:solidFill>
                <a:srgbClr val="006600"/>
              </a:solidFill>
            </a:rPr>
            <a:t>5. Card accounts for the largest payment share at 30%.</a:t>
          </a:r>
        </a:p>
        <a:p>
          <a:pPr algn="l"/>
          <a:r>
            <a:rPr lang="en-IN" sz="1400" b="1">
              <a:solidFill>
                <a:srgbClr val="006600"/>
              </a:solidFill>
            </a:rPr>
            <a:t>6. 35 orders (7%) require inventory reordering.</a:t>
          </a:r>
        </a:p>
      </xdr:txBody>
    </xdr:sp>
    <xdr:clientData/>
  </xdr:twoCellAnchor>
  <xdr:twoCellAnchor editAs="oneCell">
    <xdr:from>
      <xdr:col>0</xdr:col>
      <xdr:colOff>0</xdr:colOff>
      <xdr:row>2</xdr:row>
      <xdr:rowOff>33868</xdr:rowOff>
    </xdr:from>
    <xdr:to>
      <xdr:col>2</xdr:col>
      <xdr:colOff>0</xdr:colOff>
      <xdr:row>8</xdr:row>
      <xdr:rowOff>158751</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5248B2BD-8DB1-7326-7431-5C47FD2BFAB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552451"/>
              <a:ext cx="187325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139701</xdr:rowOff>
    </xdr:from>
    <xdr:to>
      <xdr:col>2</xdr:col>
      <xdr:colOff>21167</xdr:colOff>
      <xdr:row>14</xdr:row>
      <xdr:rowOff>169333</xdr:rowOff>
    </xdr:to>
    <mc:AlternateContent xmlns:mc="http://schemas.openxmlformats.org/markup-compatibility/2006" xmlns:a14="http://schemas.microsoft.com/office/drawing/2010/main">
      <mc:Choice Requires="a14">
        <xdr:graphicFrame macro="">
          <xdr:nvGraphicFramePr>
            <xdr:cNvPr id="17" name="Outlet">
              <a:extLst>
                <a:ext uri="{FF2B5EF4-FFF2-40B4-BE49-F238E27FC236}">
                  <a16:creationId xmlns:a16="http://schemas.microsoft.com/office/drawing/2014/main" id="{033A8944-D9FF-80DB-7568-EFBAE7C6DB3B}"/>
                </a:ext>
              </a:extLst>
            </xdr:cNvPr>
            <xdr:cNvGraphicFramePr/>
          </xdr:nvGraphicFramePr>
          <xdr:xfrm>
            <a:off x="0" y="0"/>
            <a:ext cx="0" cy="0"/>
          </xdr:xfrm>
          <a:graphic>
            <a:graphicData uri="http://schemas.microsoft.com/office/drawing/2010/slicer">
              <sle:slicer xmlns:sle="http://schemas.microsoft.com/office/drawing/2010/slicer" name="Outlet"/>
            </a:graphicData>
          </a:graphic>
        </xdr:graphicFrame>
      </mc:Choice>
      <mc:Fallback xmlns="">
        <xdr:sp macro="" textlink="">
          <xdr:nvSpPr>
            <xdr:cNvPr id="0" name=""/>
            <xdr:cNvSpPr>
              <a:spLocks noTextEdit="1"/>
            </xdr:cNvSpPr>
          </xdr:nvSpPr>
          <xdr:spPr>
            <a:xfrm>
              <a:off x="0" y="1938868"/>
              <a:ext cx="1894417" cy="950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150284</xdr:rowOff>
    </xdr:from>
    <xdr:to>
      <xdr:col>2</xdr:col>
      <xdr:colOff>52917</xdr:colOff>
      <xdr:row>22</xdr:row>
      <xdr:rowOff>95250</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514EC3C0-1DA8-9949-84D4-7D275B7F4E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050117"/>
              <a:ext cx="1926167"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107952</xdr:rowOff>
    </xdr:from>
    <xdr:to>
      <xdr:col>2</xdr:col>
      <xdr:colOff>63500</xdr:colOff>
      <xdr:row>28</xdr:row>
      <xdr:rowOff>127000</xdr:rowOff>
    </xdr:to>
    <mc:AlternateContent xmlns:mc="http://schemas.openxmlformats.org/markup-compatibility/2006" xmlns:a14="http://schemas.microsoft.com/office/drawing/2010/main">
      <mc:Choice Requires="a14">
        <xdr:graphicFrame macro="">
          <xdr:nvGraphicFramePr>
            <xdr:cNvPr id="19" name="Payment_Mode">
              <a:extLst>
                <a:ext uri="{FF2B5EF4-FFF2-40B4-BE49-F238E27FC236}">
                  <a16:creationId xmlns:a16="http://schemas.microsoft.com/office/drawing/2014/main" id="{7984F901-BD97-E4FF-C70E-86CBB3445D1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0" y="4468285"/>
              <a:ext cx="1936750" cy="918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xdr:colOff>
      <xdr:row>29</xdr:row>
      <xdr:rowOff>139701</xdr:rowOff>
    </xdr:from>
    <xdr:to>
      <xdr:col>2</xdr:col>
      <xdr:colOff>74083</xdr:colOff>
      <xdr:row>35</xdr:row>
      <xdr:rowOff>10584</xdr:rowOff>
    </xdr:to>
    <mc:AlternateContent xmlns:mc="http://schemas.openxmlformats.org/markup-compatibility/2006" xmlns:a14="http://schemas.microsoft.com/office/drawing/2010/main">
      <mc:Choice Requires="a14">
        <xdr:graphicFrame macro="">
          <xdr:nvGraphicFramePr>
            <xdr:cNvPr id="20" name="Inventory_Status">
              <a:extLst>
                <a:ext uri="{FF2B5EF4-FFF2-40B4-BE49-F238E27FC236}">
                  <a16:creationId xmlns:a16="http://schemas.microsoft.com/office/drawing/2014/main" id="{FABE0BA9-6CC4-3246-8A8E-DAF2EE369BE6}"/>
                </a:ext>
              </a:extLst>
            </xdr:cNvPr>
            <xdr:cNvGraphicFramePr/>
          </xdr:nvGraphicFramePr>
          <xdr:xfrm>
            <a:off x="0" y="0"/>
            <a:ext cx="0" cy="0"/>
          </xdr:xfrm>
          <a:graphic>
            <a:graphicData uri="http://schemas.microsoft.com/office/drawing/2010/slicer">
              <sle:slicer xmlns:sle="http://schemas.microsoft.com/office/drawing/2010/slicer" name="Inventory_Status"/>
            </a:graphicData>
          </a:graphic>
        </xdr:graphicFrame>
      </mc:Choice>
      <mc:Fallback xmlns="">
        <xdr:sp macro="" textlink="">
          <xdr:nvSpPr>
            <xdr:cNvPr id="0" name=""/>
            <xdr:cNvSpPr>
              <a:spLocks noTextEdit="1"/>
            </xdr:cNvSpPr>
          </xdr:nvSpPr>
          <xdr:spPr>
            <a:xfrm>
              <a:off x="2116" y="5579534"/>
              <a:ext cx="1945217" cy="950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6</xdr:row>
      <xdr:rowOff>167569</xdr:rowOff>
    </xdr:from>
    <xdr:to>
      <xdr:col>11</xdr:col>
      <xdr:colOff>70556</xdr:colOff>
      <xdr:row>19</xdr:row>
      <xdr:rowOff>70555</xdr:rowOff>
    </xdr:to>
    <xdr:graphicFrame macro="">
      <xdr:nvGraphicFramePr>
        <xdr:cNvPr id="3" name="Chart 2">
          <a:extLst>
            <a:ext uri="{FF2B5EF4-FFF2-40B4-BE49-F238E27FC236}">
              <a16:creationId xmlns:a16="http://schemas.microsoft.com/office/drawing/2014/main" id="{A4F31BF1-1F25-4940-B76E-86B9352EE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264584</xdr:colOff>
      <xdr:row>6</xdr:row>
      <xdr:rowOff>167568</xdr:rowOff>
    </xdr:from>
    <xdr:to>
      <xdr:col>22</xdr:col>
      <xdr:colOff>229305</xdr:colOff>
      <xdr:row>19</xdr:row>
      <xdr:rowOff>88193</xdr:rowOff>
    </xdr:to>
    <xdr:graphicFrame macro="">
      <xdr:nvGraphicFramePr>
        <xdr:cNvPr id="5" name="Chart 4">
          <a:extLst>
            <a:ext uri="{FF2B5EF4-FFF2-40B4-BE49-F238E27FC236}">
              <a16:creationId xmlns:a16="http://schemas.microsoft.com/office/drawing/2014/main" id="{439B2244-C2E3-4D99-8BAE-C48D17B7C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xdr:colOff>
      <xdr:row>20</xdr:row>
      <xdr:rowOff>141111</xdr:rowOff>
    </xdr:from>
    <xdr:to>
      <xdr:col>11</xdr:col>
      <xdr:colOff>88195</xdr:colOff>
      <xdr:row>33</xdr:row>
      <xdr:rowOff>70556</xdr:rowOff>
    </xdr:to>
    <xdr:graphicFrame macro="">
      <xdr:nvGraphicFramePr>
        <xdr:cNvPr id="6" name="Chart 5">
          <a:extLst>
            <a:ext uri="{FF2B5EF4-FFF2-40B4-BE49-F238E27FC236}">
              <a16:creationId xmlns:a16="http://schemas.microsoft.com/office/drawing/2014/main" id="{72035FF8-7933-4EC7-A4A0-67D34458D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229306</xdr:colOff>
      <xdr:row>20</xdr:row>
      <xdr:rowOff>185207</xdr:rowOff>
    </xdr:from>
    <xdr:to>
      <xdr:col>22</xdr:col>
      <xdr:colOff>238125</xdr:colOff>
      <xdr:row>33</xdr:row>
      <xdr:rowOff>52916</xdr:rowOff>
    </xdr:to>
    <xdr:graphicFrame macro="">
      <xdr:nvGraphicFramePr>
        <xdr:cNvPr id="7" name="Chart 6">
          <a:extLst>
            <a:ext uri="{FF2B5EF4-FFF2-40B4-BE49-F238E27FC236}">
              <a16:creationId xmlns:a16="http://schemas.microsoft.com/office/drawing/2014/main" id="{1193D8B4-65BF-4FF5-B35F-2F830D2FC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35</xdr:row>
      <xdr:rowOff>8819</xdr:rowOff>
    </xdr:from>
    <xdr:to>
      <xdr:col>11</xdr:col>
      <xdr:colOff>149930</xdr:colOff>
      <xdr:row>47</xdr:row>
      <xdr:rowOff>114652</xdr:rowOff>
    </xdr:to>
    <xdr:graphicFrame macro="">
      <xdr:nvGraphicFramePr>
        <xdr:cNvPr id="8" name="Chart 7">
          <a:extLst>
            <a:ext uri="{FF2B5EF4-FFF2-40B4-BE49-F238E27FC236}">
              <a16:creationId xmlns:a16="http://schemas.microsoft.com/office/drawing/2014/main" id="{A61CCE59-691F-425A-B02B-F02C3B9A5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xdr:colOff>
      <xdr:row>34</xdr:row>
      <xdr:rowOff>149931</xdr:rowOff>
    </xdr:from>
    <xdr:to>
      <xdr:col>22</xdr:col>
      <xdr:colOff>326319</xdr:colOff>
      <xdr:row>47</xdr:row>
      <xdr:rowOff>97014</xdr:rowOff>
    </xdr:to>
    <xdr:graphicFrame macro="">
      <xdr:nvGraphicFramePr>
        <xdr:cNvPr id="9" name="Chart 8">
          <a:extLst>
            <a:ext uri="{FF2B5EF4-FFF2-40B4-BE49-F238E27FC236}">
              <a16:creationId xmlns:a16="http://schemas.microsoft.com/office/drawing/2014/main" id="{06A49479-DA5A-4C75-9F21-471E76CA5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273049</xdr:colOff>
      <xdr:row>2</xdr:row>
      <xdr:rowOff>61734</xdr:rowOff>
    </xdr:from>
    <xdr:to>
      <xdr:col>5</xdr:col>
      <xdr:colOff>299861</xdr:colOff>
      <xdr:row>6</xdr:row>
      <xdr:rowOff>88194</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278A952B-15D7-5946-D29D-38FF26AE5A7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816452" y="432151"/>
              <a:ext cx="2196395" cy="767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96661</xdr:colOff>
      <xdr:row>2</xdr:row>
      <xdr:rowOff>47624</xdr:rowOff>
    </xdr:from>
    <xdr:to>
      <xdr:col>18</xdr:col>
      <xdr:colOff>361597</xdr:colOff>
      <xdr:row>6</xdr:row>
      <xdr:rowOff>97014</xdr:rowOff>
    </xdr:to>
    <mc:AlternateContent xmlns:mc="http://schemas.openxmlformats.org/markup-compatibility/2006" xmlns:a14="http://schemas.microsoft.com/office/drawing/2010/main">
      <mc:Choice Requires="a14">
        <xdr:graphicFrame macro="">
          <xdr:nvGraphicFramePr>
            <xdr:cNvPr id="12" name="Outlet 1">
              <a:extLst>
                <a:ext uri="{FF2B5EF4-FFF2-40B4-BE49-F238E27FC236}">
                  <a16:creationId xmlns:a16="http://schemas.microsoft.com/office/drawing/2014/main" id="{4D461093-B317-7358-A5A4-3D6CF9FDD0C5}"/>
                </a:ext>
              </a:extLst>
            </xdr:cNvPr>
            <xdr:cNvGraphicFramePr/>
          </xdr:nvGraphicFramePr>
          <xdr:xfrm>
            <a:off x="0" y="0"/>
            <a:ext cx="0" cy="0"/>
          </xdr:xfrm>
          <a:graphic>
            <a:graphicData uri="http://schemas.microsoft.com/office/drawing/2010/slicer">
              <sle:slicer xmlns:sle="http://schemas.microsoft.com/office/drawing/2010/slicer" name="Outlet 1"/>
            </a:graphicData>
          </a:graphic>
        </xdr:graphicFrame>
      </mc:Choice>
      <mc:Fallback xmlns="">
        <xdr:sp macro="" textlink="">
          <xdr:nvSpPr>
            <xdr:cNvPr id="0" name=""/>
            <xdr:cNvSpPr>
              <a:spLocks noTextEdit="1"/>
            </xdr:cNvSpPr>
          </xdr:nvSpPr>
          <xdr:spPr>
            <a:xfrm>
              <a:off x="10397772" y="418041"/>
              <a:ext cx="2363964" cy="790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220131</xdr:colOff>
      <xdr:row>2</xdr:row>
      <xdr:rowOff>44097</xdr:rowOff>
    </xdr:from>
    <xdr:to>
      <xdr:col>10</xdr:col>
      <xdr:colOff>97012</xdr:colOff>
      <xdr:row>6</xdr:row>
      <xdr:rowOff>105834</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F97871AD-204B-71E0-ED1D-4F6151D8653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541659" y="414514"/>
              <a:ext cx="2311047" cy="802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237773</xdr:colOff>
      <xdr:row>2</xdr:row>
      <xdr:rowOff>65263</xdr:rowOff>
    </xdr:from>
    <xdr:to>
      <xdr:col>23</xdr:col>
      <xdr:colOff>0</xdr:colOff>
      <xdr:row>6</xdr:row>
      <xdr:rowOff>79375</xdr:rowOff>
    </xdr:to>
    <mc:AlternateContent xmlns:mc="http://schemas.openxmlformats.org/markup-compatibility/2006" xmlns:a14="http://schemas.microsoft.com/office/drawing/2010/main">
      <mc:Choice Requires="a14">
        <xdr:graphicFrame macro="">
          <xdr:nvGraphicFramePr>
            <xdr:cNvPr id="14" name="Payment_Mode 1">
              <a:extLst>
                <a:ext uri="{FF2B5EF4-FFF2-40B4-BE49-F238E27FC236}">
                  <a16:creationId xmlns:a16="http://schemas.microsoft.com/office/drawing/2014/main" id="{577381E9-8095-3BAD-C8AB-0ADAB1C7DA92}"/>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3246454" y="435680"/>
              <a:ext cx="2196394" cy="754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97014</xdr:colOff>
      <xdr:row>2</xdr:row>
      <xdr:rowOff>65265</xdr:rowOff>
    </xdr:from>
    <xdr:to>
      <xdr:col>13</xdr:col>
      <xdr:colOff>928863</xdr:colOff>
      <xdr:row>6</xdr:row>
      <xdr:rowOff>79375</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1B5C69F7-DA57-ABCB-0760-6DAC488FE6F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461250" y="435682"/>
              <a:ext cx="2375252" cy="75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838200</xdr:colOff>
      <xdr:row>2</xdr:row>
      <xdr:rowOff>92075</xdr:rowOff>
    </xdr:from>
    <xdr:to>
      <xdr:col>8</xdr:col>
      <xdr:colOff>241300</xdr:colOff>
      <xdr:row>17</xdr:row>
      <xdr:rowOff>73025</xdr:rowOff>
    </xdr:to>
    <xdr:graphicFrame macro="">
      <xdr:nvGraphicFramePr>
        <xdr:cNvPr id="4" name="Chart 3">
          <a:extLst>
            <a:ext uri="{FF2B5EF4-FFF2-40B4-BE49-F238E27FC236}">
              <a16:creationId xmlns:a16="http://schemas.microsoft.com/office/drawing/2014/main" id="{265DAA82-E77E-3266-02A8-6BD3A49AA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263525</xdr:colOff>
      <xdr:row>2</xdr:row>
      <xdr:rowOff>34925</xdr:rowOff>
    </xdr:from>
    <xdr:to>
      <xdr:col>10</xdr:col>
      <xdr:colOff>568325</xdr:colOff>
      <xdr:row>17</xdr:row>
      <xdr:rowOff>15875</xdr:rowOff>
    </xdr:to>
    <xdr:graphicFrame macro="">
      <xdr:nvGraphicFramePr>
        <xdr:cNvPr id="3" name="Chart 2">
          <a:extLst>
            <a:ext uri="{FF2B5EF4-FFF2-40B4-BE49-F238E27FC236}">
              <a16:creationId xmlns:a16="http://schemas.microsoft.com/office/drawing/2014/main" id="{09C770FF-06B6-146C-429B-2E565FBAA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120650</xdr:colOff>
      <xdr:row>1</xdr:row>
      <xdr:rowOff>53975</xdr:rowOff>
    </xdr:from>
    <xdr:to>
      <xdr:col>10</xdr:col>
      <xdr:colOff>425450</xdr:colOff>
      <xdr:row>16</xdr:row>
      <xdr:rowOff>34925</xdr:rowOff>
    </xdr:to>
    <xdr:graphicFrame macro="">
      <xdr:nvGraphicFramePr>
        <xdr:cNvPr id="2" name="Chart 1">
          <a:extLst>
            <a:ext uri="{FF2B5EF4-FFF2-40B4-BE49-F238E27FC236}">
              <a16:creationId xmlns:a16="http://schemas.microsoft.com/office/drawing/2014/main" id="{FA096038-643F-DCCB-8AF7-0CF1B92AB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 O" refreshedDate="46281.530280092593" createdVersion="8" refreshedVersion="8" minRefreshableVersion="3" recordCount="500" xr:uid="{1B0B2B0B-5508-43F9-B4F9-3FEC72A6002A}">
  <cacheSource type="worksheet">
    <worksheetSource ref="A1:O501" sheet="tblBlinkit"/>
  </cacheSource>
  <cacheFields count="14">
    <cacheField name="Order_ID" numFmtId="0">
      <sharedItems/>
    </cacheField>
    <cacheField name="Order_Date" numFmtId="0">
      <sharedItems count="175">
        <s v="2025-01-23"/>
        <s v="2025-03-30"/>
        <s v="2025-03-21"/>
        <s v="2025-04-22"/>
        <s v="2025-02-16"/>
        <s v="2025-01-04"/>
        <s v="2025-03-25"/>
        <s v="2025-02-17"/>
        <s v="2025-03-03"/>
        <s v="2025-04-13"/>
        <s v="2025-01-18"/>
        <s v="2025-05-07"/>
        <s v="2025-06-03"/>
        <s v="2025-01-09"/>
        <s v="2025-01-05"/>
        <s v="2025-04-16"/>
        <s v="2025-01-10"/>
        <s v="2025-01-16"/>
        <s v="2025-03-06"/>
        <s v="2025-05-23"/>
        <s v="2025-04-27"/>
        <s v="2025-02-21"/>
        <s v="2025-01-06"/>
        <s v="2025-01-22"/>
        <s v="2025-02-14"/>
        <s v="2025-02-04"/>
        <s v="2025-05-10"/>
        <s v="2025-01-14"/>
        <s v="2025-02-19"/>
        <s v="2025-06-18"/>
        <s v="2025-06-15"/>
        <s v="2025-06-07"/>
        <s v="2025-06-11"/>
        <s v="2025-02-20"/>
        <s v="2025-01-21"/>
        <s v="2025-02-25"/>
        <s v="2025-05-12"/>
        <s v="2025-02-08"/>
        <s v="2025-05-30"/>
        <s v="2025-06-26"/>
        <s v="2025-05-22"/>
        <s v="2025-02-12"/>
        <s v="2025-05-01"/>
        <s v="2025-03-04"/>
        <s v="2025-04-09"/>
        <s v="2025-04-06"/>
        <s v="2025-03-22"/>
        <s v="2025-02-13"/>
        <s v="2025-06-14"/>
        <s v="2025-03-05"/>
        <s v="2025-06-29"/>
        <s v="2025-02-27"/>
        <s v="2025-03-02"/>
        <s v="2025-03-16"/>
        <s v="2025-05-21"/>
        <s v="2025-06-16"/>
        <s v="2025-03-14"/>
        <s v="2025-02-18"/>
        <s v="2025-03-13"/>
        <s v="2025-06-27"/>
        <s v="2025-06-13"/>
        <s v="2025-01-28"/>
        <s v="2025-03-07"/>
        <s v="2025-01-01"/>
        <s v="2025-05-04"/>
        <s v="2025-01-27"/>
        <s v="2025-05-28"/>
        <s v="2025-02-23"/>
        <s v="2025-01-13"/>
        <s v="2025-05-09"/>
        <s v="2025-06-08"/>
        <s v="2025-04-24"/>
        <s v="2025-06-21"/>
        <s v="2025-04-19"/>
        <s v="2025-03-17"/>
        <s v="2025-05-20"/>
        <s v="2025-06-20"/>
        <s v="2025-01-02"/>
        <s v="2025-04-18"/>
        <s v="2025-03-24"/>
        <s v="2025-06-02"/>
        <s v="2025-02-10"/>
        <s v="2025-05-18"/>
        <s v="2025-02-09"/>
        <s v="2025-02-15"/>
        <s v="2025-04-15"/>
        <s v="2025-03-29"/>
        <s v="2025-03-15"/>
        <s v="2025-01-26"/>
        <s v="2025-04-08"/>
        <s v="2025-06-06"/>
        <s v="2025-01-31"/>
        <s v="2025-03-08"/>
        <s v="2025-02-11"/>
        <s v="2025-06-10"/>
        <s v="2025-04-30"/>
        <s v="2025-03-31"/>
        <s v="2025-01-29"/>
        <s v="2025-05-31"/>
        <s v="2025-06-12"/>
        <s v="2025-01-25"/>
        <s v="2025-04-04"/>
        <s v="2025-02-06"/>
        <s v="2025-04-12"/>
        <s v="2025-04-17"/>
        <s v="2025-03-09"/>
        <s v="2025-04-10"/>
        <s v="2025-06-28"/>
        <s v="2025-03-23"/>
        <s v="2025-05-03"/>
        <s v="2025-05-25"/>
        <s v="2025-03-10"/>
        <s v="2025-05-27"/>
        <s v="2025-04-01"/>
        <s v="2025-05-15"/>
        <s v="2025-06-25"/>
        <s v="2025-05-13"/>
        <s v="2025-01-19"/>
        <s v="2025-05-02"/>
        <s v="2025-04-23"/>
        <s v="2025-05-17"/>
        <s v="2025-05-06"/>
        <s v="2025-01-30"/>
        <s v="2025-03-01"/>
        <s v="2025-03-19"/>
        <s v="2025-03-12"/>
        <s v="2025-02-03"/>
        <s v="2025-04-20"/>
        <s v="2025-04-28"/>
        <s v="2025-01-07"/>
        <s v="2025-05-11"/>
        <s v="2025-05-08"/>
        <s v="2025-06-30"/>
        <s v="2025-02-01"/>
        <s v="2025-02-24"/>
        <s v="2025-02-26"/>
        <s v="2025-01-15"/>
        <s v="2025-06-24"/>
        <s v="2025-06-17"/>
        <s v="2025-02-02"/>
        <s v="2025-06-05"/>
        <s v="2025-04-14"/>
        <s v="2025-04-02"/>
        <s v="2025-04-25"/>
        <s v="2025-01-24"/>
        <s v="2025-06-19"/>
        <s v="2025-01-12"/>
        <s v="2025-06-09"/>
        <s v="2025-05-16"/>
        <s v="2025-06-01"/>
        <s v="2025-01-20"/>
        <s v="2025-05-19"/>
        <s v="2025-04-29"/>
        <s v="2025-04-26"/>
        <s v="2025-02-28"/>
        <s v="2025-05-24"/>
        <s v="2025-04-03"/>
        <s v="2025-02-07"/>
        <s v="2025-05-14"/>
        <s v="2025-03-28"/>
        <s v="2025-03-20"/>
        <s v="2025-02-05"/>
        <s v="2025-03-27"/>
        <s v="2025-04-21"/>
        <s v="2025-01-03"/>
        <s v="2025-04-11"/>
        <s v="2025-05-26"/>
        <s v="2025-01-11"/>
        <s v="2025-03-26"/>
        <s v="2025-01-17"/>
        <s v="2025-06-22"/>
        <s v="2025-06-23"/>
        <s v="2025-01-08"/>
        <s v="2025-04-07"/>
        <s v="2025-02-22"/>
      </sharedItems>
    </cacheField>
    <cacheField name="City" numFmtId="0">
      <sharedItems count="6">
        <s v="Mumbai"/>
        <s v="Delhi"/>
        <s v="Pune"/>
        <s v="Bengaluru"/>
        <s v="Chennai"/>
        <s v="Hyderabad"/>
      </sharedItems>
    </cacheField>
    <cacheField name="Outlet" numFmtId="0">
      <sharedItems count="4">
        <s v="Outlet C"/>
        <s v="Outlet A"/>
        <s v="Outlet B"/>
        <s v="Outlet D"/>
      </sharedItems>
    </cacheField>
    <cacheField name="Category" numFmtId="0">
      <sharedItems count="5">
        <s v="Beverages"/>
        <s v="Personal Care"/>
        <s v="Snacks"/>
        <s v="Fruits"/>
        <s v="Dairy"/>
      </sharedItems>
    </cacheField>
    <cacheField name="Product" numFmtId="0">
      <sharedItems count="20">
        <s v="Soft Drink"/>
        <s v="Toothpaste"/>
        <s v="Face Wash"/>
        <s v="Soap"/>
        <s v="Coffee"/>
        <s v="Shampoo"/>
        <s v="Namkeen"/>
        <s v="Cookies"/>
        <s v="Mango"/>
        <s v="Butter"/>
        <s v="Cheese"/>
        <s v="Tea"/>
        <s v="Orange"/>
        <s v="Juice"/>
        <s v="Biscuits"/>
        <s v="Milk"/>
        <s v="Curd"/>
        <s v="Apple"/>
        <s v="Banana"/>
        <s v="Chip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minValue="20.079999999999998" maxValue="499.7"/>
    </cacheField>
    <cacheField name="Discount_%" numFmtId="0">
      <sharedItems containsSemiMixedTypes="0" containsString="0" containsNumber="1" containsInteger="1" minValue="0" maxValue="20"/>
    </cacheField>
    <cacheField name="Sales_Amount" numFmtId="0">
      <sharedItems containsSemiMixedTypes="0" containsString="0" containsNumber="1" minValue="21.82" maxValue="4377.3100000000004"/>
    </cacheField>
    <cacheField name="Customer_Rating" numFmtId="0">
      <sharedItems containsSemiMixedTypes="0" containsString="0" containsNumber="1" minValue="3.5" maxValue="5"/>
    </cacheField>
    <cacheField name="Payment_Mode" numFmtId="0">
      <sharedItems count="4">
        <s v="Net Banking"/>
        <s v="Card"/>
        <s v="UPI"/>
        <s v="Cash"/>
      </sharedItems>
    </cacheField>
    <cacheField name="Inventory_Available" numFmtId="0">
      <sharedItems containsSemiMixedTypes="0" containsString="0" containsNumber="1" containsInteger="1" minValue="10" maxValue="500"/>
    </cacheField>
    <cacheField name="Reorder_Level" numFmtId="0">
      <sharedItems containsSemiMixedTypes="0" containsString="0" containsNumber="1" containsInteger="1" minValue="20" maxValue="80"/>
    </cacheField>
  </cacheFields>
  <extLst>
    <ext xmlns:x14="http://schemas.microsoft.com/office/spreadsheetml/2009/9/main" uri="{725AE2AE-9491-48be-B2B4-4EB974FC3084}">
      <x14:pivotCacheDefinition pivotCacheId="8156639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 O" refreshedDate="46282.991968634262" createdVersion="8" refreshedVersion="8" minRefreshableVersion="3" recordCount="500" xr:uid="{1F5DCD25-0811-4E89-9EA7-402B3081FE65}">
  <cacheSource type="worksheet">
    <worksheetSource name="Table1"/>
  </cacheSource>
  <cacheFields count="23">
    <cacheField name="Order_ID" numFmtId="0">
      <sharedItems/>
    </cacheField>
    <cacheField name="Order_Date" numFmtId="14">
      <sharedItems count="175">
        <s v="2025-01-23"/>
        <s v="2025-03-30"/>
        <s v="2025-03-21"/>
        <s v="2025-04-22"/>
        <s v="2025-02-16"/>
        <s v="2025-01-04"/>
        <s v="2025-03-25"/>
        <s v="2025-02-17"/>
        <s v="2025-03-03"/>
        <s v="2025-04-13"/>
        <s v="2025-01-18"/>
        <s v="2025-05-07"/>
        <s v="2025-06-03"/>
        <s v="2025-01-09"/>
        <s v="2025-01-05"/>
        <s v="2025-04-16"/>
        <s v="2025-01-10"/>
        <s v="2025-01-16"/>
        <s v="2025-03-06"/>
        <s v="2025-05-23"/>
        <s v="2025-04-27"/>
        <s v="2025-02-21"/>
        <s v="2025-01-06"/>
        <s v="2025-01-22"/>
        <s v="2025-02-14"/>
        <s v="2025-02-04"/>
        <s v="2025-05-10"/>
        <s v="2025-01-14"/>
        <s v="2025-02-19"/>
        <s v="2025-06-18"/>
        <s v="2025-06-15"/>
        <s v="2025-06-07"/>
        <s v="2025-06-11"/>
        <s v="2025-02-20"/>
        <s v="2025-01-21"/>
        <s v="2025-02-25"/>
        <s v="2025-05-12"/>
        <s v="2025-02-08"/>
        <s v="2025-05-30"/>
        <s v="2025-06-26"/>
        <s v="2025-05-22"/>
        <s v="2025-02-12"/>
        <s v="2025-05-01"/>
        <s v="2025-03-04"/>
        <s v="2025-04-09"/>
        <s v="2025-04-06"/>
        <s v="2025-03-22"/>
        <s v="2025-02-13"/>
        <s v="2025-06-14"/>
        <s v="2025-03-05"/>
        <s v="2025-06-29"/>
        <s v="2025-02-27"/>
        <s v="2025-03-02"/>
        <s v="2025-03-16"/>
        <s v="2025-05-21"/>
        <s v="2025-06-16"/>
        <s v="2025-03-14"/>
        <s v="2025-02-18"/>
        <s v="2025-03-13"/>
        <s v="2025-06-27"/>
        <s v="2025-06-13"/>
        <s v="2025-01-28"/>
        <s v="2025-03-07"/>
        <s v="2025-01-01"/>
        <s v="2025-05-04"/>
        <s v="2025-01-27"/>
        <s v="2025-05-28"/>
        <s v="2025-02-23"/>
        <s v="2025-01-13"/>
        <s v="2025-05-09"/>
        <s v="2025-06-08"/>
        <s v="2025-04-24"/>
        <s v="2025-06-21"/>
        <s v="2025-04-19"/>
        <s v="2025-03-17"/>
        <s v="2025-05-20"/>
        <s v="2025-06-20"/>
        <s v="2025-01-02"/>
        <s v="2025-04-18"/>
        <s v="2025-03-24"/>
        <s v="2025-06-02"/>
        <s v="2025-02-10"/>
        <s v="2025-05-18"/>
        <s v="2025-02-09"/>
        <s v="2025-02-15"/>
        <s v="2025-04-15"/>
        <s v="2025-03-29"/>
        <s v="2025-03-15"/>
        <s v="2025-01-26"/>
        <s v="2025-04-08"/>
        <s v="2025-06-06"/>
        <s v="2025-01-31"/>
        <s v="2025-03-08"/>
        <s v="2025-02-11"/>
        <s v="2025-06-10"/>
        <s v="2025-04-30"/>
        <s v="2025-03-31"/>
        <s v="2025-01-29"/>
        <s v="2025-05-31"/>
        <s v="2025-06-12"/>
        <s v="2025-01-25"/>
        <s v="2025-04-04"/>
        <s v="2025-02-06"/>
        <s v="2025-04-12"/>
        <s v="2025-04-17"/>
        <s v="2025-03-09"/>
        <s v="2025-04-10"/>
        <s v="2025-06-28"/>
        <s v="2025-03-23"/>
        <s v="2025-05-03"/>
        <s v="2025-05-25"/>
        <s v="2025-03-10"/>
        <s v="2025-05-27"/>
        <s v="2025-04-01"/>
        <s v="2025-05-15"/>
        <s v="2025-06-25"/>
        <s v="2025-05-13"/>
        <s v="2025-01-19"/>
        <s v="2025-05-02"/>
        <s v="2025-04-23"/>
        <s v="2025-05-17"/>
        <s v="2025-05-06"/>
        <s v="2025-01-30"/>
        <s v="2025-03-01"/>
        <s v="2025-03-19"/>
        <s v="2025-03-12"/>
        <s v="2025-02-03"/>
        <s v="2025-04-20"/>
        <s v="2025-04-28"/>
        <s v="2025-01-07"/>
        <s v="2025-05-11"/>
        <s v="2025-05-08"/>
        <s v="2025-06-30"/>
        <s v="2025-02-01"/>
        <s v="2025-02-24"/>
        <s v="2025-02-26"/>
        <s v="2025-01-15"/>
        <s v="2025-06-24"/>
        <s v="2025-06-17"/>
        <s v="2025-02-02"/>
        <s v="2025-06-05"/>
        <s v="2025-04-14"/>
        <s v="2025-04-02"/>
        <s v="2025-04-25"/>
        <s v="2025-01-24"/>
        <s v="2025-06-19"/>
        <s v="2025-01-12"/>
        <s v="2025-06-09"/>
        <s v="2025-05-16"/>
        <s v="2025-06-01"/>
        <s v="2025-01-20"/>
        <s v="2025-05-19"/>
        <s v="2025-04-29"/>
        <s v="2025-04-26"/>
        <s v="2025-02-28"/>
        <s v="2025-05-24"/>
        <s v="2025-04-03"/>
        <s v="2025-02-07"/>
        <s v="2025-05-14"/>
        <s v="2025-03-28"/>
        <s v="2025-03-20"/>
        <s v="2025-02-05"/>
        <s v="2025-03-27"/>
        <s v="2025-04-21"/>
        <s v="2025-01-03"/>
        <s v="2025-04-11"/>
        <s v="2025-05-26"/>
        <s v="2025-01-11"/>
        <s v="2025-03-26"/>
        <s v="2025-01-17"/>
        <s v="2025-06-22"/>
        <s v="2025-06-23"/>
        <s v="2025-01-08"/>
        <s v="2025-04-07"/>
        <s v="2025-02-22"/>
      </sharedItems>
    </cacheField>
    <cacheField name="Day_Type" numFmtId="14">
      <sharedItems count="2">
        <s v="Weekday"/>
        <s v="Weekend"/>
      </sharedItems>
    </cacheField>
    <cacheField name="City" numFmtId="0">
      <sharedItems count="6">
        <s v="Mumbai"/>
        <s v="Delhi"/>
        <s v="Pune"/>
        <s v="Bengaluru"/>
        <s v="Chennai"/>
        <s v="Hyderabad"/>
      </sharedItems>
    </cacheField>
    <cacheField name="Outlet" numFmtId="0">
      <sharedItems count="4">
        <s v="Outlet C"/>
        <s v="Outlet A"/>
        <s v="Outlet B"/>
        <s v="Outlet D"/>
      </sharedItems>
    </cacheField>
    <cacheField name="Category" numFmtId="49">
      <sharedItems count="5">
        <s v="Beverages"/>
        <s v="Personal Care"/>
        <s v="Snacks"/>
        <s v="Fruits"/>
        <s v="Dairy"/>
      </sharedItems>
    </cacheField>
    <cacheField name="Product" numFmtId="0">
      <sharedItems count="20">
        <s v="Soft Drink"/>
        <s v="Toothpaste"/>
        <s v="Face Wash"/>
        <s v="Soap"/>
        <s v="Coffee"/>
        <s v="Shampoo"/>
        <s v="Namkeen"/>
        <s v="Cookies"/>
        <s v="Mango"/>
        <s v="Butter"/>
        <s v="Cheese"/>
        <s v="Tea"/>
        <s v="Orange"/>
        <s v="Juice"/>
        <s v="Biscuits"/>
        <s v="Milk"/>
        <s v="Curd"/>
        <s v="Apple"/>
        <s v="Banana"/>
        <s v="Chips"/>
      </sharedItems>
    </cacheField>
    <cacheField name="Quantity" numFmtId="2">
      <sharedItems containsSemiMixedTypes="0" containsString="0" containsNumber="1" containsInteger="1" minValue="1" maxValue="10"/>
    </cacheField>
    <cacheField name="Unit_Price" numFmtId="0">
      <sharedItems containsSemiMixedTypes="0" containsString="0" containsNumber="1" minValue="20.079999999999998" maxValue="499.7"/>
    </cacheField>
    <cacheField name="Discount_%" numFmtId="0">
      <sharedItems containsSemiMixedTypes="0" containsString="0" containsNumber="1" containsInteger="1" minValue="0" maxValue="20"/>
    </cacheField>
    <cacheField name="Sales_Amount" numFmtId="165">
      <sharedItems containsSemiMixedTypes="0" containsString="0" containsNumber="1" minValue="21.82" maxValue="4377.3100000000004"/>
    </cacheField>
    <cacheField name="Customer_Rating" numFmtId="0">
      <sharedItems containsSemiMixedTypes="0" containsString="0" containsNumber="1" minValue="3.5" maxValue="5"/>
    </cacheField>
    <cacheField name="Payment_Mode" numFmtId="0">
      <sharedItems count="4">
        <s v="Net Banking"/>
        <s v="Card"/>
        <s v="UPI"/>
        <s v="Cash"/>
      </sharedItems>
    </cacheField>
    <cacheField name="Inventory_Available" numFmtId="0">
      <sharedItems containsSemiMixedTypes="0" containsString="0" containsNumber="1" containsInteger="1" minValue="10" maxValue="500"/>
    </cacheField>
    <cacheField name="Reorder_Level" numFmtId="0">
      <sharedItems containsSemiMixedTypes="0" containsString="0" containsNumber="1" containsInteger="1" minValue="20" maxValue="80"/>
    </cacheField>
    <cacheField name="Month" numFmtId="17">
      <sharedItems containsSemiMixedTypes="0" containsNonDate="0" containsDate="1" containsString="0" minDate="2025-01-01T00:00:00" maxDate="2025-06-02T00:00:00" count="6">
        <d v="2025-01-01T00:00:00"/>
        <d v="2025-03-01T00:00:00"/>
        <d v="2025-04-01T00:00:00"/>
        <d v="2025-02-01T00:00:00"/>
        <d v="2025-05-01T00:00:00"/>
        <d v="2025-06-01T00:00:00"/>
      </sharedItems>
      <fieldGroup par="22"/>
    </cacheField>
    <cacheField name="Month_Name" numFmtId="0">
      <sharedItems/>
    </cacheField>
    <cacheField name="Year" numFmtId="0">
      <sharedItems containsSemiMixedTypes="0" containsString="0" containsNumber="1" containsInteger="1" minValue="2025" maxValue="2025"/>
    </cacheField>
    <cacheField name="Sales_lakh" numFmtId="165">
      <sharedItems containsSemiMixedTypes="0" containsString="0" containsNumber="1" minValue="2.1819999999999999E-4" maxValue="4.3773100000000002E-2"/>
    </cacheField>
    <cacheField name="Order_Count" numFmtId="0">
      <sharedItems containsSemiMixedTypes="0" containsString="0" containsNumber="1" containsInteger="1" minValue="1" maxValue="1"/>
    </cacheField>
    <cacheField name="Inventory_Status" numFmtId="0">
      <sharedItems count="2">
        <s v="Sufficient"/>
        <s v="Reorder Required"/>
      </sharedItems>
    </cacheField>
    <cacheField name="Days (Month)" numFmtId="0" databaseField="0">
      <fieldGroup base="15">
        <rangePr groupBy="days" startDate="2025-01-01T00:00:00" endDate="2025-06-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5"/>
        </groupItems>
      </fieldGroup>
    </cacheField>
    <cacheField name="Months (Month)" numFmtId="0" databaseField="0">
      <fieldGroup base="15">
        <rangePr groupBy="months" startDate="2025-01-01T00:00:00" endDate="2025-06-02T00:00:00"/>
        <groupItems count="14">
          <s v="&lt;1/1/2025"/>
          <s v="Jan"/>
          <s v="Feb"/>
          <s v="Mar"/>
          <s v="Apr"/>
          <s v="May"/>
          <s v="Jun"/>
          <s v="Jul"/>
          <s v="Aug"/>
          <s v="Sep"/>
          <s v="Oct"/>
          <s v="Nov"/>
          <s v="Dec"/>
          <s v="&gt;6/2/2025"/>
        </groupItems>
      </fieldGroup>
    </cacheField>
  </cacheFields>
  <extLst>
    <ext xmlns:x14="http://schemas.microsoft.com/office/spreadsheetml/2009/9/main" uri="{725AE2AE-9491-48be-B2B4-4EB974FC3084}">
      <x14:pivotCacheDefinition pivotCacheId="9056707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 O" refreshedDate="46286.694884837962" backgroundQuery="1" createdVersion="8" refreshedVersion="8" minRefreshableVersion="3" recordCount="0" supportSubquery="1" supportAdvancedDrill="1" xr:uid="{FD8885F7-8501-438F-AFDD-6D45965A801B}">
  <cacheSource type="external" connectionId="1"/>
  <cacheFields count="3">
    <cacheField name="[Table1].[Month].[Month]" caption="Month" numFmtId="0" hierarchy="14" level="1">
      <sharedItems containsSemiMixedTypes="0" containsNonDate="0" containsDate="1" containsString="0" minDate="2025-06-01T00:00:00" maxDate="2025-06-02T00:00:00" count="1">
        <d v="2025-06-01T00:00:00"/>
      </sharedItems>
    </cacheField>
    <cacheField name="[Table1].[Month (Month)].[Month (Month)]" caption="Month (Month)" numFmtId="0" hierarchy="20" level="1">
      <sharedItems count="6">
        <s v="Jan"/>
        <s v="Feb"/>
        <s v="Mar"/>
        <s v="Apr"/>
        <s v="May"/>
        <s v="Jun"/>
      </sharedItems>
    </cacheField>
    <cacheField name="[Measures].[Sum of Sales_Amount]" caption="Sum of Sales_Amount" numFmtId="0" hierarchy="24" level="32767"/>
  </cacheFields>
  <cacheHierarchies count="2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defaultMemberUniqueName="[Table1].[Order_Date].[All]" allUniqueName="[Table1].[Order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Outlet]" caption="Outlet" attribute="1" defaultMemberUniqueName="[Table1].[Outlet].[All]" allUniqueName="[Table1].[Outle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Inventory_Available]" caption="Inventory_Available" attribute="1" defaultMemberUniqueName="[Table1].[Inventory_Available].[All]" allUniqueName="[Table1].[Inventory_Available].[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Month]" caption="Month" attribute="1" time="1" defaultMemberUniqueName="[Table1].[Month].[All]" allUniqueName="[Table1].[Month].[All]" dimensionUniqueName="[Table1]" displayFolder="" count="2" memberValueDatatype="7" unbalanced="0">
      <fieldsUsage count="2">
        <fieldUsage x="-1"/>
        <fieldUsage x="0"/>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ales_Cr]" caption="Sales_Cr" attribute="1" defaultMemberUniqueName="[Table1].[Sales_Cr].[All]" allUniqueName="[Table1].[Sales_Cr].[All]" dimensionUniqueName="[Table1]" displayFolder="" count="0" memberValueDatatype="5" unbalanced="0"/>
    <cacheHierarchy uniqueName="[Table1].[Order_Count]" caption="Order_Count" attribute="1" defaultMemberUniqueName="[Table1].[Order_Count].[All]" allUniqueName="[Table1].[Order_Count].[All]" dimensionUniqueName="[Table1]" displayFolder="" count="0" memberValueDatatype="20" unbalanced="0"/>
    <cacheHierarchy uniqueName="[Table1].[Inventory_Status]" caption="Inventory_Status" attribute="1" defaultMemberUniqueName="[Table1].[Inventory_Status].[All]" allUniqueName="[Table1].[Inventory_Status].[All]" dimensionUniqueName="[Table1]" displayFolder="" count="2"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1"/>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 O" refreshedDate="46286.694884837962" backgroundQuery="1" createdVersion="8" refreshedVersion="8" minRefreshableVersion="3" recordCount="0" supportSubquery="1" supportAdvancedDrill="1" xr:uid="{55A8E09E-877E-443A-9933-748CF387EDD7}">
  <cacheSource type="external" connectionId="1"/>
  <cacheFields count="3">
    <cacheField name="[Table1].[Month].[Month]" caption="Month" numFmtId="0" hierarchy="14" level="1">
      <sharedItems containsSemiMixedTypes="0" containsNonDate="0" containsDate="1" containsString="0" minDate="2025-06-01T00:00:00" maxDate="2025-06-02T00:00:00" count="1">
        <d v="2025-06-01T00:00:00"/>
      </sharedItems>
    </cacheField>
    <cacheField name="[Table1].[Month (Month)].[Month (Month)]" caption="Month (Month)" numFmtId="0" hierarchy="20" level="1">
      <sharedItems count="6">
        <s v="Jan"/>
        <s v="Feb"/>
        <s v="Mar"/>
        <s v="Apr"/>
        <s v="May"/>
        <s v="Jun"/>
      </sharedItems>
    </cacheField>
    <cacheField name="[Measures].[Sum of Sales_Amount]" caption="Sum of Sales_Amount" numFmtId="0" hierarchy="24" level="32767"/>
  </cacheFields>
  <cacheHierarchies count="25">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defaultMemberUniqueName="[Table1].[Order_Date].[All]" allUniqueName="[Table1].[Order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Outlet]" caption="Outlet" attribute="1" defaultMemberUniqueName="[Table1].[Outlet].[All]" allUniqueName="[Table1].[Outle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Inventory_Available]" caption="Inventory_Available" attribute="1" defaultMemberUniqueName="[Table1].[Inventory_Available].[All]" allUniqueName="[Table1].[Inventory_Available].[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Month]" caption="Month" attribute="1" time="1" defaultMemberUniqueName="[Table1].[Month].[All]" allUniqueName="[Table1].[Month].[All]" dimensionUniqueName="[Table1]" displayFolder="" count="2" memberValueDatatype="7" unbalanced="0">
      <fieldsUsage count="2">
        <fieldUsage x="-1"/>
        <fieldUsage x="0"/>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Sales_Cr]" caption="Sales_Cr" attribute="1" defaultMemberUniqueName="[Table1].[Sales_Cr].[All]" allUniqueName="[Table1].[Sales_Cr].[All]" dimensionUniqueName="[Table1]" displayFolder="" count="0" memberValueDatatype="5" unbalanced="0"/>
    <cacheHierarchy uniqueName="[Table1].[Order_Count]" caption="Order_Count" attribute="1" defaultMemberUniqueName="[Table1].[Order_Count].[All]" allUniqueName="[Table1].[Order_Count].[All]" dimensionUniqueName="[Table1]" displayFolder="" count="0" memberValueDatatype="20" unbalanced="0"/>
    <cacheHierarchy uniqueName="[Table1].[Inventory_Status]" caption="Inventory_Status" attribute="1" defaultMemberUniqueName="[Table1].[Inventory_Status].[All]" allUniqueName="[Table1].[Inventory_Status].[All]" dimensionUniqueName="[Table1]" displayFolder="" count="2" memberValueDatatype="130"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1"/>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2"/>
    <x v="0"/>
    <x v="0"/>
    <x v="0"/>
    <x v="0"/>
    <x v="0"/>
    <n v="3"/>
    <n v="106.3"/>
    <n v="15"/>
    <n v="271.06"/>
    <n v="3.9"/>
    <x v="0"/>
    <n v="33"/>
    <n v="24"/>
  </r>
  <r>
    <s v="ORD1003"/>
    <x v="1"/>
    <x v="1"/>
    <x v="0"/>
    <x v="1"/>
    <x v="1"/>
    <n v="8"/>
    <n v="202.07"/>
    <n v="5"/>
    <n v="1535.73"/>
    <n v="4"/>
    <x v="0"/>
    <n v="307"/>
    <n v="32"/>
  </r>
  <r>
    <s v="ORD1004"/>
    <x v="2"/>
    <x v="0"/>
    <x v="1"/>
    <x v="1"/>
    <x v="2"/>
    <n v="1"/>
    <n v="417.15"/>
    <n v="15"/>
    <n v="354.58"/>
    <n v="4.2"/>
    <x v="1"/>
    <n v="149"/>
    <n v="47"/>
  </r>
  <r>
    <s v="ORD1005"/>
    <x v="3"/>
    <x v="2"/>
    <x v="1"/>
    <x v="1"/>
    <x v="3"/>
    <n v="9"/>
    <n v="255.9"/>
    <n v="20"/>
    <n v="1842.48"/>
    <n v="4.0999999999999996"/>
    <x v="1"/>
    <n v="84"/>
    <n v="73"/>
  </r>
  <r>
    <s v="ORD1006"/>
    <x v="4"/>
    <x v="3"/>
    <x v="0"/>
    <x v="0"/>
    <x v="4"/>
    <n v="1"/>
    <n v="85.18"/>
    <n v="5"/>
    <n v="80.92"/>
    <n v="4.3"/>
    <x v="2"/>
    <n v="133"/>
    <n v="48"/>
  </r>
  <r>
    <s v="ORD1007"/>
    <x v="5"/>
    <x v="0"/>
    <x v="0"/>
    <x v="1"/>
    <x v="5"/>
    <n v="9"/>
    <n v="215.86"/>
    <n v="5"/>
    <n v="1845.6"/>
    <n v="4.2"/>
    <x v="3"/>
    <n v="23"/>
    <n v="56"/>
  </r>
  <r>
    <s v="ORD1008"/>
    <x v="6"/>
    <x v="4"/>
    <x v="1"/>
    <x v="1"/>
    <x v="3"/>
    <n v="6"/>
    <n v="295.39999999999998"/>
    <n v="5"/>
    <n v="1683.78"/>
    <n v="4.0999999999999996"/>
    <x v="1"/>
    <n v="10"/>
    <n v="24"/>
  </r>
  <r>
    <s v="ORD1009"/>
    <x v="7"/>
    <x v="1"/>
    <x v="0"/>
    <x v="2"/>
    <x v="6"/>
    <n v="2"/>
    <n v="426.35"/>
    <n v="0"/>
    <n v="852.7"/>
    <n v="4.5"/>
    <x v="3"/>
    <n v="139"/>
    <n v="29"/>
  </r>
  <r>
    <s v="ORD1010"/>
    <x v="8"/>
    <x v="3"/>
    <x v="2"/>
    <x v="0"/>
    <x v="0"/>
    <n v="7"/>
    <n v="59.03"/>
    <n v="0"/>
    <n v="413.21"/>
    <n v="3.8"/>
    <x v="3"/>
    <n v="208"/>
    <n v="46"/>
  </r>
  <r>
    <s v="ORD1011"/>
    <x v="9"/>
    <x v="0"/>
    <x v="1"/>
    <x v="2"/>
    <x v="7"/>
    <n v="6"/>
    <n v="308.39999999999998"/>
    <n v="0"/>
    <n v="1850.4"/>
    <n v="4.4000000000000004"/>
    <x v="1"/>
    <n v="387"/>
    <n v="38"/>
  </r>
  <r>
    <s v="ORD1012"/>
    <x v="10"/>
    <x v="4"/>
    <x v="2"/>
    <x v="1"/>
    <x v="5"/>
    <n v="1"/>
    <n v="329.07"/>
    <n v="5"/>
    <n v="312.62"/>
    <n v="4"/>
    <x v="3"/>
    <n v="494"/>
    <n v="24"/>
  </r>
  <r>
    <s v="ORD1013"/>
    <x v="11"/>
    <x v="3"/>
    <x v="3"/>
    <x v="3"/>
    <x v="8"/>
    <n v="7"/>
    <n v="305.07"/>
    <n v="15"/>
    <n v="1815.17"/>
    <n v="3.8"/>
    <x v="2"/>
    <n v="408"/>
    <n v="52"/>
  </r>
  <r>
    <s v="ORD1014"/>
    <x v="12"/>
    <x v="1"/>
    <x v="0"/>
    <x v="0"/>
    <x v="4"/>
    <n v="7"/>
    <n v="80.05"/>
    <n v="20"/>
    <n v="448.28"/>
    <n v="3.8"/>
    <x v="0"/>
    <n v="166"/>
    <n v="37"/>
  </r>
  <r>
    <s v="ORD1015"/>
    <x v="13"/>
    <x v="2"/>
    <x v="0"/>
    <x v="1"/>
    <x v="2"/>
    <n v="5"/>
    <n v="75.52"/>
    <n v="0"/>
    <n v="377.6"/>
    <n v="5"/>
    <x v="2"/>
    <n v="140"/>
    <n v="25"/>
  </r>
  <r>
    <s v="ORD1016"/>
    <x v="14"/>
    <x v="1"/>
    <x v="3"/>
    <x v="4"/>
    <x v="9"/>
    <n v="3"/>
    <n v="185.78"/>
    <n v="15"/>
    <n v="473.74"/>
    <n v="3.5"/>
    <x v="0"/>
    <n v="464"/>
    <n v="60"/>
  </r>
  <r>
    <s v="ORD1017"/>
    <x v="15"/>
    <x v="5"/>
    <x v="0"/>
    <x v="1"/>
    <x v="2"/>
    <n v="8"/>
    <n v="238.96"/>
    <n v="5"/>
    <n v="1816.1"/>
    <n v="3.7"/>
    <x v="1"/>
    <n v="164"/>
    <n v="66"/>
  </r>
  <r>
    <s v="ORD1018"/>
    <x v="16"/>
    <x v="0"/>
    <x v="0"/>
    <x v="4"/>
    <x v="10"/>
    <n v="9"/>
    <n v="273.60000000000002"/>
    <n v="20"/>
    <n v="1969.92"/>
    <n v="3.8"/>
    <x v="2"/>
    <n v="231"/>
    <n v="79"/>
  </r>
  <r>
    <s v="ORD1019"/>
    <x v="9"/>
    <x v="1"/>
    <x v="0"/>
    <x v="0"/>
    <x v="11"/>
    <n v="9"/>
    <n v="281.93"/>
    <n v="5"/>
    <n v="2410.5"/>
    <n v="4.3"/>
    <x v="1"/>
    <n v="135"/>
    <n v="21"/>
  </r>
  <r>
    <s v="ORD1020"/>
    <x v="17"/>
    <x v="1"/>
    <x v="3"/>
    <x v="3"/>
    <x v="12"/>
    <n v="2"/>
    <n v="479.48"/>
    <n v="10"/>
    <n v="863.06"/>
    <n v="4.9000000000000004"/>
    <x v="2"/>
    <n v="476"/>
    <n v="36"/>
  </r>
  <r>
    <s v="ORD1021"/>
    <x v="18"/>
    <x v="3"/>
    <x v="3"/>
    <x v="0"/>
    <x v="0"/>
    <n v="1"/>
    <n v="379.25"/>
    <n v="0"/>
    <n v="379.25"/>
    <n v="3.9"/>
    <x v="1"/>
    <n v="59"/>
    <n v="36"/>
  </r>
  <r>
    <s v="ORD1022"/>
    <x v="19"/>
    <x v="4"/>
    <x v="1"/>
    <x v="0"/>
    <x v="13"/>
    <n v="9"/>
    <n v="179.43"/>
    <n v="5"/>
    <n v="1534.13"/>
    <n v="4.9000000000000004"/>
    <x v="1"/>
    <n v="224"/>
    <n v="60"/>
  </r>
  <r>
    <s v="ORD1023"/>
    <x v="20"/>
    <x v="3"/>
    <x v="0"/>
    <x v="3"/>
    <x v="8"/>
    <n v="5"/>
    <n v="308.16000000000003"/>
    <n v="15"/>
    <n v="1309.68"/>
    <n v="4.5"/>
    <x v="0"/>
    <n v="34"/>
    <n v="35"/>
  </r>
  <r>
    <s v="ORD1024"/>
    <x v="21"/>
    <x v="4"/>
    <x v="3"/>
    <x v="2"/>
    <x v="7"/>
    <n v="8"/>
    <n v="440.86"/>
    <n v="20"/>
    <n v="2821.5"/>
    <n v="3.6"/>
    <x v="1"/>
    <n v="258"/>
    <n v="33"/>
  </r>
  <r>
    <s v="ORD1025"/>
    <x v="22"/>
    <x v="1"/>
    <x v="3"/>
    <x v="0"/>
    <x v="11"/>
    <n v="8"/>
    <n v="325.79000000000002"/>
    <n v="15"/>
    <n v="2215.37"/>
    <n v="3.8"/>
    <x v="0"/>
    <n v="477"/>
    <n v="26"/>
  </r>
  <r>
    <s v="ORD1026"/>
    <x v="23"/>
    <x v="1"/>
    <x v="1"/>
    <x v="1"/>
    <x v="2"/>
    <n v="6"/>
    <n v="271.47000000000003"/>
    <n v="20"/>
    <n v="1303.06"/>
    <n v="4.9000000000000004"/>
    <x v="2"/>
    <n v="382"/>
    <n v="28"/>
  </r>
  <r>
    <s v="ORD1027"/>
    <x v="24"/>
    <x v="4"/>
    <x v="1"/>
    <x v="3"/>
    <x v="12"/>
    <n v="9"/>
    <n v="369.96"/>
    <n v="10"/>
    <n v="2996.68"/>
    <n v="4.3"/>
    <x v="0"/>
    <n v="227"/>
    <n v="20"/>
  </r>
  <r>
    <s v="ORD1028"/>
    <x v="25"/>
    <x v="3"/>
    <x v="0"/>
    <x v="1"/>
    <x v="5"/>
    <n v="9"/>
    <n v="336.09"/>
    <n v="0"/>
    <n v="3024.81"/>
    <n v="4.5"/>
    <x v="0"/>
    <n v="192"/>
    <n v="23"/>
  </r>
  <r>
    <s v="ORD1029"/>
    <x v="26"/>
    <x v="2"/>
    <x v="0"/>
    <x v="3"/>
    <x v="8"/>
    <n v="3"/>
    <n v="311.92"/>
    <n v="5"/>
    <n v="888.97"/>
    <n v="5"/>
    <x v="3"/>
    <n v="324"/>
    <n v="77"/>
  </r>
  <r>
    <s v="ORD1030"/>
    <x v="27"/>
    <x v="3"/>
    <x v="1"/>
    <x v="1"/>
    <x v="5"/>
    <n v="10"/>
    <n v="385.13"/>
    <n v="0"/>
    <n v="3851.3"/>
    <n v="3.7"/>
    <x v="0"/>
    <n v="91"/>
    <n v="57"/>
  </r>
  <r>
    <s v="ORD1031"/>
    <x v="28"/>
    <x v="4"/>
    <x v="3"/>
    <x v="2"/>
    <x v="14"/>
    <n v="4"/>
    <n v="410.07"/>
    <n v="5"/>
    <n v="1558.27"/>
    <n v="4.3"/>
    <x v="2"/>
    <n v="256"/>
    <n v="67"/>
  </r>
  <r>
    <s v="ORD1032"/>
    <x v="29"/>
    <x v="1"/>
    <x v="2"/>
    <x v="1"/>
    <x v="2"/>
    <n v="7"/>
    <n v="438.32"/>
    <n v="0"/>
    <n v="3068.24"/>
    <n v="4.7"/>
    <x v="1"/>
    <n v="288"/>
    <n v="64"/>
  </r>
  <r>
    <s v="ORD1033"/>
    <x v="30"/>
    <x v="1"/>
    <x v="1"/>
    <x v="1"/>
    <x v="2"/>
    <n v="1"/>
    <n v="306.33"/>
    <n v="5"/>
    <n v="291.01"/>
    <n v="4.4000000000000004"/>
    <x v="2"/>
    <n v="328"/>
    <n v="80"/>
  </r>
  <r>
    <s v="ORD1034"/>
    <x v="31"/>
    <x v="5"/>
    <x v="0"/>
    <x v="3"/>
    <x v="8"/>
    <n v="6"/>
    <n v="308.94"/>
    <n v="10"/>
    <n v="1668.28"/>
    <n v="4.7"/>
    <x v="3"/>
    <n v="205"/>
    <n v="40"/>
  </r>
  <r>
    <s v="ORD1035"/>
    <x v="32"/>
    <x v="4"/>
    <x v="0"/>
    <x v="3"/>
    <x v="12"/>
    <n v="8"/>
    <n v="416.06"/>
    <n v="20"/>
    <n v="2662.78"/>
    <n v="4.9000000000000004"/>
    <x v="1"/>
    <n v="315"/>
    <n v="74"/>
  </r>
  <r>
    <s v="ORD1036"/>
    <x v="33"/>
    <x v="3"/>
    <x v="3"/>
    <x v="1"/>
    <x v="2"/>
    <n v="1"/>
    <n v="322.91000000000003"/>
    <n v="0"/>
    <n v="322.91000000000003"/>
    <n v="4.3"/>
    <x v="2"/>
    <n v="253"/>
    <n v="53"/>
  </r>
  <r>
    <s v="ORD1037"/>
    <x v="34"/>
    <x v="0"/>
    <x v="2"/>
    <x v="3"/>
    <x v="12"/>
    <n v="8"/>
    <n v="130.99"/>
    <n v="15"/>
    <n v="890.73"/>
    <n v="3.8"/>
    <x v="3"/>
    <n v="347"/>
    <n v="37"/>
  </r>
  <r>
    <s v="ORD1038"/>
    <x v="35"/>
    <x v="1"/>
    <x v="3"/>
    <x v="3"/>
    <x v="12"/>
    <n v="8"/>
    <n v="460.49"/>
    <n v="15"/>
    <n v="3131.33"/>
    <n v="3.7"/>
    <x v="0"/>
    <n v="481"/>
    <n v="79"/>
  </r>
  <r>
    <s v="ORD1039"/>
    <x v="36"/>
    <x v="0"/>
    <x v="1"/>
    <x v="0"/>
    <x v="4"/>
    <n v="5"/>
    <n v="308.04000000000002"/>
    <n v="5"/>
    <n v="1463.19"/>
    <n v="4.7"/>
    <x v="0"/>
    <n v="120"/>
    <n v="76"/>
  </r>
  <r>
    <s v="ORD1040"/>
    <x v="37"/>
    <x v="3"/>
    <x v="3"/>
    <x v="0"/>
    <x v="0"/>
    <n v="10"/>
    <n v="60.58"/>
    <n v="5"/>
    <n v="575.51"/>
    <n v="4.7"/>
    <x v="2"/>
    <n v="127"/>
    <n v="70"/>
  </r>
  <r>
    <s v="ORD1041"/>
    <x v="38"/>
    <x v="4"/>
    <x v="1"/>
    <x v="1"/>
    <x v="2"/>
    <n v="9"/>
    <n v="438.74"/>
    <n v="15"/>
    <n v="3356.36"/>
    <n v="4.9000000000000004"/>
    <x v="3"/>
    <n v="194"/>
    <n v="28"/>
  </r>
  <r>
    <s v="ORD1042"/>
    <x v="39"/>
    <x v="1"/>
    <x v="3"/>
    <x v="3"/>
    <x v="12"/>
    <n v="3"/>
    <n v="328.29"/>
    <n v="10"/>
    <n v="886.38"/>
    <n v="4.0999999999999996"/>
    <x v="3"/>
    <n v="478"/>
    <n v="27"/>
  </r>
  <r>
    <s v="ORD1043"/>
    <x v="40"/>
    <x v="5"/>
    <x v="0"/>
    <x v="3"/>
    <x v="12"/>
    <n v="2"/>
    <n v="125.48"/>
    <n v="0"/>
    <n v="250.96"/>
    <n v="4.2"/>
    <x v="0"/>
    <n v="454"/>
    <n v="50"/>
  </r>
  <r>
    <s v="ORD1044"/>
    <x v="41"/>
    <x v="0"/>
    <x v="2"/>
    <x v="1"/>
    <x v="1"/>
    <n v="5"/>
    <n v="131.26"/>
    <n v="10"/>
    <n v="590.66999999999996"/>
    <n v="3.8"/>
    <x v="3"/>
    <n v="440"/>
    <n v="59"/>
  </r>
  <r>
    <s v="ORD1045"/>
    <x v="42"/>
    <x v="5"/>
    <x v="0"/>
    <x v="0"/>
    <x v="13"/>
    <n v="6"/>
    <n v="203.92"/>
    <n v="5"/>
    <n v="1162.3399999999999"/>
    <n v="4.5999999999999996"/>
    <x v="3"/>
    <n v="233"/>
    <n v="60"/>
  </r>
  <r>
    <s v="ORD1046"/>
    <x v="43"/>
    <x v="2"/>
    <x v="1"/>
    <x v="0"/>
    <x v="0"/>
    <n v="2"/>
    <n v="208.63"/>
    <n v="10"/>
    <n v="375.53"/>
    <n v="4.4000000000000004"/>
    <x v="2"/>
    <n v="214"/>
    <n v="56"/>
  </r>
  <r>
    <s v="ORD1047"/>
    <x v="44"/>
    <x v="0"/>
    <x v="3"/>
    <x v="4"/>
    <x v="15"/>
    <n v="1"/>
    <n v="66.03"/>
    <n v="20"/>
    <n v="52.82"/>
    <n v="4.5999999999999996"/>
    <x v="2"/>
    <n v="312"/>
    <n v="52"/>
  </r>
  <r>
    <s v="ORD1048"/>
    <x v="39"/>
    <x v="4"/>
    <x v="0"/>
    <x v="0"/>
    <x v="13"/>
    <n v="6"/>
    <n v="391.19"/>
    <n v="20"/>
    <n v="1877.71"/>
    <n v="4.2"/>
    <x v="3"/>
    <n v="36"/>
    <n v="59"/>
  </r>
  <r>
    <s v="ORD1049"/>
    <x v="45"/>
    <x v="3"/>
    <x v="1"/>
    <x v="4"/>
    <x v="16"/>
    <n v="3"/>
    <n v="149.05000000000001"/>
    <n v="5"/>
    <n v="424.79"/>
    <n v="4.2"/>
    <x v="2"/>
    <n v="102"/>
    <n v="75"/>
  </r>
  <r>
    <s v="ORD1050"/>
    <x v="39"/>
    <x v="1"/>
    <x v="3"/>
    <x v="4"/>
    <x v="15"/>
    <n v="2"/>
    <n v="462.94"/>
    <n v="20"/>
    <n v="740.7"/>
    <n v="4.5999999999999996"/>
    <x v="1"/>
    <n v="116"/>
    <n v="33"/>
  </r>
  <r>
    <s v="ORD1051"/>
    <x v="46"/>
    <x v="0"/>
    <x v="0"/>
    <x v="0"/>
    <x v="0"/>
    <n v="10"/>
    <n v="482.53"/>
    <n v="10"/>
    <n v="4342.7700000000004"/>
    <n v="3.6"/>
    <x v="3"/>
    <n v="306"/>
    <n v="71"/>
  </r>
  <r>
    <s v="ORD1052"/>
    <x v="47"/>
    <x v="3"/>
    <x v="2"/>
    <x v="3"/>
    <x v="17"/>
    <n v="7"/>
    <n v="170.38"/>
    <n v="5"/>
    <n v="1133.03"/>
    <n v="4.8"/>
    <x v="2"/>
    <n v="308"/>
    <n v="42"/>
  </r>
  <r>
    <s v="ORD1053"/>
    <x v="48"/>
    <x v="1"/>
    <x v="3"/>
    <x v="1"/>
    <x v="2"/>
    <n v="9"/>
    <n v="53.64"/>
    <n v="15"/>
    <n v="410.35"/>
    <n v="3.9"/>
    <x v="1"/>
    <n v="270"/>
    <n v="32"/>
  </r>
  <r>
    <s v="ORD1054"/>
    <x v="49"/>
    <x v="0"/>
    <x v="3"/>
    <x v="3"/>
    <x v="8"/>
    <n v="6"/>
    <n v="168.72"/>
    <n v="20"/>
    <n v="809.86"/>
    <n v="4.8"/>
    <x v="2"/>
    <n v="226"/>
    <n v="47"/>
  </r>
  <r>
    <s v="ORD1055"/>
    <x v="50"/>
    <x v="3"/>
    <x v="3"/>
    <x v="1"/>
    <x v="2"/>
    <n v="5"/>
    <n v="213.93"/>
    <n v="5"/>
    <n v="1016.17"/>
    <n v="4.5"/>
    <x v="1"/>
    <n v="387"/>
    <n v="70"/>
  </r>
  <r>
    <s v="ORD1056"/>
    <x v="51"/>
    <x v="4"/>
    <x v="0"/>
    <x v="1"/>
    <x v="1"/>
    <n v="9"/>
    <n v="322.5"/>
    <n v="5"/>
    <n v="2757.38"/>
    <n v="4"/>
    <x v="3"/>
    <n v="106"/>
    <n v="73"/>
  </r>
  <r>
    <s v="ORD1057"/>
    <x v="52"/>
    <x v="4"/>
    <x v="1"/>
    <x v="2"/>
    <x v="7"/>
    <n v="7"/>
    <n v="393.46"/>
    <n v="5"/>
    <n v="2616.5100000000002"/>
    <n v="3.8"/>
    <x v="1"/>
    <n v="305"/>
    <n v="34"/>
  </r>
  <r>
    <s v="ORD1058"/>
    <x v="38"/>
    <x v="3"/>
    <x v="0"/>
    <x v="2"/>
    <x v="7"/>
    <n v="10"/>
    <n v="23.95"/>
    <n v="10"/>
    <n v="215.55"/>
    <n v="4.4000000000000004"/>
    <x v="1"/>
    <n v="438"/>
    <n v="22"/>
  </r>
  <r>
    <s v="ORD1059"/>
    <x v="53"/>
    <x v="3"/>
    <x v="3"/>
    <x v="2"/>
    <x v="7"/>
    <n v="2"/>
    <n v="411.49"/>
    <n v="20"/>
    <n v="658.38"/>
    <n v="4.4000000000000004"/>
    <x v="0"/>
    <n v="202"/>
    <n v="41"/>
  </r>
  <r>
    <s v="ORD1060"/>
    <x v="54"/>
    <x v="1"/>
    <x v="1"/>
    <x v="3"/>
    <x v="17"/>
    <n v="10"/>
    <n v="316.07"/>
    <n v="0"/>
    <n v="3160.7"/>
    <n v="4.3"/>
    <x v="2"/>
    <n v="210"/>
    <n v="41"/>
  </r>
  <r>
    <s v="ORD1061"/>
    <x v="44"/>
    <x v="2"/>
    <x v="2"/>
    <x v="3"/>
    <x v="18"/>
    <n v="6"/>
    <n v="310.82"/>
    <n v="10"/>
    <n v="1678.43"/>
    <n v="3.8"/>
    <x v="1"/>
    <n v="12"/>
    <n v="27"/>
  </r>
  <r>
    <s v="ORD1062"/>
    <x v="55"/>
    <x v="3"/>
    <x v="0"/>
    <x v="2"/>
    <x v="19"/>
    <n v="6"/>
    <n v="373.44"/>
    <n v="0"/>
    <n v="2240.64"/>
    <n v="4"/>
    <x v="2"/>
    <n v="10"/>
    <n v="53"/>
  </r>
  <r>
    <s v="ORD1063"/>
    <x v="8"/>
    <x v="2"/>
    <x v="0"/>
    <x v="2"/>
    <x v="19"/>
    <n v="2"/>
    <n v="438.48"/>
    <n v="5"/>
    <n v="833.11"/>
    <n v="3.9"/>
    <x v="0"/>
    <n v="207"/>
    <n v="33"/>
  </r>
  <r>
    <s v="ORD1064"/>
    <x v="20"/>
    <x v="3"/>
    <x v="0"/>
    <x v="4"/>
    <x v="16"/>
    <n v="5"/>
    <n v="100.53"/>
    <n v="15"/>
    <n v="427.25"/>
    <n v="4.7"/>
    <x v="1"/>
    <n v="201"/>
    <n v="64"/>
  </r>
  <r>
    <s v="ORD1065"/>
    <x v="56"/>
    <x v="5"/>
    <x v="2"/>
    <x v="2"/>
    <x v="19"/>
    <n v="10"/>
    <n v="42.94"/>
    <n v="0"/>
    <n v="429.4"/>
    <n v="4.2"/>
    <x v="3"/>
    <n v="267"/>
    <n v="71"/>
  </r>
  <r>
    <s v="ORD1066"/>
    <x v="57"/>
    <x v="3"/>
    <x v="2"/>
    <x v="4"/>
    <x v="15"/>
    <n v="2"/>
    <n v="107.87"/>
    <n v="15"/>
    <n v="183.38"/>
    <n v="3.7"/>
    <x v="1"/>
    <n v="237"/>
    <n v="58"/>
  </r>
  <r>
    <s v="ORD1067"/>
    <x v="20"/>
    <x v="3"/>
    <x v="0"/>
    <x v="4"/>
    <x v="10"/>
    <n v="9"/>
    <n v="401.57"/>
    <n v="5"/>
    <n v="3433.42"/>
    <n v="4.3"/>
    <x v="3"/>
    <n v="494"/>
    <n v="61"/>
  </r>
  <r>
    <s v="ORD1068"/>
    <x v="58"/>
    <x v="1"/>
    <x v="1"/>
    <x v="0"/>
    <x v="0"/>
    <n v="5"/>
    <n v="337.62"/>
    <n v="15"/>
    <n v="1434.88"/>
    <n v="4.5"/>
    <x v="1"/>
    <n v="146"/>
    <n v="38"/>
  </r>
  <r>
    <s v="ORD1069"/>
    <x v="59"/>
    <x v="3"/>
    <x v="2"/>
    <x v="0"/>
    <x v="11"/>
    <n v="2"/>
    <n v="249.92"/>
    <n v="5"/>
    <n v="474.85"/>
    <n v="4"/>
    <x v="3"/>
    <n v="167"/>
    <n v="52"/>
  </r>
  <r>
    <s v="ORD1070"/>
    <x v="60"/>
    <x v="0"/>
    <x v="1"/>
    <x v="0"/>
    <x v="0"/>
    <n v="2"/>
    <n v="453.62"/>
    <n v="0"/>
    <n v="907.24"/>
    <n v="4.3"/>
    <x v="3"/>
    <n v="130"/>
    <n v="39"/>
  </r>
  <r>
    <s v="ORD1071"/>
    <x v="43"/>
    <x v="1"/>
    <x v="2"/>
    <x v="0"/>
    <x v="11"/>
    <n v="8"/>
    <n v="152.86000000000001"/>
    <n v="20"/>
    <n v="978.3"/>
    <n v="4.0999999999999996"/>
    <x v="0"/>
    <n v="127"/>
    <n v="46"/>
  </r>
  <r>
    <s v="ORD1072"/>
    <x v="25"/>
    <x v="2"/>
    <x v="0"/>
    <x v="3"/>
    <x v="8"/>
    <n v="1"/>
    <n v="424.93"/>
    <n v="10"/>
    <n v="382.44"/>
    <n v="3.5"/>
    <x v="2"/>
    <n v="162"/>
    <n v="71"/>
  </r>
  <r>
    <s v="ORD1073"/>
    <x v="61"/>
    <x v="2"/>
    <x v="1"/>
    <x v="3"/>
    <x v="18"/>
    <n v="7"/>
    <n v="265.35000000000002"/>
    <n v="15"/>
    <n v="1578.83"/>
    <n v="4"/>
    <x v="1"/>
    <n v="72"/>
    <n v="44"/>
  </r>
  <r>
    <s v="ORD1074"/>
    <x v="11"/>
    <x v="4"/>
    <x v="2"/>
    <x v="4"/>
    <x v="10"/>
    <n v="9"/>
    <n v="356.59"/>
    <n v="5"/>
    <n v="3048.84"/>
    <n v="4.9000000000000004"/>
    <x v="3"/>
    <n v="125"/>
    <n v="41"/>
  </r>
  <r>
    <s v="ORD1075"/>
    <x v="62"/>
    <x v="3"/>
    <x v="0"/>
    <x v="3"/>
    <x v="12"/>
    <n v="5"/>
    <n v="387.73"/>
    <n v="5"/>
    <n v="1841.72"/>
    <n v="4.0999999999999996"/>
    <x v="3"/>
    <n v="349"/>
    <n v="78"/>
  </r>
  <r>
    <s v="ORD1076"/>
    <x v="42"/>
    <x v="1"/>
    <x v="1"/>
    <x v="4"/>
    <x v="9"/>
    <n v="8"/>
    <n v="294.41000000000003"/>
    <n v="20"/>
    <n v="1884.22"/>
    <n v="3.9"/>
    <x v="0"/>
    <n v="105"/>
    <n v="76"/>
  </r>
  <r>
    <s v="ORD1077"/>
    <x v="63"/>
    <x v="5"/>
    <x v="1"/>
    <x v="2"/>
    <x v="14"/>
    <n v="5"/>
    <n v="178.46"/>
    <n v="20"/>
    <n v="713.84"/>
    <n v="3.9"/>
    <x v="1"/>
    <n v="212"/>
    <n v="63"/>
  </r>
  <r>
    <s v="ORD1078"/>
    <x v="64"/>
    <x v="3"/>
    <x v="2"/>
    <x v="3"/>
    <x v="12"/>
    <n v="4"/>
    <n v="64.92"/>
    <n v="20"/>
    <n v="207.74"/>
    <n v="5"/>
    <x v="1"/>
    <n v="243"/>
    <n v="64"/>
  </r>
  <r>
    <s v="ORD1079"/>
    <x v="65"/>
    <x v="0"/>
    <x v="2"/>
    <x v="1"/>
    <x v="2"/>
    <n v="2"/>
    <n v="151.18"/>
    <n v="15"/>
    <n v="257.01"/>
    <n v="4.4000000000000004"/>
    <x v="2"/>
    <n v="466"/>
    <n v="48"/>
  </r>
  <r>
    <s v="ORD1080"/>
    <x v="66"/>
    <x v="0"/>
    <x v="0"/>
    <x v="4"/>
    <x v="15"/>
    <n v="8"/>
    <n v="49.96"/>
    <n v="20"/>
    <n v="319.74"/>
    <n v="4.8"/>
    <x v="3"/>
    <n v="487"/>
    <n v="36"/>
  </r>
  <r>
    <s v="ORD1081"/>
    <x v="67"/>
    <x v="3"/>
    <x v="2"/>
    <x v="4"/>
    <x v="10"/>
    <n v="6"/>
    <n v="413.2"/>
    <n v="10"/>
    <n v="2231.2800000000002"/>
    <n v="3.8"/>
    <x v="0"/>
    <n v="185"/>
    <n v="52"/>
  </r>
  <r>
    <s v="ORD1082"/>
    <x v="68"/>
    <x v="4"/>
    <x v="1"/>
    <x v="2"/>
    <x v="6"/>
    <n v="4"/>
    <n v="421.42"/>
    <n v="15"/>
    <n v="1432.83"/>
    <n v="4.8"/>
    <x v="2"/>
    <n v="287"/>
    <n v="58"/>
  </r>
  <r>
    <s v="ORD1083"/>
    <x v="69"/>
    <x v="2"/>
    <x v="0"/>
    <x v="0"/>
    <x v="4"/>
    <n v="10"/>
    <n v="389.63"/>
    <n v="20"/>
    <n v="3117.04"/>
    <n v="4.4000000000000004"/>
    <x v="1"/>
    <n v="346"/>
    <n v="64"/>
  </r>
  <r>
    <s v="ORD1084"/>
    <x v="70"/>
    <x v="1"/>
    <x v="3"/>
    <x v="2"/>
    <x v="19"/>
    <n v="1"/>
    <n v="387.9"/>
    <n v="0"/>
    <n v="387.9"/>
    <n v="4.3"/>
    <x v="2"/>
    <n v="156"/>
    <n v="79"/>
  </r>
  <r>
    <s v="ORD1085"/>
    <x v="71"/>
    <x v="5"/>
    <x v="3"/>
    <x v="4"/>
    <x v="16"/>
    <n v="10"/>
    <n v="243.47"/>
    <n v="5"/>
    <n v="2312.96"/>
    <n v="4.5999999999999996"/>
    <x v="2"/>
    <n v="183"/>
    <n v="38"/>
  </r>
  <r>
    <s v="ORD1086"/>
    <x v="18"/>
    <x v="4"/>
    <x v="3"/>
    <x v="3"/>
    <x v="12"/>
    <n v="4"/>
    <n v="102.36"/>
    <n v="5"/>
    <n v="388.97"/>
    <n v="5"/>
    <x v="3"/>
    <n v="306"/>
    <n v="57"/>
  </r>
  <r>
    <s v="ORD1087"/>
    <x v="72"/>
    <x v="4"/>
    <x v="0"/>
    <x v="4"/>
    <x v="9"/>
    <n v="4"/>
    <n v="465.02"/>
    <n v="10"/>
    <n v="1674.07"/>
    <n v="4.5999999999999996"/>
    <x v="2"/>
    <n v="107"/>
    <n v="45"/>
  </r>
  <r>
    <s v="ORD1088"/>
    <x v="73"/>
    <x v="2"/>
    <x v="1"/>
    <x v="0"/>
    <x v="13"/>
    <n v="5"/>
    <n v="300.87"/>
    <n v="0"/>
    <n v="1504.35"/>
    <n v="4.0999999999999996"/>
    <x v="0"/>
    <n v="346"/>
    <n v="26"/>
  </r>
  <r>
    <s v="ORD1089"/>
    <x v="74"/>
    <x v="5"/>
    <x v="0"/>
    <x v="2"/>
    <x v="7"/>
    <n v="1"/>
    <n v="357.61"/>
    <n v="5"/>
    <n v="339.73"/>
    <n v="3.9"/>
    <x v="1"/>
    <n v="93"/>
    <n v="46"/>
  </r>
  <r>
    <s v="ORD1090"/>
    <x v="50"/>
    <x v="4"/>
    <x v="2"/>
    <x v="4"/>
    <x v="9"/>
    <n v="1"/>
    <n v="456.33"/>
    <n v="0"/>
    <n v="456.33"/>
    <n v="4.2"/>
    <x v="1"/>
    <n v="346"/>
    <n v="20"/>
  </r>
  <r>
    <s v="ORD1091"/>
    <x v="75"/>
    <x v="4"/>
    <x v="2"/>
    <x v="1"/>
    <x v="2"/>
    <n v="1"/>
    <n v="368.28"/>
    <n v="20"/>
    <n v="294.62"/>
    <n v="4.3"/>
    <x v="3"/>
    <n v="207"/>
    <n v="58"/>
  </r>
  <r>
    <s v="ORD1092"/>
    <x v="23"/>
    <x v="3"/>
    <x v="1"/>
    <x v="1"/>
    <x v="1"/>
    <n v="7"/>
    <n v="146.31"/>
    <n v="0"/>
    <n v="1024.17"/>
    <n v="4.8"/>
    <x v="1"/>
    <n v="167"/>
    <n v="32"/>
  </r>
  <r>
    <s v="ORD1093"/>
    <x v="76"/>
    <x v="5"/>
    <x v="3"/>
    <x v="4"/>
    <x v="10"/>
    <n v="3"/>
    <n v="402.39"/>
    <n v="5"/>
    <n v="1146.81"/>
    <n v="3.6"/>
    <x v="1"/>
    <n v="431"/>
    <n v="59"/>
  </r>
  <r>
    <s v="ORD1094"/>
    <x v="77"/>
    <x v="2"/>
    <x v="0"/>
    <x v="3"/>
    <x v="8"/>
    <n v="1"/>
    <n v="176.1"/>
    <n v="10"/>
    <n v="158.49"/>
    <n v="3.5"/>
    <x v="2"/>
    <n v="432"/>
    <n v="47"/>
  </r>
  <r>
    <s v="ORD1095"/>
    <x v="78"/>
    <x v="0"/>
    <x v="0"/>
    <x v="0"/>
    <x v="0"/>
    <n v="2"/>
    <n v="182.02"/>
    <n v="20"/>
    <n v="291.23"/>
    <n v="4.4000000000000004"/>
    <x v="1"/>
    <n v="349"/>
    <n v="21"/>
  </r>
  <r>
    <s v="ORD1096"/>
    <x v="79"/>
    <x v="5"/>
    <x v="2"/>
    <x v="4"/>
    <x v="16"/>
    <n v="9"/>
    <n v="191.37"/>
    <n v="0"/>
    <n v="1722.33"/>
    <n v="4.0999999999999996"/>
    <x v="0"/>
    <n v="256"/>
    <n v="53"/>
  </r>
  <r>
    <s v="ORD1097"/>
    <x v="33"/>
    <x v="3"/>
    <x v="1"/>
    <x v="2"/>
    <x v="14"/>
    <n v="4"/>
    <n v="70.849999999999994"/>
    <n v="20"/>
    <n v="226.72"/>
    <n v="4"/>
    <x v="2"/>
    <n v="413"/>
    <n v="63"/>
  </r>
  <r>
    <s v="ORD1098"/>
    <x v="80"/>
    <x v="2"/>
    <x v="0"/>
    <x v="1"/>
    <x v="3"/>
    <n v="7"/>
    <n v="495.91"/>
    <n v="20"/>
    <n v="2777.1"/>
    <n v="3.7"/>
    <x v="1"/>
    <n v="396"/>
    <n v="52"/>
  </r>
  <r>
    <s v="ORD1099"/>
    <x v="81"/>
    <x v="2"/>
    <x v="1"/>
    <x v="1"/>
    <x v="3"/>
    <n v="5"/>
    <n v="400.3"/>
    <n v="20"/>
    <n v="1601.2"/>
    <n v="4.5999999999999996"/>
    <x v="2"/>
    <n v="302"/>
    <n v="22"/>
  </r>
  <r>
    <s v="ORD1100"/>
    <x v="72"/>
    <x v="4"/>
    <x v="3"/>
    <x v="2"/>
    <x v="6"/>
    <n v="2"/>
    <n v="160.76"/>
    <n v="0"/>
    <n v="321.52"/>
    <n v="4.0999999999999996"/>
    <x v="0"/>
    <n v="244"/>
    <n v="79"/>
  </r>
  <r>
    <s v="ORD1101"/>
    <x v="82"/>
    <x v="1"/>
    <x v="1"/>
    <x v="3"/>
    <x v="18"/>
    <n v="9"/>
    <n v="294.89999999999998"/>
    <n v="10"/>
    <n v="2388.69"/>
    <n v="4.4000000000000004"/>
    <x v="1"/>
    <n v="272"/>
    <n v="76"/>
  </r>
  <r>
    <s v="ORD1102"/>
    <x v="83"/>
    <x v="4"/>
    <x v="1"/>
    <x v="0"/>
    <x v="0"/>
    <n v="3"/>
    <n v="69.569999999999993"/>
    <n v="10"/>
    <n v="187.84"/>
    <n v="3.9"/>
    <x v="1"/>
    <n v="193"/>
    <n v="52"/>
  </r>
  <r>
    <s v="ORD1103"/>
    <x v="31"/>
    <x v="3"/>
    <x v="3"/>
    <x v="2"/>
    <x v="14"/>
    <n v="2"/>
    <n v="136.04"/>
    <n v="5"/>
    <n v="258.48"/>
    <n v="4.0999999999999996"/>
    <x v="0"/>
    <n v="291"/>
    <n v="26"/>
  </r>
  <r>
    <s v="ORD1104"/>
    <x v="84"/>
    <x v="4"/>
    <x v="3"/>
    <x v="2"/>
    <x v="19"/>
    <n v="8"/>
    <n v="139.79"/>
    <n v="20"/>
    <n v="894.66"/>
    <n v="3.7"/>
    <x v="2"/>
    <n v="180"/>
    <n v="50"/>
  </r>
  <r>
    <s v="ORD1105"/>
    <x v="85"/>
    <x v="0"/>
    <x v="2"/>
    <x v="3"/>
    <x v="12"/>
    <n v="3"/>
    <n v="169.18"/>
    <n v="5"/>
    <n v="482.16"/>
    <n v="4.2"/>
    <x v="1"/>
    <n v="39"/>
    <n v="73"/>
  </r>
  <r>
    <s v="ORD1106"/>
    <x v="83"/>
    <x v="5"/>
    <x v="2"/>
    <x v="0"/>
    <x v="13"/>
    <n v="9"/>
    <n v="44.01"/>
    <n v="20"/>
    <n v="316.87"/>
    <n v="4.3"/>
    <x v="3"/>
    <n v="72"/>
    <n v="37"/>
  </r>
  <r>
    <s v="ORD1107"/>
    <x v="81"/>
    <x v="5"/>
    <x v="1"/>
    <x v="3"/>
    <x v="12"/>
    <n v="6"/>
    <n v="486.63"/>
    <n v="5"/>
    <n v="2773.79"/>
    <n v="4.5"/>
    <x v="3"/>
    <n v="363"/>
    <n v="21"/>
  </r>
  <r>
    <s v="ORD1108"/>
    <x v="86"/>
    <x v="1"/>
    <x v="0"/>
    <x v="2"/>
    <x v="6"/>
    <n v="4"/>
    <n v="389.1"/>
    <n v="10"/>
    <n v="1400.76"/>
    <n v="3.8"/>
    <x v="0"/>
    <n v="226"/>
    <n v="42"/>
  </r>
  <r>
    <s v="ORD1109"/>
    <x v="87"/>
    <x v="5"/>
    <x v="1"/>
    <x v="2"/>
    <x v="19"/>
    <n v="9"/>
    <n v="209.93"/>
    <n v="20"/>
    <n v="1511.5"/>
    <n v="3.5"/>
    <x v="3"/>
    <n v="474"/>
    <n v="70"/>
  </r>
  <r>
    <s v="ORD1110"/>
    <x v="68"/>
    <x v="5"/>
    <x v="3"/>
    <x v="2"/>
    <x v="19"/>
    <n v="7"/>
    <n v="137.77000000000001"/>
    <n v="5"/>
    <n v="916.17"/>
    <n v="3.5"/>
    <x v="1"/>
    <n v="385"/>
    <n v="24"/>
  </r>
  <r>
    <s v="ORD1111"/>
    <x v="57"/>
    <x v="2"/>
    <x v="0"/>
    <x v="0"/>
    <x v="13"/>
    <n v="1"/>
    <n v="426.63"/>
    <n v="5"/>
    <n v="405.3"/>
    <n v="3.9"/>
    <x v="0"/>
    <n v="111"/>
    <n v="31"/>
  </r>
  <r>
    <s v="ORD1112"/>
    <x v="88"/>
    <x v="4"/>
    <x v="3"/>
    <x v="0"/>
    <x v="0"/>
    <n v="6"/>
    <n v="387.41"/>
    <n v="5"/>
    <n v="2208.2399999999998"/>
    <n v="4.9000000000000004"/>
    <x v="0"/>
    <n v="500"/>
    <n v="73"/>
  </r>
  <r>
    <s v="ORD1113"/>
    <x v="89"/>
    <x v="3"/>
    <x v="2"/>
    <x v="1"/>
    <x v="1"/>
    <n v="4"/>
    <n v="140.81"/>
    <n v="15"/>
    <n v="478.75"/>
    <n v="4"/>
    <x v="2"/>
    <n v="231"/>
    <n v="23"/>
  </r>
  <r>
    <s v="ORD1114"/>
    <x v="90"/>
    <x v="2"/>
    <x v="1"/>
    <x v="2"/>
    <x v="14"/>
    <n v="2"/>
    <n v="246.36"/>
    <n v="15"/>
    <n v="418.81"/>
    <n v="4.5999999999999996"/>
    <x v="3"/>
    <n v="300"/>
    <n v="40"/>
  </r>
  <r>
    <s v="ORD1115"/>
    <x v="91"/>
    <x v="5"/>
    <x v="0"/>
    <x v="4"/>
    <x v="10"/>
    <n v="4"/>
    <n v="134.24"/>
    <n v="20"/>
    <n v="429.57"/>
    <n v="4"/>
    <x v="0"/>
    <n v="365"/>
    <n v="61"/>
  </r>
  <r>
    <s v="ORD1116"/>
    <x v="78"/>
    <x v="1"/>
    <x v="1"/>
    <x v="3"/>
    <x v="8"/>
    <n v="2"/>
    <n v="149.07"/>
    <n v="15"/>
    <n v="253.42"/>
    <n v="3.8"/>
    <x v="1"/>
    <n v="354"/>
    <n v="27"/>
  </r>
  <r>
    <s v="ORD1117"/>
    <x v="21"/>
    <x v="5"/>
    <x v="0"/>
    <x v="4"/>
    <x v="16"/>
    <n v="7"/>
    <n v="34.39"/>
    <n v="20"/>
    <n v="192.58"/>
    <n v="5"/>
    <x v="2"/>
    <n v="425"/>
    <n v="24"/>
  </r>
  <r>
    <s v="ORD1118"/>
    <x v="19"/>
    <x v="0"/>
    <x v="3"/>
    <x v="4"/>
    <x v="16"/>
    <n v="9"/>
    <n v="306.19"/>
    <n v="20"/>
    <n v="2204.5700000000002"/>
    <n v="4.5999999999999996"/>
    <x v="0"/>
    <n v="315"/>
    <n v="20"/>
  </r>
  <r>
    <s v="ORD1119"/>
    <x v="86"/>
    <x v="2"/>
    <x v="2"/>
    <x v="4"/>
    <x v="10"/>
    <n v="7"/>
    <n v="496.46"/>
    <n v="15"/>
    <n v="2953.94"/>
    <n v="4.0999999999999996"/>
    <x v="0"/>
    <n v="309"/>
    <n v="37"/>
  </r>
  <r>
    <s v="ORD1120"/>
    <x v="92"/>
    <x v="4"/>
    <x v="2"/>
    <x v="0"/>
    <x v="13"/>
    <n v="3"/>
    <n v="30.47"/>
    <n v="0"/>
    <n v="91.41"/>
    <n v="4.3"/>
    <x v="1"/>
    <n v="13"/>
    <n v="35"/>
  </r>
  <r>
    <s v="ORD1121"/>
    <x v="93"/>
    <x v="3"/>
    <x v="0"/>
    <x v="2"/>
    <x v="14"/>
    <n v="10"/>
    <n v="166.57"/>
    <n v="20"/>
    <n v="1332.56"/>
    <n v="4.0999999999999996"/>
    <x v="3"/>
    <n v="337"/>
    <n v="32"/>
  </r>
  <r>
    <s v="ORD1122"/>
    <x v="86"/>
    <x v="1"/>
    <x v="2"/>
    <x v="3"/>
    <x v="18"/>
    <n v="9"/>
    <n v="345.46"/>
    <n v="20"/>
    <n v="2487.31"/>
    <n v="4.8"/>
    <x v="2"/>
    <n v="151"/>
    <n v="54"/>
  </r>
  <r>
    <s v="ORD1123"/>
    <x v="18"/>
    <x v="4"/>
    <x v="0"/>
    <x v="0"/>
    <x v="11"/>
    <n v="4"/>
    <n v="87.85"/>
    <n v="20"/>
    <n v="281.12"/>
    <n v="4.4000000000000004"/>
    <x v="2"/>
    <n v="294"/>
    <n v="31"/>
  </r>
  <r>
    <s v="ORD1124"/>
    <x v="94"/>
    <x v="2"/>
    <x v="3"/>
    <x v="3"/>
    <x v="18"/>
    <n v="2"/>
    <n v="315.39999999999998"/>
    <n v="0"/>
    <n v="630.79999999999995"/>
    <n v="4.2"/>
    <x v="0"/>
    <n v="33"/>
    <n v="79"/>
  </r>
  <r>
    <s v="ORD1125"/>
    <x v="5"/>
    <x v="2"/>
    <x v="1"/>
    <x v="4"/>
    <x v="9"/>
    <n v="8"/>
    <n v="350.89"/>
    <n v="15"/>
    <n v="2386.0500000000002"/>
    <n v="3.6"/>
    <x v="0"/>
    <n v="314"/>
    <n v="35"/>
  </r>
  <r>
    <s v="ORD1126"/>
    <x v="95"/>
    <x v="4"/>
    <x v="2"/>
    <x v="3"/>
    <x v="17"/>
    <n v="1"/>
    <n v="474.73"/>
    <n v="0"/>
    <n v="474.73"/>
    <n v="4.5999999999999996"/>
    <x v="1"/>
    <n v="230"/>
    <n v="32"/>
  </r>
  <r>
    <s v="ORD1127"/>
    <x v="87"/>
    <x v="0"/>
    <x v="0"/>
    <x v="2"/>
    <x v="7"/>
    <n v="5"/>
    <n v="113.66"/>
    <n v="10"/>
    <n v="511.47"/>
    <n v="4.5"/>
    <x v="2"/>
    <n v="424"/>
    <n v="57"/>
  </r>
  <r>
    <s v="ORD1128"/>
    <x v="96"/>
    <x v="2"/>
    <x v="2"/>
    <x v="4"/>
    <x v="15"/>
    <n v="5"/>
    <n v="365.32"/>
    <n v="0"/>
    <n v="1826.6"/>
    <n v="4.4000000000000004"/>
    <x v="1"/>
    <n v="205"/>
    <n v="25"/>
  </r>
  <r>
    <s v="ORD1129"/>
    <x v="2"/>
    <x v="0"/>
    <x v="0"/>
    <x v="1"/>
    <x v="2"/>
    <n v="7"/>
    <n v="130.55000000000001"/>
    <n v="0"/>
    <n v="913.85"/>
    <n v="4.7"/>
    <x v="2"/>
    <n v="80"/>
    <n v="75"/>
  </r>
  <r>
    <s v="ORD1130"/>
    <x v="65"/>
    <x v="1"/>
    <x v="2"/>
    <x v="1"/>
    <x v="2"/>
    <n v="4"/>
    <n v="40.36"/>
    <n v="0"/>
    <n v="161.44"/>
    <n v="4"/>
    <x v="2"/>
    <n v="498"/>
    <n v="64"/>
  </r>
  <r>
    <s v="ORD1131"/>
    <x v="97"/>
    <x v="3"/>
    <x v="2"/>
    <x v="2"/>
    <x v="7"/>
    <n v="6"/>
    <n v="405.11"/>
    <n v="10"/>
    <n v="2187.59"/>
    <n v="4"/>
    <x v="2"/>
    <n v="442"/>
    <n v="29"/>
  </r>
  <r>
    <s v="ORD1132"/>
    <x v="98"/>
    <x v="5"/>
    <x v="3"/>
    <x v="3"/>
    <x v="18"/>
    <n v="2"/>
    <n v="367.28"/>
    <n v="5"/>
    <n v="697.83"/>
    <n v="4.4000000000000004"/>
    <x v="2"/>
    <n v="378"/>
    <n v="22"/>
  </r>
  <r>
    <s v="ORD1133"/>
    <x v="99"/>
    <x v="5"/>
    <x v="1"/>
    <x v="4"/>
    <x v="9"/>
    <n v="1"/>
    <n v="349.64"/>
    <n v="15"/>
    <n v="297.19"/>
    <n v="3.7"/>
    <x v="0"/>
    <n v="274"/>
    <n v="66"/>
  </r>
  <r>
    <s v="ORD1134"/>
    <x v="100"/>
    <x v="2"/>
    <x v="2"/>
    <x v="4"/>
    <x v="15"/>
    <n v="1"/>
    <n v="27.27"/>
    <n v="20"/>
    <n v="21.82"/>
    <n v="4.5999999999999996"/>
    <x v="1"/>
    <n v="331"/>
    <n v="59"/>
  </r>
  <r>
    <s v="ORD1135"/>
    <x v="87"/>
    <x v="5"/>
    <x v="2"/>
    <x v="1"/>
    <x v="3"/>
    <n v="3"/>
    <n v="253.78"/>
    <n v="15"/>
    <n v="647.14"/>
    <n v="3.9"/>
    <x v="1"/>
    <n v="202"/>
    <n v="73"/>
  </r>
  <r>
    <s v="ORD1136"/>
    <x v="101"/>
    <x v="1"/>
    <x v="2"/>
    <x v="4"/>
    <x v="16"/>
    <n v="4"/>
    <n v="173.32"/>
    <n v="20"/>
    <n v="554.62"/>
    <n v="4.7"/>
    <x v="3"/>
    <n v="233"/>
    <n v="39"/>
  </r>
  <r>
    <s v="ORD1137"/>
    <x v="59"/>
    <x v="0"/>
    <x v="2"/>
    <x v="2"/>
    <x v="6"/>
    <n v="9"/>
    <n v="134.99"/>
    <n v="5"/>
    <n v="1154.1600000000001"/>
    <n v="4.0999999999999996"/>
    <x v="1"/>
    <n v="133"/>
    <n v="35"/>
  </r>
  <r>
    <s v="ORD1138"/>
    <x v="102"/>
    <x v="5"/>
    <x v="2"/>
    <x v="4"/>
    <x v="15"/>
    <n v="3"/>
    <n v="210.46"/>
    <n v="5"/>
    <n v="599.80999999999995"/>
    <n v="4.3"/>
    <x v="3"/>
    <n v="74"/>
    <n v="32"/>
  </r>
  <r>
    <s v="ORD1139"/>
    <x v="4"/>
    <x v="2"/>
    <x v="1"/>
    <x v="4"/>
    <x v="9"/>
    <n v="3"/>
    <n v="22.97"/>
    <n v="5"/>
    <n v="65.459999999999994"/>
    <n v="4.2"/>
    <x v="3"/>
    <n v="197"/>
    <n v="39"/>
  </r>
  <r>
    <s v="ORD1140"/>
    <x v="38"/>
    <x v="0"/>
    <x v="2"/>
    <x v="2"/>
    <x v="19"/>
    <n v="10"/>
    <n v="421.77"/>
    <n v="10"/>
    <n v="3795.93"/>
    <n v="4.0999999999999996"/>
    <x v="0"/>
    <n v="259"/>
    <n v="22"/>
  </r>
  <r>
    <s v="ORD1141"/>
    <x v="48"/>
    <x v="1"/>
    <x v="3"/>
    <x v="4"/>
    <x v="9"/>
    <n v="3"/>
    <n v="177.27"/>
    <n v="20"/>
    <n v="425.45"/>
    <n v="3.9"/>
    <x v="2"/>
    <n v="146"/>
    <n v="62"/>
  </r>
  <r>
    <s v="ORD1142"/>
    <x v="103"/>
    <x v="4"/>
    <x v="2"/>
    <x v="0"/>
    <x v="13"/>
    <n v="6"/>
    <n v="314.81"/>
    <n v="5"/>
    <n v="1794.42"/>
    <n v="4.8"/>
    <x v="2"/>
    <n v="31"/>
    <n v="48"/>
  </r>
  <r>
    <s v="ORD1143"/>
    <x v="104"/>
    <x v="5"/>
    <x v="2"/>
    <x v="4"/>
    <x v="9"/>
    <n v="4"/>
    <n v="151"/>
    <n v="0"/>
    <n v="604"/>
    <n v="5"/>
    <x v="0"/>
    <n v="395"/>
    <n v="30"/>
  </r>
  <r>
    <s v="ORD1144"/>
    <x v="38"/>
    <x v="0"/>
    <x v="0"/>
    <x v="1"/>
    <x v="3"/>
    <n v="2"/>
    <n v="324.5"/>
    <n v="10"/>
    <n v="584.1"/>
    <n v="4.2"/>
    <x v="1"/>
    <n v="48"/>
    <n v="67"/>
  </r>
  <r>
    <s v="ORD1145"/>
    <x v="63"/>
    <x v="3"/>
    <x v="3"/>
    <x v="0"/>
    <x v="11"/>
    <n v="5"/>
    <n v="483.15"/>
    <n v="0"/>
    <n v="2415.75"/>
    <n v="3.9"/>
    <x v="0"/>
    <n v="86"/>
    <n v="33"/>
  </r>
  <r>
    <s v="ORD1146"/>
    <x v="105"/>
    <x v="3"/>
    <x v="1"/>
    <x v="2"/>
    <x v="7"/>
    <n v="9"/>
    <n v="449.81"/>
    <n v="15"/>
    <n v="3441.05"/>
    <n v="4.4000000000000004"/>
    <x v="0"/>
    <n v="392"/>
    <n v="31"/>
  </r>
  <r>
    <s v="ORD1147"/>
    <x v="34"/>
    <x v="2"/>
    <x v="0"/>
    <x v="1"/>
    <x v="5"/>
    <n v="7"/>
    <n v="353.29"/>
    <n v="5"/>
    <n v="2349.38"/>
    <n v="3.7"/>
    <x v="2"/>
    <n v="157"/>
    <n v="61"/>
  </r>
  <r>
    <s v="ORD1148"/>
    <x v="57"/>
    <x v="1"/>
    <x v="2"/>
    <x v="1"/>
    <x v="3"/>
    <n v="1"/>
    <n v="338.25"/>
    <n v="5"/>
    <n v="321.33999999999997"/>
    <n v="3.5"/>
    <x v="2"/>
    <n v="138"/>
    <n v="52"/>
  </r>
  <r>
    <s v="ORD1149"/>
    <x v="101"/>
    <x v="5"/>
    <x v="1"/>
    <x v="1"/>
    <x v="1"/>
    <n v="6"/>
    <n v="239.63"/>
    <n v="15"/>
    <n v="1222.1099999999999"/>
    <n v="4.4000000000000004"/>
    <x v="2"/>
    <n v="13"/>
    <n v="60"/>
  </r>
  <r>
    <s v="ORD1150"/>
    <x v="106"/>
    <x v="2"/>
    <x v="3"/>
    <x v="4"/>
    <x v="16"/>
    <n v="7"/>
    <n v="278.52"/>
    <n v="15"/>
    <n v="1657.19"/>
    <n v="4.4000000000000004"/>
    <x v="3"/>
    <n v="58"/>
    <n v="20"/>
  </r>
  <r>
    <s v="ORD1151"/>
    <x v="107"/>
    <x v="3"/>
    <x v="1"/>
    <x v="4"/>
    <x v="9"/>
    <n v="7"/>
    <n v="55.81"/>
    <n v="20"/>
    <n v="312.54000000000002"/>
    <n v="4.0999999999999996"/>
    <x v="3"/>
    <n v="102"/>
    <n v="55"/>
  </r>
  <r>
    <s v="ORD1152"/>
    <x v="92"/>
    <x v="2"/>
    <x v="0"/>
    <x v="4"/>
    <x v="10"/>
    <n v="4"/>
    <n v="364.66"/>
    <n v="10"/>
    <n v="1312.78"/>
    <n v="4.3"/>
    <x v="2"/>
    <n v="338"/>
    <n v="36"/>
  </r>
  <r>
    <s v="ORD1153"/>
    <x v="29"/>
    <x v="2"/>
    <x v="2"/>
    <x v="3"/>
    <x v="18"/>
    <n v="1"/>
    <n v="155.09"/>
    <n v="15"/>
    <n v="131.83000000000001"/>
    <n v="4.4000000000000004"/>
    <x v="3"/>
    <n v="225"/>
    <n v="22"/>
  </r>
  <r>
    <s v="ORD1154"/>
    <x v="108"/>
    <x v="2"/>
    <x v="3"/>
    <x v="0"/>
    <x v="0"/>
    <n v="5"/>
    <n v="401.64"/>
    <n v="10"/>
    <n v="1807.38"/>
    <n v="4.2"/>
    <x v="1"/>
    <n v="101"/>
    <n v="68"/>
  </r>
  <r>
    <s v="ORD1155"/>
    <x v="34"/>
    <x v="4"/>
    <x v="1"/>
    <x v="0"/>
    <x v="13"/>
    <n v="4"/>
    <n v="293.54000000000002"/>
    <n v="20"/>
    <n v="939.33"/>
    <n v="4.7"/>
    <x v="1"/>
    <n v="216"/>
    <n v="65"/>
  </r>
  <r>
    <s v="ORD1156"/>
    <x v="76"/>
    <x v="5"/>
    <x v="1"/>
    <x v="0"/>
    <x v="4"/>
    <n v="1"/>
    <n v="265.92"/>
    <n v="15"/>
    <n v="226.03"/>
    <n v="3.8"/>
    <x v="2"/>
    <n v="158"/>
    <n v="44"/>
  </r>
  <r>
    <s v="ORD1157"/>
    <x v="68"/>
    <x v="4"/>
    <x v="3"/>
    <x v="2"/>
    <x v="19"/>
    <n v="2"/>
    <n v="54.94"/>
    <n v="20"/>
    <n v="87.9"/>
    <n v="3.6"/>
    <x v="3"/>
    <n v="124"/>
    <n v="42"/>
  </r>
  <r>
    <s v="ORD1158"/>
    <x v="39"/>
    <x v="2"/>
    <x v="2"/>
    <x v="2"/>
    <x v="7"/>
    <n v="2"/>
    <n v="47.71"/>
    <n v="5"/>
    <n v="90.65"/>
    <n v="4.9000000000000004"/>
    <x v="0"/>
    <n v="265"/>
    <n v="68"/>
  </r>
  <r>
    <s v="ORD1159"/>
    <x v="35"/>
    <x v="5"/>
    <x v="3"/>
    <x v="4"/>
    <x v="10"/>
    <n v="9"/>
    <n v="465.76"/>
    <n v="10"/>
    <n v="3772.66"/>
    <n v="4.7"/>
    <x v="1"/>
    <n v="412"/>
    <n v="56"/>
  </r>
  <r>
    <s v="ORD1160"/>
    <x v="82"/>
    <x v="0"/>
    <x v="2"/>
    <x v="0"/>
    <x v="11"/>
    <n v="4"/>
    <n v="381.74"/>
    <n v="0"/>
    <n v="1526.96"/>
    <n v="3.5"/>
    <x v="2"/>
    <n v="16"/>
    <n v="54"/>
  </r>
  <r>
    <s v="ORD1161"/>
    <x v="109"/>
    <x v="0"/>
    <x v="3"/>
    <x v="1"/>
    <x v="1"/>
    <n v="3"/>
    <n v="150.41"/>
    <n v="15"/>
    <n v="383.55"/>
    <n v="4.7"/>
    <x v="3"/>
    <n v="119"/>
    <n v="33"/>
  </r>
  <r>
    <s v="ORD1162"/>
    <x v="110"/>
    <x v="5"/>
    <x v="1"/>
    <x v="3"/>
    <x v="8"/>
    <n v="1"/>
    <n v="299.19"/>
    <n v="15"/>
    <n v="254.31"/>
    <n v="3.7"/>
    <x v="0"/>
    <n v="331"/>
    <n v="38"/>
  </r>
  <r>
    <s v="ORD1163"/>
    <x v="61"/>
    <x v="4"/>
    <x v="0"/>
    <x v="2"/>
    <x v="6"/>
    <n v="5"/>
    <n v="427.5"/>
    <n v="5"/>
    <n v="2030.62"/>
    <n v="3.7"/>
    <x v="0"/>
    <n v="224"/>
    <n v="52"/>
  </r>
  <r>
    <s v="ORD1164"/>
    <x v="111"/>
    <x v="3"/>
    <x v="2"/>
    <x v="2"/>
    <x v="14"/>
    <n v="1"/>
    <n v="359.36"/>
    <n v="15"/>
    <n v="305.45999999999998"/>
    <n v="3.5"/>
    <x v="2"/>
    <n v="326"/>
    <n v="65"/>
  </r>
  <r>
    <s v="ORD1165"/>
    <x v="82"/>
    <x v="2"/>
    <x v="1"/>
    <x v="0"/>
    <x v="11"/>
    <n v="4"/>
    <n v="170.84"/>
    <n v="15"/>
    <n v="580.86"/>
    <n v="4.0999999999999996"/>
    <x v="2"/>
    <n v="395"/>
    <n v="55"/>
  </r>
  <r>
    <s v="ORD1166"/>
    <x v="112"/>
    <x v="0"/>
    <x v="1"/>
    <x v="0"/>
    <x v="11"/>
    <n v="6"/>
    <n v="258.16000000000003"/>
    <n v="5"/>
    <n v="1471.51"/>
    <n v="3.8"/>
    <x v="3"/>
    <n v="53"/>
    <n v="70"/>
  </r>
  <r>
    <s v="ORD1167"/>
    <x v="113"/>
    <x v="1"/>
    <x v="0"/>
    <x v="4"/>
    <x v="9"/>
    <n v="7"/>
    <n v="73.27"/>
    <n v="0"/>
    <n v="512.89"/>
    <n v="4.9000000000000004"/>
    <x v="3"/>
    <n v="252"/>
    <n v="23"/>
  </r>
  <r>
    <s v="ORD1168"/>
    <x v="75"/>
    <x v="0"/>
    <x v="3"/>
    <x v="4"/>
    <x v="10"/>
    <n v="9"/>
    <n v="339.78"/>
    <n v="15"/>
    <n v="2599.3200000000002"/>
    <n v="4.5"/>
    <x v="3"/>
    <n v="22"/>
    <n v="34"/>
  </r>
  <r>
    <s v="ORD1169"/>
    <x v="114"/>
    <x v="1"/>
    <x v="1"/>
    <x v="3"/>
    <x v="18"/>
    <n v="4"/>
    <n v="305.27999999999997"/>
    <n v="5"/>
    <n v="1160.06"/>
    <n v="4.4000000000000004"/>
    <x v="1"/>
    <n v="412"/>
    <n v="40"/>
  </r>
  <r>
    <s v="ORD1170"/>
    <x v="102"/>
    <x v="3"/>
    <x v="3"/>
    <x v="0"/>
    <x v="0"/>
    <n v="10"/>
    <n v="115.29"/>
    <n v="5"/>
    <n v="1095.26"/>
    <n v="4.8"/>
    <x v="0"/>
    <n v="457"/>
    <n v="24"/>
  </r>
  <r>
    <s v="ORD1171"/>
    <x v="63"/>
    <x v="2"/>
    <x v="2"/>
    <x v="3"/>
    <x v="8"/>
    <n v="4"/>
    <n v="413.66"/>
    <n v="10"/>
    <n v="1489.18"/>
    <n v="4.5"/>
    <x v="3"/>
    <n v="392"/>
    <n v="22"/>
  </r>
  <r>
    <s v="ORD1172"/>
    <x v="5"/>
    <x v="5"/>
    <x v="2"/>
    <x v="2"/>
    <x v="14"/>
    <n v="6"/>
    <n v="384.07"/>
    <n v="20"/>
    <n v="1843.54"/>
    <n v="4"/>
    <x v="1"/>
    <n v="14"/>
    <n v="63"/>
  </r>
  <r>
    <s v="ORD1173"/>
    <x v="73"/>
    <x v="2"/>
    <x v="2"/>
    <x v="3"/>
    <x v="8"/>
    <n v="3"/>
    <n v="415.98"/>
    <n v="10"/>
    <n v="1123.1500000000001"/>
    <n v="4.4000000000000004"/>
    <x v="0"/>
    <n v="87"/>
    <n v="20"/>
  </r>
  <r>
    <s v="ORD1174"/>
    <x v="115"/>
    <x v="2"/>
    <x v="1"/>
    <x v="1"/>
    <x v="2"/>
    <n v="7"/>
    <n v="415.97"/>
    <n v="20"/>
    <n v="2329.4299999999998"/>
    <n v="4.2"/>
    <x v="3"/>
    <n v="487"/>
    <n v="36"/>
  </r>
  <r>
    <s v="ORD1175"/>
    <x v="116"/>
    <x v="4"/>
    <x v="3"/>
    <x v="4"/>
    <x v="16"/>
    <n v="9"/>
    <n v="220.47"/>
    <n v="10"/>
    <n v="1785.81"/>
    <n v="4.8"/>
    <x v="1"/>
    <n v="355"/>
    <n v="28"/>
  </r>
  <r>
    <s v="ORD1176"/>
    <x v="117"/>
    <x v="1"/>
    <x v="0"/>
    <x v="4"/>
    <x v="16"/>
    <n v="5"/>
    <n v="491.84"/>
    <n v="20"/>
    <n v="1967.36"/>
    <n v="3.6"/>
    <x v="1"/>
    <n v="86"/>
    <n v="39"/>
  </r>
  <r>
    <s v="ORD1177"/>
    <x v="113"/>
    <x v="2"/>
    <x v="3"/>
    <x v="4"/>
    <x v="16"/>
    <n v="6"/>
    <n v="389.58"/>
    <n v="20"/>
    <n v="1869.98"/>
    <n v="3.8"/>
    <x v="2"/>
    <n v="331"/>
    <n v="24"/>
  </r>
  <r>
    <s v="ORD1178"/>
    <x v="100"/>
    <x v="3"/>
    <x v="3"/>
    <x v="3"/>
    <x v="17"/>
    <n v="2"/>
    <n v="193.69"/>
    <n v="20"/>
    <n v="309.89999999999998"/>
    <n v="4.2"/>
    <x v="0"/>
    <n v="18"/>
    <n v="38"/>
  </r>
  <r>
    <s v="ORD1179"/>
    <x v="47"/>
    <x v="0"/>
    <x v="0"/>
    <x v="3"/>
    <x v="8"/>
    <n v="3"/>
    <n v="257.51"/>
    <n v="5"/>
    <n v="733.9"/>
    <n v="3.7"/>
    <x v="1"/>
    <n v="342"/>
    <n v="45"/>
  </r>
  <r>
    <s v="ORD1180"/>
    <x v="21"/>
    <x v="2"/>
    <x v="0"/>
    <x v="3"/>
    <x v="18"/>
    <n v="7"/>
    <n v="241.86"/>
    <n v="0"/>
    <n v="1693.02"/>
    <n v="3.9"/>
    <x v="2"/>
    <n v="436"/>
    <n v="79"/>
  </r>
  <r>
    <s v="ORD1181"/>
    <x v="118"/>
    <x v="4"/>
    <x v="0"/>
    <x v="2"/>
    <x v="19"/>
    <n v="2"/>
    <n v="466.6"/>
    <n v="15"/>
    <n v="793.22"/>
    <n v="4.4000000000000004"/>
    <x v="3"/>
    <n v="336"/>
    <n v="59"/>
  </r>
  <r>
    <s v="ORD1182"/>
    <x v="98"/>
    <x v="4"/>
    <x v="0"/>
    <x v="2"/>
    <x v="19"/>
    <n v="6"/>
    <n v="142.13999999999999"/>
    <n v="20"/>
    <n v="682.27"/>
    <n v="3.6"/>
    <x v="1"/>
    <n v="74"/>
    <n v="30"/>
  </r>
  <r>
    <s v="ORD1183"/>
    <x v="119"/>
    <x v="2"/>
    <x v="3"/>
    <x v="1"/>
    <x v="2"/>
    <n v="1"/>
    <n v="339.01"/>
    <n v="15"/>
    <n v="288.16000000000003"/>
    <n v="4.8"/>
    <x v="0"/>
    <n v="462"/>
    <n v="67"/>
  </r>
  <r>
    <s v="ORD1184"/>
    <x v="120"/>
    <x v="4"/>
    <x v="2"/>
    <x v="2"/>
    <x v="6"/>
    <n v="4"/>
    <n v="147.82"/>
    <n v="20"/>
    <n v="473.02"/>
    <n v="4.5"/>
    <x v="0"/>
    <n v="180"/>
    <n v="64"/>
  </r>
  <r>
    <s v="ORD1185"/>
    <x v="121"/>
    <x v="1"/>
    <x v="3"/>
    <x v="4"/>
    <x v="16"/>
    <n v="7"/>
    <n v="89.11"/>
    <n v="15"/>
    <n v="530.20000000000005"/>
    <n v="4.4000000000000004"/>
    <x v="0"/>
    <n v="197"/>
    <n v="38"/>
  </r>
  <r>
    <s v="ORD1186"/>
    <x v="114"/>
    <x v="0"/>
    <x v="0"/>
    <x v="1"/>
    <x v="2"/>
    <n v="4"/>
    <n v="116.57"/>
    <n v="15"/>
    <n v="396.34"/>
    <n v="3.6"/>
    <x v="0"/>
    <n v="186"/>
    <n v="75"/>
  </r>
  <r>
    <s v="ORD1187"/>
    <x v="6"/>
    <x v="2"/>
    <x v="1"/>
    <x v="3"/>
    <x v="18"/>
    <n v="1"/>
    <n v="146.68"/>
    <n v="5"/>
    <n v="139.35"/>
    <n v="4"/>
    <x v="2"/>
    <n v="320"/>
    <n v="45"/>
  </r>
  <r>
    <s v="ORD1188"/>
    <x v="82"/>
    <x v="2"/>
    <x v="0"/>
    <x v="4"/>
    <x v="10"/>
    <n v="8"/>
    <n v="341.85"/>
    <n v="0"/>
    <n v="2734.8"/>
    <n v="4.2"/>
    <x v="0"/>
    <n v="300"/>
    <n v="60"/>
  </r>
  <r>
    <s v="ORD1189"/>
    <x v="106"/>
    <x v="5"/>
    <x v="3"/>
    <x v="0"/>
    <x v="11"/>
    <n v="9"/>
    <n v="159.72"/>
    <n v="20"/>
    <n v="1149.98"/>
    <n v="3.6"/>
    <x v="3"/>
    <n v="308"/>
    <n v="68"/>
  </r>
  <r>
    <s v="ORD1190"/>
    <x v="122"/>
    <x v="3"/>
    <x v="3"/>
    <x v="0"/>
    <x v="11"/>
    <n v="4"/>
    <n v="430.74"/>
    <n v="0"/>
    <n v="1722.96"/>
    <n v="4.5"/>
    <x v="0"/>
    <n v="417"/>
    <n v="50"/>
  </r>
  <r>
    <s v="ORD1191"/>
    <x v="123"/>
    <x v="0"/>
    <x v="2"/>
    <x v="1"/>
    <x v="2"/>
    <n v="1"/>
    <n v="217.26"/>
    <n v="15"/>
    <n v="184.67"/>
    <n v="4.0999999999999996"/>
    <x v="0"/>
    <n v="147"/>
    <n v="72"/>
  </r>
  <r>
    <s v="ORD1192"/>
    <x v="124"/>
    <x v="3"/>
    <x v="0"/>
    <x v="2"/>
    <x v="14"/>
    <n v="8"/>
    <n v="209.51"/>
    <n v="20"/>
    <n v="1340.86"/>
    <n v="3.6"/>
    <x v="1"/>
    <n v="154"/>
    <n v="80"/>
  </r>
  <r>
    <s v="ORD1193"/>
    <x v="125"/>
    <x v="2"/>
    <x v="3"/>
    <x v="2"/>
    <x v="6"/>
    <n v="10"/>
    <n v="352.35"/>
    <n v="15"/>
    <n v="2994.97"/>
    <n v="3.6"/>
    <x v="3"/>
    <n v="220"/>
    <n v="79"/>
  </r>
  <r>
    <s v="ORD1194"/>
    <x v="72"/>
    <x v="4"/>
    <x v="3"/>
    <x v="2"/>
    <x v="19"/>
    <n v="3"/>
    <n v="348.04"/>
    <n v="15"/>
    <n v="887.5"/>
    <n v="4.8"/>
    <x v="0"/>
    <n v="498"/>
    <n v="59"/>
  </r>
  <r>
    <s v="ORD1195"/>
    <x v="115"/>
    <x v="4"/>
    <x v="0"/>
    <x v="1"/>
    <x v="1"/>
    <n v="10"/>
    <n v="430.34"/>
    <n v="5"/>
    <n v="4088.23"/>
    <n v="4"/>
    <x v="3"/>
    <n v="193"/>
    <n v="77"/>
  </r>
  <r>
    <s v="ORD1196"/>
    <x v="44"/>
    <x v="1"/>
    <x v="1"/>
    <x v="3"/>
    <x v="12"/>
    <n v="8"/>
    <n v="262.17"/>
    <n v="5"/>
    <n v="1992.49"/>
    <n v="4.5"/>
    <x v="0"/>
    <n v="145"/>
    <n v="39"/>
  </r>
  <r>
    <s v="ORD1197"/>
    <x v="126"/>
    <x v="1"/>
    <x v="0"/>
    <x v="2"/>
    <x v="19"/>
    <n v="9"/>
    <n v="92.62"/>
    <n v="10"/>
    <n v="750.22"/>
    <n v="3.8"/>
    <x v="0"/>
    <n v="472"/>
    <n v="67"/>
  </r>
  <r>
    <s v="ORD1198"/>
    <x v="39"/>
    <x v="5"/>
    <x v="0"/>
    <x v="2"/>
    <x v="7"/>
    <n v="2"/>
    <n v="232.65"/>
    <n v="0"/>
    <n v="465.3"/>
    <n v="3.9"/>
    <x v="2"/>
    <n v="372"/>
    <n v="46"/>
  </r>
  <r>
    <s v="ORD1199"/>
    <x v="45"/>
    <x v="3"/>
    <x v="0"/>
    <x v="4"/>
    <x v="9"/>
    <n v="8"/>
    <n v="98.48"/>
    <n v="15"/>
    <n v="669.66"/>
    <n v="3.8"/>
    <x v="2"/>
    <n v="264"/>
    <n v="35"/>
  </r>
  <r>
    <s v="ORD1200"/>
    <x v="48"/>
    <x v="2"/>
    <x v="0"/>
    <x v="2"/>
    <x v="7"/>
    <n v="4"/>
    <n v="59.98"/>
    <n v="15"/>
    <n v="203.93"/>
    <n v="3.7"/>
    <x v="3"/>
    <n v="172"/>
    <n v="32"/>
  </r>
  <r>
    <s v="ORD1201"/>
    <x v="11"/>
    <x v="2"/>
    <x v="2"/>
    <x v="1"/>
    <x v="1"/>
    <n v="9"/>
    <n v="364.03"/>
    <n v="0"/>
    <n v="3276.27"/>
    <n v="4"/>
    <x v="1"/>
    <n v="219"/>
    <n v="64"/>
  </r>
  <r>
    <s v="ORD1202"/>
    <x v="127"/>
    <x v="3"/>
    <x v="2"/>
    <x v="3"/>
    <x v="17"/>
    <n v="5"/>
    <n v="292.24"/>
    <n v="0"/>
    <n v="1461.2"/>
    <n v="3.9"/>
    <x v="2"/>
    <n v="274"/>
    <n v="29"/>
  </r>
  <r>
    <s v="ORD1203"/>
    <x v="84"/>
    <x v="1"/>
    <x v="0"/>
    <x v="1"/>
    <x v="3"/>
    <n v="7"/>
    <n v="402.14"/>
    <n v="0"/>
    <n v="2814.98"/>
    <n v="3.9"/>
    <x v="2"/>
    <n v="249"/>
    <n v="26"/>
  </r>
  <r>
    <s v="ORD1204"/>
    <x v="128"/>
    <x v="1"/>
    <x v="0"/>
    <x v="0"/>
    <x v="11"/>
    <n v="10"/>
    <n v="481.94"/>
    <n v="15"/>
    <n v="4096.49"/>
    <n v="3.5"/>
    <x v="1"/>
    <n v="59"/>
    <n v="42"/>
  </r>
  <r>
    <s v="ORD1205"/>
    <x v="111"/>
    <x v="5"/>
    <x v="1"/>
    <x v="0"/>
    <x v="13"/>
    <n v="1"/>
    <n v="294.82"/>
    <n v="0"/>
    <n v="294.82"/>
    <n v="4.8"/>
    <x v="2"/>
    <n v="363"/>
    <n v="55"/>
  </r>
  <r>
    <s v="ORD1206"/>
    <x v="57"/>
    <x v="0"/>
    <x v="2"/>
    <x v="3"/>
    <x v="18"/>
    <n v="2"/>
    <n v="97.85"/>
    <n v="15"/>
    <n v="166.34"/>
    <n v="3.8"/>
    <x v="0"/>
    <n v="134"/>
    <n v="40"/>
  </r>
  <r>
    <s v="ORD1207"/>
    <x v="73"/>
    <x v="1"/>
    <x v="2"/>
    <x v="1"/>
    <x v="1"/>
    <n v="10"/>
    <n v="342.74"/>
    <n v="0"/>
    <n v="3427.4"/>
    <n v="4.8"/>
    <x v="1"/>
    <n v="179"/>
    <n v="31"/>
  </r>
  <r>
    <s v="ORD1208"/>
    <x v="12"/>
    <x v="3"/>
    <x v="3"/>
    <x v="3"/>
    <x v="8"/>
    <n v="3"/>
    <n v="469.42"/>
    <n v="5"/>
    <n v="1337.85"/>
    <n v="4.0999999999999996"/>
    <x v="1"/>
    <n v="86"/>
    <n v="57"/>
  </r>
  <r>
    <s v="ORD1209"/>
    <x v="70"/>
    <x v="5"/>
    <x v="3"/>
    <x v="4"/>
    <x v="15"/>
    <n v="7"/>
    <n v="185.86"/>
    <n v="0"/>
    <n v="1301.02"/>
    <n v="3.7"/>
    <x v="0"/>
    <n v="254"/>
    <n v="52"/>
  </r>
  <r>
    <s v="ORD1210"/>
    <x v="26"/>
    <x v="1"/>
    <x v="3"/>
    <x v="2"/>
    <x v="14"/>
    <n v="8"/>
    <n v="126.6"/>
    <n v="0"/>
    <n v="1012.8"/>
    <n v="4.4000000000000004"/>
    <x v="3"/>
    <n v="489"/>
    <n v="37"/>
  </r>
  <r>
    <s v="ORD1211"/>
    <x v="129"/>
    <x v="2"/>
    <x v="2"/>
    <x v="3"/>
    <x v="18"/>
    <n v="7"/>
    <n v="110.36"/>
    <n v="0"/>
    <n v="772.52"/>
    <n v="4"/>
    <x v="0"/>
    <n v="337"/>
    <n v="63"/>
  </r>
  <r>
    <s v="ORD1212"/>
    <x v="102"/>
    <x v="2"/>
    <x v="0"/>
    <x v="1"/>
    <x v="5"/>
    <n v="3"/>
    <n v="420.46"/>
    <n v="15"/>
    <n v="1072.17"/>
    <n v="4.9000000000000004"/>
    <x v="2"/>
    <n v="417"/>
    <n v="47"/>
  </r>
  <r>
    <s v="ORD1213"/>
    <x v="102"/>
    <x v="5"/>
    <x v="0"/>
    <x v="4"/>
    <x v="10"/>
    <n v="10"/>
    <n v="249.52"/>
    <n v="0"/>
    <n v="2495.1999999999998"/>
    <n v="3.6"/>
    <x v="1"/>
    <n v="217"/>
    <n v="59"/>
  </r>
  <r>
    <s v="ORD1214"/>
    <x v="130"/>
    <x v="2"/>
    <x v="2"/>
    <x v="2"/>
    <x v="7"/>
    <n v="2"/>
    <n v="304.37"/>
    <n v="10"/>
    <n v="547.87"/>
    <n v="4.5"/>
    <x v="0"/>
    <n v="82"/>
    <n v="45"/>
  </r>
  <r>
    <s v="ORD1215"/>
    <x v="71"/>
    <x v="1"/>
    <x v="3"/>
    <x v="2"/>
    <x v="7"/>
    <n v="8"/>
    <n v="177"/>
    <n v="20"/>
    <n v="1132.8"/>
    <n v="4.7"/>
    <x v="3"/>
    <n v="31"/>
    <n v="20"/>
  </r>
  <r>
    <s v="ORD1216"/>
    <x v="131"/>
    <x v="5"/>
    <x v="2"/>
    <x v="0"/>
    <x v="4"/>
    <n v="9"/>
    <n v="171.58"/>
    <n v="5"/>
    <n v="1467.01"/>
    <n v="5"/>
    <x v="0"/>
    <n v="383"/>
    <n v="20"/>
  </r>
  <r>
    <s v="ORD1217"/>
    <x v="2"/>
    <x v="2"/>
    <x v="1"/>
    <x v="1"/>
    <x v="3"/>
    <n v="10"/>
    <n v="83.39"/>
    <n v="15"/>
    <n v="708.81"/>
    <n v="4.7"/>
    <x v="1"/>
    <n v="371"/>
    <n v="57"/>
  </r>
  <r>
    <s v="ORD1218"/>
    <x v="106"/>
    <x v="5"/>
    <x v="3"/>
    <x v="1"/>
    <x v="3"/>
    <n v="8"/>
    <n v="464.15"/>
    <n v="5"/>
    <n v="3527.54"/>
    <n v="4.5999999999999996"/>
    <x v="2"/>
    <n v="310"/>
    <n v="77"/>
  </r>
  <r>
    <s v="ORD1219"/>
    <x v="101"/>
    <x v="1"/>
    <x v="0"/>
    <x v="0"/>
    <x v="0"/>
    <n v="4"/>
    <n v="224.48"/>
    <n v="10"/>
    <n v="808.13"/>
    <n v="4.5999999999999996"/>
    <x v="3"/>
    <n v="491"/>
    <n v="70"/>
  </r>
  <r>
    <s v="ORD1220"/>
    <x v="66"/>
    <x v="2"/>
    <x v="1"/>
    <x v="4"/>
    <x v="9"/>
    <n v="6"/>
    <n v="55.99"/>
    <n v="10"/>
    <n v="302.35000000000002"/>
    <n v="4.0999999999999996"/>
    <x v="2"/>
    <n v="178"/>
    <n v="37"/>
  </r>
  <r>
    <s v="ORD1221"/>
    <x v="61"/>
    <x v="3"/>
    <x v="1"/>
    <x v="4"/>
    <x v="9"/>
    <n v="4"/>
    <n v="369.65"/>
    <n v="0"/>
    <n v="1478.6"/>
    <n v="4"/>
    <x v="2"/>
    <n v="353"/>
    <n v="26"/>
  </r>
  <r>
    <s v="ORD1222"/>
    <x v="132"/>
    <x v="2"/>
    <x v="3"/>
    <x v="0"/>
    <x v="11"/>
    <n v="4"/>
    <n v="292.8"/>
    <n v="10"/>
    <n v="1054.08"/>
    <n v="3.7"/>
    <x v="0"/>
    <n v="260"/>
    <n v="31"/>
  </r>
  <r>
    <s v="ORD1223"/>
    <x v="133"/>
    <x v="0"/>
    <x v="2"/>
    <x v="4"/>
    <x v="9"/>
    <n v="5"/>
    <n v="123.67"/>
    <n v="0"/>
    <n v="618.35"/>
    <n v="4.5"/>
    <x v="3"/>
    <n v="214"/>
    <n v="27"/>
  </r>
  <r>
    <s v="ORD1224"/>
    <x v="10"/>
    <x v="3"/>
    <x v="3"/>
    <x v="3"/>
    <x v="12"/>
    <n v="10"/>
    <n v="213.93"/>
    <n v="10"/>
    <n v="1925.37"/>
    <n v="4"/>
    <x v="2"/>
    <n v="332"/>
    <n v="55"/>
  </r>
  <r>
    <s v="ORD1225"/>
    <x v="67"/>
    <x v="0"/>
    <x v="1"/>
    <x v="4"/>
    <x v="16"/>
    <n v="2"/>
    <n v="73.56"/>
    <n v="20"/>
    <n v="117.7"/>
    <n v="4.4000000000000004"/>
    <x v="3"/>
    <n v="486"/>
    <n v="67"/>
  </r>
  <r>
    <s v="ORD1226"/>
    <x v="131"/>
    <x v="4"/>
    <x v="1"/>
    <x v="2"/>
    <x v="6"/>
    <n v="6"/>
    <n v="251.3"/>
    <n v="0"/>
    <n v="1507.8"/>
    <n v="4.8"/>
    <x v="0"/>
    <n v="141"/>
    <n v="74"/>
  </r>
  <r>
    <s v="ORD1227"/>
    <x v="112"/>
    <x v="5"/>
    <x v="2"/>
    <x v="0"/>
    <x v="0"/>
    <n v="1"/>
    <n v="104.36"/>
    <n v="5"/>
    <n v="99.14"/>
    <n v="3.8"/>
    <x v="1"/>
    <n v="331"/>
    <n v="73"/>
  </r>
  <r>
    <s v="ORD1228"/>
    <x v="120"/>
    <x v="0"/>
    <x v="1"/>
    <x v="3"/>
    <x v="17"/>
    <n v="10"/>
    <n v="165.81"/>
    <n v="20"/>
    <n v="1326.48"/>
    <n v="4.8"/>
    <x v="3"/>
    <n v="378"/>
    <n v="45"/>
  </r>
  <r>
    <s v="ORD1229"/>
    <x v="78"/>
    <x v="4"/>
    <x v="2"/>
    <x v="3"/>
    <x v="12"/>
    <n v="4"/>
    <n v="224.3"/>
    <n v="15"/>
    <n v="762.62"/>
    <n v="4.2"/>
    <x v="0"/>
    <n v="138"/>
    <n v="51"/>
  </r>
  <r>
    <s v="ORD1230"/>
    <x v="77"/>
    <x v="0"/>
    <x v="0"/>
    <x v="1"/>
    <x v="2"/>
    <n v="4"/>
    <n v="199.66"/>
    <n v="0"/>
    <n v="798.64"/>
    <n v="3.7"/>
    <x v="1"/>
    <n v="295"/>
    <n v="63"/>
  </r>
  <r>
    <s v="ORD1231"/>
    <x v="46"/>
    <x v="1"/>
    <x v="3"/>
    <x v="1"/>
    <x v="3"/>
    <n v="6"/>
    <n v="165.31"/>
    <n v="15"/>
    <n v="843.08"/>
    <n v="4.2"/>
    <x v="0"/>
    <n v="110"/>
    <n v="52"/>
  </r>
  <r>
    <s v="ORD1232"/>
    <x v="39"/>
    <x v="3"/>
    <x v="1"/>
    <x v="2"/>
    <x v="7"/>
    <n v="5"/>
    <n v="91.13"/>
    <n v="5"/>
    <n v="432.87"/>
    <n v="4.4000000000000004"/>
    <x v="3"/>
    <n v="247"/>
    <n v="46"/>
  </r>
  <r>
    <s v="ORD1233"/>
    <x v="25"/>
    <x v="4"/>
    <x v="1"/>
    <x v="3"/>
    <x v="8"/>
    <n v="9"/>
    <n v="115.59"/>
    <n v="15"/>
    <n v="884.26"/>
    <n v="4.5"/>
    <x v="3"/>
    <n v="384"/>
    <n v="74"/>
  </r>
  <r>
    <s v="ORD1234"/>
    <x v="134"/>
    <x v="4"/>
    <x v="1"/>
    <x v="3"/>
    <x v="18"/>
    <n v="9"/>
    <n v="345.61"/>
    <n v="5"/>
    <n v="2954.97"/>
    <n v="4.5999999999999996"/>
    <x v="3"/>
    <n v="200"/>
    <n v="50"/>
  </r>
  <r>
    <s v="ORD1235"/>
    <x v="30"/>
    <x v="0"/>
    <x v="2"/>
    <x v="3"/>
    <x v="17"/>
    <n v="10"/>
    <n v="222.09"/>
    <n v="0"/>
    <n v="2220.9"/>
    <n v="4"/>
    <x v="3"/>
    <n v="140"/>
    <n v="62"/>
  </r>
  <r>
    <s v="ORD1236"/>
    <x v="40"/>
    <x v="0"/>
    <x v="3"/>
    <x v="1"/>
    <x v="2"/>
    <n v="10"/>
    <n v="453.34"/>
    <n v="5"/>
    <n v="4306.7299999999996"/>
    <n v="3.8"/>
    <x v="2"/>
    <n v="381"/>
    <n v="21"/>
  </r>
  <r>
    <s v="ORD1237"/>
    <x v="38"/>
    <x v="4"/>
    <x v="3"/>
    <x v="2"/>
    <x v="6"/>
    <n v="3"/>
    <n v="244.85"/>
    <n v="0"/>
    <n v="734.55"/>
    <n v="4.2"/>
    <x v="1"/>
    <n v="177"/>
    <n v="60"/>
  </r>
  <r>
    <s v="ORD1238"/>
    <x v="135"/>
    <x v="4"/>
    <x v="1"/>
    <x v="0"/>
    <x v="11"/>
    <n v="9"/>
    <n v="384.61"/>
    <n v="20"/>
    <n v="2769.19"/>
    <n v="3.8"/>
    <x v="1"/>
    <n v="367"/>
    <n v="72"/>
  </r>
  <r>
    <s v="ORD1239"/>
    <x v="106"/>
    <x v="3"/>
    <x v="0"/>
    <x v="1"/>
    <x v="5"/>
    <n v="10"/>
    <n v="435.94"/>
    <n v="15"/>
    <n v="3705.49"/>
    <n v="4.3"/>
    <x v="0"/>
    <n v="441"/>
    <n v="23"/>
  </r>
  <r>
    <s v="ORD1240"/>
    <x v="136"/>
    <x v="0"/>
    <x v="3"/>
    <x v="2"/>
    <x v="19"/>
    <n v="6"/>
    <n v="100.09"/>
    <n v="10"/>
    <n v="540.49"/>
    <n v="3.6"/>
    <x v="3"/>
    <n v="278"/>
    <n v="51"/>
  </r>
  <r>
    <s v="ORD1241"/>
    <x v="21"/>
    <x v="3"/>
    <x v="0"/>
    <x v="0"/>
    <x v="13"/>
    <n v="2"/>
    <n v="411.8"/>
    <n v="0"/>
    <n v="823.6"/>
    <n v="4.5"/>
    <x v="1"/>
    <n v="113"/>
    <n v="25"/>
  </r>
  <r>
    <s v="ORD1242"/>
    <x v="43"/>
    <x v="3"/>
    <x v="1"/>
    <x v="3"/>
    <x v="8"/>
    <n v="2"/>
    <n v="138.32"/>
    <n v="0"/>
    <n v="276.64"/>
    <n v="4.4000000000000004"/>
    <x v="1"/>
    <n v="477"/>
    <n v="64"/>
  </r>
  <r>
    <s v="ORD1243"/>
    <x v="104"/>
    <x v="4"/>
    <x v="2"/>
    <x v="4"/>
    <x v="16"/>
    <n v="4"/>
    <n v="102.45"/>
    <n v="0"/>
    <n v="409.8"/>
    <n v="4.8"/>
    <x v="1"/>
    <n v="336"/>
    <n v="70"/>
  </r>
  <r>
    <s v="ORD1244"/>
    <x v="69"/>
    <x v="3"/>
    <x v="1"/>
    <x v="4"/>
    <x v="16"/>
    <n v="9"/>
    <n v="487.15"/>
    <n v="20"/>
    <n v="3507.48"/>
    <n v="4.8"/>
    <x v="1"/>
    <n v="163"/>
    <n v="23"/>
  </r>
  <r>
    <s v="ORD1245"/>
    <x v="96"/>
    <x v="2"/>
    <x v="2"/>
    <x v="0"/>
    <x v="11"/>
    <n v="3"/>
    <n v="324.52"/>
    <n v="20"/>
    <n v="778.85"/>
    <n v="3.6"/>
    <x v="0"/>
    <n v="324"/>
    <n v="22"/>
  </r>
  <r>
    <s v="ORD1246"/>
    <x v="137"/>
    <x v="3"/>
    <x v="1"/>
    <x v="0"/>
    <x v="0"/>
    <n v="1"/>
    <n v="90.85"/>
    <n v="5"/>
    <n v="86.31"/>
    <n v="5"/>
    <x v="2"/>
    <n v="277"/>
    <n v="31"/>
  </r>
  <r>
    <s v="ORD1247"/>
    <x v="59"/>
    <x v="2"/>
    <x v="3"/>
    <x v="3"/>
    <x v="17"/>
    <n v="7"/>
    <n v="366.39"/>
    <n v="15"/>
    <n v="2180.02"/>
    <n v="4.5"/>
    <x v="3"/>
    <n v="386"/>
    <n v="39"/>
  </r>
  <r>
    <s v="ORD1248"/>
    <x v="41"/>
    <x v="0"/>
    <x v="1"/>
    <x v="3"/>
    <x v="8"/>
    <n v="1"/>
    <n v="171.95"/>
    <n v="5"/>
    <n v="163.35"/>
    <n v="4.7"/>
    <x v="3"/>
    <n v="389"/>
    <n v="54"/>
  </r>
  <r>
    <s v="ORD1249"/>
    <x v="90"/>
    <x v="1"/>
    <x v="3"/>
    <x v="0"/>
    <x v="11"/>
    <n v="1"/>
    <n v="411.25"/>
    <n v="10"/>
    <n v="370.12"/>
    <n v="4.4000000000000004"/>
    <x v="1"/>
    <n v="181"/>
    <n v="78"/>
  </r>
  <r>
    <s v="ORD1250"/>
    <x v="79"/>
    <x v="4"/>
    <x v="1"/>
    <x v="0"/>
    <x v="4"/>
    <n v="9"/>
    <n v="220.49"/>
    <n v="10"/>
    <n v="1785.97"/>
    <n v="4.2"/>
    <x v="3"/>
    <n v="298"/>
    <n v="61"/>
  </r>
  <r>
    <s v="ORD1251"/>
    <x v="138"/>
    <x v="4"/>
    <x v="0"/>
    <x v="2"/>
    <x v="14"/>
    <n v="10"/>
    <n v="110.86"/>
    <n v="0"/>
    <n v="1108.5999999999999"/>
    <n v="3.8"/>
    <x v="1"/>
    <n v="408"/>
    <n v="54"/>
  </r>
  <r>
    <s v="ORD1252"/>
    <x v="72"/>
    <x v="0"/>
    <x v="2"/>
    <x v="3"/>
    <x v="17"/>
    <n v="10"/>
    <n v="131.56"/>
    <n v="20"/>
    <n v="1052.48"/>
    <n v="4.7"/>
    <x v="2"/>
    <n v="95"/>
    <n v="74"/>
  </r>
  <r>
    <s v="ORD1253"/>
    <x v="6"/>
    <x v="0"/>
    <x v="1"/>
    <x v="0"/>
    <x v="0"/>
    <n v="8"/>
    <n v="131.94999999999999"/>
    <n v="0"/>
    <n v="1055.5999999999999"/>
    <n v="4.2"/>
    <x v="2"/>
    <n v="243"/>
    <n v="78"/>
  </r>
  <r>
    <s v="ORD1254"/>
    <x v="132"/>
    <x v="4"/>
    <x v="2"/>
    <x v="3"/>
    <x v="12"/>
    <n v="1"/>
    <n v="253.32"/>
    <n v="0"/>
    <n v="253.32"/>
    <n v="5"/>
    <x v="2"/>
    <n v="34"/>
    <n v="37"/>
  </r>
  <r>
    <s v="ORD1255"/>
    <x v="128"/>
    <x v="5"/>
    <x v="1"/>
    <x v="3"/>
    <x v="8"/>
    <n v="9"/>
    <n v="266.68"/>
    <n v="5"/>
    <n v="2280.11"/>
    <n v="4.7"/>
    <x v="3"/>
    <n v="228"/>
    <n v="23"/>
  </r>
  <r>
    <s v="ORD1256"/>
    <x v="124"/>
    <x v="5"/>
    <x v="0"/>
    <x v="0"/>
    <x v="0"/>
    <n v="3"/>
    <n v="387.19"/>
    <n v="20"/>
    <n v="929.26"/>
    <n v="4.0999999999999996"/>
    <x v="3"/>
    <n v="495"/>
    <n v="68"/>
  </r>
  <r>
    <s v="ORD1257"/>
    <x v="139"/>
    <x v="4"/>
    <x v="0"/>
    <x v="3"/>
    <x v="17"/>
    <n v="5"/>
    <n v="482.3"/>
    <n v="5"/>
    <n v="2290.92"/>
    <n v="3.9"/>
    <x v="3"/>
    <n v="40"/>
    <n v="69"/>
  </r>
  <r>
    <s v="ORD1258"/>
    <x v="75"/>
    <x v="5"/>
    <x v="3"/>
    <x v="2"/>
    <x v="6"/>
    <n v="1"/>
    <n v="28.28"/>
    <n v="0"/>
    <n v="28.28"/>
    <n v="4.7"/>
    <x v="2"/>
    <n v="372"/>
    <n v="80"/>
  </r>
  <r>
    <s v="ORD1259"/>
    <x v="140"/>
    <x v="3"/>
    <x v="2"/>
    <x v="4"/>
    <x v="15"/>
    <n v="2"/>
    <n v="48.84"/>
    <n v="0"/>
    <n v="97.68"/>
    <n v="3.9"/>
    <x v="1"/>
    <n v="219"/>
    <n v="41"/>
  </r>
  <r>
    <s v="ORD1260"/>
    <x v="117"/>
    <x v="1"/>
    <x v="2"/>
    <x v="3"/>
    <x v="18"/>
    <n v="3"/>
    <n v="93.57"/>
    <n v="15"/>
    <n v="238.6"/>
    <n v="4.4000000000000004"/>
    <x v="2"/>
    <n v="104"/>
    <n v="65"/>
  </r>
  <r>
    <s v="ORD1261"/>
    <x v="31"/>
    <x v="4"/>
    <x v="3"/>
    <x v="2"/>
    <x v="7"/>
    <n v="4"/>
    <n v="241.64"/>
    <n v="20"/>
    <n v="773.25"/>
    <n v="4.5999999999999996"/>
    <x v="0"/>
    <n v="357"/>
    <n v="29"/>
  </r>
  <r>
    <s v="ORD1262"/>
    <x v="22"/>
    <x v="4"/>
    <x v="1"/>
    <x v="1"/>
    <x v="1"/>
    <n v="6"/>
    <n v="209.23"/>
    <n v="15"/>
    <n v="1067.07"/>
    <n v="4.8"/>
    <x v="1"/>
    <n v="311"/>
    <n v="66"/>
  </r>
  <r>
    <s v="ORD1263"/>
    <x v="141"/>
    <x v="1"/>
    <x v="3"/>
    <x v="0"/>
    <x v="0"/>
    <n v="8"/>
    <n v="295.85000000000002"/>
    <n v="15"/>
    <n v="2011.78"/>
    <n v="4.4000000000000004"/>
    <x v="2"/>
    <n v="387"/>
    <n v="72"/>
  </r>
  <r>
    <s v="ORD1264"/>
    <x v="142"/>
    <x v="2"/>
    <x v="1"/>
    <x v="4"/>
    <x v="9"/>
    <n v="6"/>
    <n v="371.73"/>
    <n v="15"/>
    <n v="1895.82"/>
    <n v="3.9"/>
    <x v="2"/>
    <n v="275"/>
    <n v="29"/>
  </r>
  <r>
    <s v="ORD1265"/>
    <x v="107"/>
    <x v="3"/>
    <x v="1"/>
    <x v="3"/>
    <x v="17"/>
    <n v="8"/>
    <n v="341.92"/>
    <n v="10"/>
    <n v="2461.8200000000002"/>
    <n v="4.2"/>
    <x v="0"/>
    <n v="497"/>
    <n v="27"/>
  </r>
  <r>
    <s v="ORD1266"/>
    <x v="143"/>
    <x v="3"/>
    <x v="0"/>
    <x v="2"/>
    <x v="7"/>
    <n v="4"/>
    <n v="476.33"/>
    <n v="10"/>
    <n v="1714.79"/>
    <n v="4.0999999999999996"/>
    <x v="1"/>
    <n v="66"/>
    <n v="51"/>
  </r>
  <r>
    <s v="ORD1267"/>
    <x v="144"/>
    <x v="5"/>
    <x v="1"/>
    <x v="4"/>
    <x v="10"/>
    <n v="5"/>
    <n v="203.82"/>
    <n v="0"/>
    <n v="1019.1"/>
    <n v="4.4000000000000004"/>
    <x v="0"/>
    <n v="166"/>
    <n v="24"/>
  </r>
  <r>
    <s v="ORD1268"/>
    <x v="41"/>
    <x v="3"/>
    <x v="3"/>
    <x v="2"/>
    <x v="19"/>
    <n v="9"/>
    <n v="279.38"/>
    <n v="5"/>
    <n v="2388.6999999999998"/>
    <n v="4.9000000000000004"/>
    <x v="0"/>
    <n v="96"/>
    <n v="67"/>
  </r>
  <r>
    <s v="ORD1269"/>
    <x v="145"/>
    <x v="5"/>
    <x v="3"/>
    <x v="1"/>
    <x v="1"/>
    <n v="5"/>
    <n v="379.12"/>
    <n v="20"/>
    <n v="1516.48"/>
    <n v="4.5"/>
    <x v="1"/>
    <n v="146"/>
    <n v="49"/>
  </r>
  <r>
    <s v="ORD1270"/>
    <x v="146"/>
    <x v="0"/>
    <x v="3"/>
    <x v="0"/>
    <x v="4"/>
    <n v="1"/>
    <n v="191.66"/>
    <n v="0"/>
    <n v="191.66"/>
    <n v="4"/>
    <x v="1"/>
    <n v="460"/>
    <n v="77"/>
  </r>
  <r>
    <s v="ORD1271"/>
    <x v="6"/>
    <x v="3"/>
    <x v="2"/>
    <x v="2"/>
    <x v="19"/>
    <n v="8"/>
    <n v="464.41"/>
    <n v="10"/>
    <n v="3343.75"/>
    <n v="5"/>
    <x v="2"/>
    <n v="163"/>
    <n v="28"/>
  </r>
  <r>
    <s v="ORD1272"/>
    <x v="147"/>
    <x v="1"/>
    <x v="0"/>
    <x v="3"/>
    <x v="12"/>
    <n v="6"/>
    <n v="287.70999999999998"/>
    <n v="0"/>
    <n v="1726.26"/>
    <n v="3.9"/>
    <x v="2"/>
    <n v="274"/>
    <n v="66"/>
  </r>
  <r>
    <s v="ORD1273"/>
    <x v="17"/>
    <x v="2"/>
    <x v="3"/>
    <x v="3"/>
    <x v="8"/>
    <n v="6"/>
    <n v="34.64"/>
    <n v="0"/>
    <n v="207.84"/>
    <n v="4.7"/>
    <x v="3"/>
    <n v="92"/>
    <n v="41"/>
  </r>
  <r>
    <s v="ORD1274"/>
    <x v="40"/>
    <x v="0"/>
    <x v="3"/>
    <x v="1"/>
    <x v="5"/>
    <n v="9"/>
    <n v="295.56"/>
    <n v="10"/>
    <n v="2394.04"/>
    <n v="4.3"/>
    <x v="1"/>
    <n v="52"/>
    <n v="40"/>
  </r>
  <r>
    <s v="ORD1275"/>
    <x v="136"/>
    <x v="0"/>
    <x v="3"/>
    <x v="3"/>
    <x v="12"/>
    <n v="10"/>
    <n v="178.81"/>
    <n v="5"/>
    <n v="1698.69"/>
    <n v="3.6"/>
    <x v="3"/>
    <n v="333"/>
    <n v="37"/>
  </r>
  <r>
    <s v="ORD1276"/>
    <x v="43"/>
    <x v="0"/>
    <x v="3"/>
    <x v="1"/>
    <x v="1"/>
    <n v="6"/>
    <n v="167.76"/>
    <n v="10"/>
    <n v="905.9"/>
    <n v="4.8"/>
    <x v="1"/>
    <n v="209"/>
    <n v="76"/>
  </r>
  <r>
    <s v="ORD1277"/>
    <x v="131"/>
    <x v="0"/>
    <x v="3"/>
    <x v="3"/>
    <x v="18"/>
    <n v="1"/>
    <n v="167.47"/>
    <n v="5"/>
    <n v="159.1"/>
    <n v="4.2"/>
    <x v="1"/>
    <n v="379"/>
    <n v="26"/>
  </r>
  <r>
    <s v="ORD1278"/>
    <x v="92"/>
    <x v="3"/>
    <x v="3"/>
    <x v="0"/>
    <x v="11"/>
    <n v="7"/>
    <n v="65.010000000000005"/>
    <n v="0"/>
    <n v="455.07"/>
    <n v="3.8"/>
    <x v="3"/>
    <n v="490"/>
    <n v="46"/>
  </r>
  <r>
    <s v="ORD1279"/>
    <x v="148"/>
    <x v="1"/>
    <x v="1"/>
    <x v="1"/>
    <x v="3"/>
    <n v="8"/>
    <n v="130.74"/>
    <n v="20"/>
    <n v="836.74"/>
    <n v="4.7"/>
    <x v="2"/>
    <n v="336"/>
    <n v="47"/>
  </r>
  <r>
    <s v="ORD1280"/>
    <x v="50"/>
    <x v="3"/>
    <x v="2"/>
    <x v="1"/>
    <x v="1"/>
    <n v="3"/>
    <n v="388.57"/>
    <n v="5"/>
    <n v="1107.42"/>
    <n v="4.2"/>
    <x v="1"/>
    <n v="148"/>
    <n v="24"/>
  </r>
  <r>
    <s v="ORD1281"/>
    <x v="149"/>
    <x v="1"/>
    <x v="2"/>
    <x v="2"/>
    <x v="14"/>
    <n v="9"/>
    <n v="220.5"/>
    <n v="0"/>
    <n v="1984.5"/>
    <n v="3.5"/>
    <x v="0"/>
    <n v="428"/>
    <n v="69"/>
  </r>
  <r>
    <s v="ORD1282"/>
    <x v="150"/>
    <x v="3"/>
    <x v="2"/>
    <x v="1"/>
    <x v="5"/>
    <n v="3"/>
    <n v="473.35"/>
    <n v="15"/>
    <n v="1207.04"/>
    <n v="4.5999999999999996"/>
    <x v="2"/>
    <n v="446"/>
    <n v="30"/>
  </r>
  <r>
    <s v="ORD1283"/>
    <x v="19"/>
    <x v="4"/>
    <x v="1"/>
    <x v="4"/>
    <x v="9"/>
    <n v="2"/>
    <n v="232.54"/>
    <n v="15"/>
    <n v="395.32"/>
    <n v="3.8"/>
    <x v="0"/>
    <n v="355"/>
    <n v="48"/>
  </r>
  <r>
    <s v="ORD1284"/>
    <x v="151"/>
    <x v="3"/>
    <x v="2"/>
    <x v="4"/>
    <x v="15"/>
    <n v="5"/>
    <n v="225.3"/>
    <n v="15"/>
    <n v="957.52"/>
    <n v="3.6"/>
    <x v="0"/>
    <n v="29"/>
    <n v="50"/>
  </r>
  <r>
    <s v="ORD1285"/>
    <x v="141"/>
    <x v="1"/>
    <x v="2"/>
    <x v="2"/>
    <x v="19"/>
    <n v="9"/>
    <n v="36.619999999999997"/>
    <n v="5"/>
    <n v="313.10000000000002"/>
    <n v="4.4000000000000004"/>
    <x v="0"/>
    <n v="93"/>
    <n v="76"/>
  </r>
  <r>
    <s v="ORD1286"/>
    <x v="29"/>
    <x v="1"/>
    <x v="2"/>
    <x v="0"/>
    <x v="4"/>
    <n v="2"/>
    <n v="110.95"/>
    <n v="5"/>
    <n v="210.81"/>
    <n v="4.2"/>
    <x v="1"/>
    <n v="398"/>
    <n v="51"/>
  </r>
  <r>
    <s v="ORD1287"/>
    <x v="106"/>
    <x v="5"/>
    <x v="1"/>
    <x v="1"/>
    <x v="3"/>
    <n v="5"/>
    <n v="441.78"/>
    <n v="0"/>
    <n v="2208.9"/>
    <n v="4.3"/>
    <x v="0"/>
    <n v="478"/>
    <n v="25"/>
  </r>
  <r>
    <s v="ORD1288"/>
    <x v="151"/>
    <x v="3"/>
    <x v="1"/>
    <x v="2"/>
    <x v="19"/>
    <n v="3"/>
    <n v="298.25"/>
    <n v="20"/>
    <n v="715.8"/>
    <n v="4.7"/>
    <x v="1"/>
    <n v="336"/>
    <n v="41"/>
  </r>
  <r>
    <s v="ORD1289"/>
    <x v="152"/>
    <x v="1"/>
    <x v="0"/>
    <x v="2"/>
    <x v="14"/>
    <n v="9"/>
    <n v="420.89"/>
    <n v="20"/>
    <n v="3030.41"/>
    <n v="4"/>
    <x v="2"/>
    <n v="341"/>
    <n v="67"/>
  </r>
  <r>
    <s v="ORD1290"/>
    <x v="21"/>
    <x v="0"/>
    <x v="3"/>
    <x v="2"/>
    <x v="7"/>
    <n v="9"/>
    <n v="102.56"/>
    <n v="10"/>
    <n v="830.74"/>
    <n v="5"/>
    <x v="2"/>
    <n v="51"/>
    <n v="20"/>
  </r>
  <r>
    <s v="ORD1291"/>
    <x v="148"/>
    <x v="3"/>
    <x v="3"/>
    <x v="3"/>
    <x v="17"/>
    <n v="8"/>
    <n v="456.95"/>
    <n v="15"/>
    <n v="3107.26"/>
    <n v="4.9000000000000004"/>
    <x v="2"/>
    <n v="111"/>
    <n v="77"/>
  </r>
  <r>
    <s v="ORD1292"/>
    <x v="129"/>
    <x v="3"/>
    <x v="0"/>
    <x v="0"/>
    <x v="0"/>
    <n v="9"/>
    <n v="94.3"/>
    <n v="20"/>
    <n v="678.96"/>
    <n v="5"/>
    <x v="2"/>
    <n v="307"/>
    <n v="55"/>
  </r>
  <r>
    <s v="ORD1293"/>
    <x v="71"/>
    <x v="3"/>
    <x v="2"/>
    <x v="2"/>
    <x v="14"/>
    <n v="3"/>
    <n v="66.44"/>
    <n v="0"/>
    <n v="199.32"/>
    <n v="4.7"/>
    <x v="1"/>
    <n v="290"/>
    <n v="65"/>
  </r>
  <r>
    <s v="ORD1294"/>
    <x v="19"/>
    <x v="0"/>
    <x v="3"/>
    <x v="3"/>
    <x v="18"/>
    <n v="4"/>
    <n v="81.99"/>
    <n v="15"/>
    <n v="278.77"/>
    <n v="4.8"/>
    <x v="1"/>
    <n v="166"/>
    <n v="76"/>
  </r>
  <r>
    <s v="ORD1295"/>
    <x v="118"/>
    <x v="1"/>
    <x v="0"/>
    <x v="2"/>
    <x v="14"/>
    <n v="5"/>
    <n v="39.450000000000003"/>
    <n v="10"/>
    <n v="177.53"/>
    <n v="4.2"/>
    <x v="1"/>
    <n v="283"/>
    <n v="46"/>
  </r>
  <r>
    <s v="ORD1296"/>
    <x v="112"/>
    <x v="2"/>
    <x v="2"/>
    <x v="0"/>
    <x v="11"/>
    <n v="9"/>
    <n v="453.71"/>
    <n v="0"/>
    <n v="4083.39"/>
    <n v="4.5999999999999996"/>
    <x v="3"/>
    <n v="421"/>
    <n v="71"/>
  </r>
  <r>
    <s v="ORD1297"/>
    <x v="1"/>
    <x v="2"/>
    <x v="2"/>
    <x v="3"/>
    <x v="17"/>
    <n v="5"/>
    <n v="341.27"/>
    <n v="10"/>
    <n v="1535.71"/>
    <n v="3.7"/>
    <x v="2"/>
    <n v="468"/>
    <n v="20"/>
  </r>
  <r>
    <s v="ORD1298"/>
    <x v="48"/>
    <x v="1"/>
    <x v="1"/>
    <x v="2"/>
    <x v="7"/>
    <n v="1"/>
    <n v="206.99"/>
    <n v="15"/>
    <n v="175.94"/>
    <n v="4.7"/>
    <x v="3"/>
    <n v="90"/>
    <n v="68"/>
  </r>
  <r>
    <s v="ORD1299"/>
    <x v="103"/>
    <x v="4"/>
    <x v="3"/>
    <x v="1"/>
    <x v="2"/>
    <n v="3"/>
    <n v="72.33"/>
    <n v="20"/>
    <n v="173.59"/>
    <n v="4.5"/>
    <x v="1"/>
    <n v="225"/>
    <n v="77"/>
  </r>
  <r>
    <s v="ORD1300"/>
    <x v="33"/>
    <x v="5"/>
    <x v="0"/>
    <x v="2"/>
    <x v="6"/>
    <n v="4"/>
    <n v="30.23"/>
    <n v="10"/>
    <n v="108.83"/>
    <n v="4.2"/>
    <x v="0"/>
    <n v="372"/>
    <n v="44"/>
  </r>
  <r>
    <s v="ORD1301"/>
    <x v="132"/>
    <x v="0"/>
    <x v="1"/>
    <x v="2"/>
    <x v="19"/>
    <n v="10"/>
    <n v="325.76"/>
    <n v="0"/>
    <n v="3257.6"/>
    <n v="3.8"/>
    <x v="2"/>
    <n v="48"/>
    <n v="22"/>
  </r>
  <r>
    <s v="ORD1302"/>
    <x v="153"/>
    <x v="4"/>
    <x v="1"/>
    <x v="4"/>
    <x v="10"/>
    <n v="8"/>
    <n v="361.48"/>
    <n v="15"/>
    <n v="2458.06"/>
    <n v="4.4000000000000004"/>
    <x v="1"/>
    <n v="352"/>
    <n v="49"/>
  </r>
  <r>
    <s v="ORD1303"/>
    <x v="154"/>
    <x v="4"/>
    <x v="3"/>
    <x v="1"/>
    <x v="2"/>
    <n v="8"/>
    <n v="108.48"/>
    <n v="5"/>
    <n v="824.45"/>
    <n v="3.5"/>
    <x v="2"/>
    <n v="129"/>
    <n v="48"/>
  </r>
  <r>
    <s v="ORD1304"/>
    <x v="124"/>
    <x v="4"/>
    <x v="3"/>
    <x v="2"/>
    <x v="7"/>
    <n v="6"/>
    <n v="322.17"/>
    <n v="10"/>
    <n v="1739.72"/>
    <n v="3.9"/>
    <x v="1"/>
    <n v="194"/>
    <n v="24"/>
  </r>
  <r>
    <s v="ORD1305"/>
    <x v="15"/>
    <x v="0"/>
    <x v="0"/>
    <x v="3"/>
    <x v="12"/>
    <n v="7"/>
    <n v="196.09"/>
    <n v="5"/>
    <n v="1304"/>
    <n v="3.7"/>
    <x v="1"/>
    <n v="14"/>
    <n v="60"/>
  </r>
  <r>
    <s v="ORD1306"/>
    <x v="24"/>
    <x v="2"/>
    <x v="3"/>
    <x v="0"/>
    <x v="11"/>
    <n v="3"/>
    <n v="226.66"/>
    <n v="10"/>
    <n v="611.98"/>
    <n v="4.4000000000000004"/>
    <x v="2"/>
    <n v="47"/>
    <n v="41"/>
  </r>
  <r>
    <s v="ORD1307"/>
    <x v="73"/>
    <x v="4"/>
    <x v="0"/>
    <x v="3"/>
    <x v="8"/>
    <n v="10"/>
    <n v="404.6"/>
    <n v="0"/>
    <n v="4046"/>
    <n v="4.2"/>
    <x v="2"/>
    <n v="50"/>
    <n v="28"/>
  </r>
  <r>
    <s v="ORD1308"/>
    <x v="28"/>
    <x v="0"/>
    <x v="1"/>
    <x v="4"/>
    <x v="10"/>
    <n v="3"/>
    <n v="344.46"/>
    <n v="10"/>
    <n v="930.04"/>
    <n v="4"/>
    <x v="2"/>
    <n v="266"/>
    <n v="26"/>
  </r>
  <r>
    <s v="ORD1309"/>
    <x v="155"/>
    <x v="5"/>
    <x v="0"/>
    <x v="3"/>
    <x v="18"/>
    <n v="8"/>
    <n v="341.21"/>
    <n v="10"/>
    <n v="2456.71"/>
    <n v="3.7"/>
    <x v="1"/>
    <n v="394"/>
    <n v="51"/>
  </r>
  <r>
    <s v="ORD1310"/>
    <x v="124"/>
    <x v="1"/>
    <x v="3"/>
    <x v="3"/>
    <x v="12"/>
    <n v="9"/>
    <n v="479.3"/>
    <n v="20"/>
    <n v="3450.96"/>
    <n v="4"/>
    <x v="1"/>
    <n v="361"/>
    <n v="32"/>
  </r>
  <r>
    <s v="ORD1311"/>
    <x v="156"/>
    <x v="5"/>
    <x v="2"/>
    <x v="3"/>
    <x v="17"/>
    <n v="9"/>
    <n v="391.51"/>
    <n v="15"/>
    <n v="2995.05"/>
    <n v="3.6"/>
    <x v="0"/>
    <n v="183"/>
    <n v="27"/>
  </r>
  <r>
    <s v="ORD1312"/>
    <x v="26"/>
    <x v="1"/>
    <x v="0"/>
    <x v="3"/>
    <x v="17"/>
    <n v="1"/>
    <n v="440.9"/>
    <n v="5"/>
    <n v="418.85"/>
    <n v="3.7"/>
    <x v="2"/>
    <n v="322"/>
    <n v="43"/>
  </r>
  <r>
    <s v="ORD1313"/>
    <x v="124"/>
    <x v="3"/>
    <x v="1"/>
    <x v="0"/>
    <x v="13"/>
    <n v="9"/>
    <n v="206.24"/>
    <n v="0"/>
    <n v="1856.16"/>
    <n v="3.7"/>
    <x v="1"/>
    <n v="280"/>
    <n v="41"/>
  </r>
  <r>
    <s v="ORD1314"/>
    <x v="157"/>
    <x v="5"/>
    <x v="2"/>
    <x v="3"/>
    <x v="17"/>
    <n v="5"/>
    <n v="118.89"/>
    <n v="10"/>
    <n v="535.01"/>
    <n v="4.3"/>
    <x v="2"/>
    <n v="128"/>
    <n v="74"/>
  </r>
  <r>
    <s v="ORD1315"/>
    <x v="106"/>
    <x v="5"/>
    <x v="0"/>
    <x v="3"/>
    <x v="18"/>
    <n v="2"/>
    <n v="277.10000000000002"/>
    <n v="5"/>
    <n v="526.49"/>
    <n v="3.7"/>
    <x v="3"/>
    <n v="433"/>
    <n v="67"/>
  </r>
  <r>
    <s v="ORD1316"/>
    <x v="56"/>
    <x v="3"/>
    <x v="2"/>
    <x v="3"/>
    <x v="12"/>
    <n v="10"/>
    <n v="190.49"/>
    <n v="0"/>
    <n v="1904.9"/>
    <n v="4.4000000000000004"/>
    <x v="0"/>
    <n v="426"/>
    <n v="79"/>
  </r>
  <r>
    <s v="ORD1317"/>
    <x v="121"/>
    <x v="3"/>
    <x v="3"/>
    <x v="1"/>
    <x v="5"/>
    <n v="5"/>
    <n v="299.04000000000002"/>
    <n v="15"/>
    <n v="1270.92"/>
    <n v="3.6"/>
    <x v="1"/>
    <n v="235"/>
    <n v="57"/>
  </r>
  <r>
    <s v="ORD1318"/>
    <x v="145"/>
    <x v="2"/>
    <x v="2"/>
    <x v="3"/>
    <x v="8"/>
    <n v="1"/>
    <n v="462.91"/>
    <n v="20"/>
    <n v="370.33"/>
    <n v="4.3"/>
    <x v="2"/>
    <n v="223"/>
    <n v="39"/>
  </r>
  <r>
    <s v="ORD1319"/>
    <x v="120"/>
    <x v="0"/>
    <x v="1"/>
    <x v="1"/>
    <x v="1"/>
    <n v="7"/>
    <n v="133.28"/>
    <n v="0"/>
    <n v="932.96"/>
    <n v="4.2"/>
    <x v="3"/>
    <n v="404"/>
    <n v="45"/>
  </r>
  <r>
    <s v="ORD1320"/>
    <x v="102"/>
    <x v="2"/>
    <x v="0"/>
    <x v="3"/>
    <x v="17"/>
    <n v="3"/>
    <n v="274.67"/>
    <n v="0"/>
    <n v="824.01"/>
    <n v="4.7"/>
    <x v="2"/>
    <n v="276"/>
    <n v="64"/>
  </r>
  <r>
    <s v="ORD1321"/>
    <x v="117"/>
    <x v="0"/>
    <x v="2"/>
    <x v="0"/>
    <x v="11"/>
    <n v="7"/>
    <n v="419.84"/>
    <n v="20"/>
    <n v="2351.1"/>
    <n v="4.9000000000000004"/>
    <x v="1"/>
    <n v="117"/>
    <n v="42"/>
  </r>
  <r>
    <s v="ORD1322"/>
    <x v="158"/>
    <x v="0"/>
    <x v="2"/>
    <x v="3"/>
    <x v="12"/>
    <n v="3"/>
    <n v="229.18"/>
    <n v="15"/>
    <n v="584.41"/>
    <n v="4"/>
    <x v="3"/>
    <n v="103"/>
    <n v="51"/>
  </r>
  <r>
    <s v="ORD1323"/>
    <x v="127"/>
    <x v="4"/>
    <x v="3"/>
    <x v="1"/>
    <x v="2"/>
    <n v="7"/>
    <n v="46.4"/>
    <n v="15"/>
    <n v="276.08"/>
    <n v="4.7"/>
    <x v="3"/>
    <n v="184"/>
    <n v="76"/>
  </r>
  <r>
    <s v="ORD1324"/>
    <x v="77"/>
    <x v="0"/>
    <x v="2"/>
    <x v="3"/>
    <x v="18"/>
    <n v="4"/>
    <n v="314.10000000000002"/>
    <n v="5"/>
    <n v="1193.58"/>
    <n v="4.9000000000000004"/>
    <x v="0"/>
    <n v="236"/>
    <n v="62"/>
  </r>
  <r>
    <s v="ORD1325"/>
    <x v="78"/>
    <x v="3"/>
    <x v="3"/>
    <x v="4"/>
    <x v="15"/>
    <n v="2"/>
    <n v="119.51"/>
    <n v="5"/>
    <n v="227.07"/>
    <n v="4.8"/>
    <x v="2"/>
    <n v="50"/>
    <n v="58"/>
  </r>
  <r>
    <s v="ORD1326"/>
    <x v="66"/>
    <x v="4"/>
    <x v="0"/>
    <x v="2"/>
    <x v="19"/>
    <n v="1"/>
    <n v="70.400000000000006"/>
    <n v="5"/>
    <n v="66.88"/>
    <n v="4.8"/>
    <x v="3"/>
    <n v="86"/>
    <n v="52"/>
  </r>
  <r>
    <s v="ORD1327"/>
    <x v="159"/>
    <x v="4"/>
    <x v="2"/>
    <x v="2"/>
    <x v="14"/>
    <n v="1"/>
    <n v="347.94"/>
    <n v="15"/>
    <n v="295.75"/>
    <n v="4.2"/>
    <x v="3"/>
    <n v="399"/>
    <n v="53"/>
  </r>
  <r>
    <s v="ORD1328"/>
    <x v="100"/>
    <x v="1"/>
    <x v="2"/>
    <x v="4"/>
    <x v="16"/>
    <n v="3"/>
    <n v="134.35"/>
    <n v="20"/>
    <n v="322.44"/>
    <n v="3.7"/>
    <x v="3"/>
    <n v="115"/>
    <n v="22"/>
  </r>
  <r>
    <s v="ORD1329"/>
    <x v="112"/>
    <x v="0"/>
    <x v="0"/>
    <x v="3"/>
    <x v="12"/>
    <n v="2"/>
    <n v="470.37"/>
    <n v="10"/>
    <n v="846.67"/>
    <n v="3.7"/>
    <x v="2"/>
    <n v="313"/>
    <n v="26"/>
  </r>
  <r>
    <s v="ORD1330"/>
    <x v="145"/>
    <x v="2"/>
    <x v="0"/>
    <x v="4"/>
    <x v="16"/>
    <n v="2"/>
    <n v="349.46"/>
    <n v="10"/>
    <n v="629.03"/>
    <n v="3.9"/>
    <x v="2"/>
    <n v="132"/>
    <n v="77"/>
  </r>
  <r>
    <s v="ORD1331"/>
    <x v="79"/>
    <x v="0"/>
    <x v="2"/>
    <x v="3"/>
    <x v="12"/>
    <n v="5"/>
    <n v="247.2"/>
    <n v="10"/>
    <n v="1112.4000000000001"/>
    <n v="4.5"/>
    <x v="1"/>
    <n v="305"/>
    <n v="42"/>
  </r>
  <r>
    <s v="ORD1332"/>
    <x v="152"/>
    <x v="1"/>
    <x v="2"/>
    <x v="4"/>
    <x v="10"/>
    <n v="7"/>
    <n v="96.57"/>
    <n v="0"/>
    <n v="675.99"/>
    <n v="3.9"/>
    <x v="3"/>
    <n v="317"/>
    <n v="38"/>
  </r>
  <r>
    <s v="ORD1333"/>
    <x v="160"/>
    <x v="2"/>
    <x v="3"/>
    <x v="1"/>
    <x v="2"/>
    <n v="8"/>
    <n v="208.84"/>
    <n v="5"/>
    <n v="1587.18"/>
    <n v="4.8"/>
    <x v="2"/>
    <n v="405"/>
    <n v="63"/>
  </r>
  <r>
    <s v="ORD1334"/>
    <x v="83"/>
    <x v="0"/>
    <x v="2"/>
    <x v="4"/>
    <x v="15"/>
    <n v="8"/>
    <n v="448.3"/>
    <n v="0"/>
    <n v="3586.4"/>
    <n v="4.7"/>
    <x v="1"/>
    <n v="293"/>
    <n v="25"/>
  </r>
  <r>
    <s v="ORD1335"/>
    <x v="34"/>
    <x v="2"/>
    <x v="2"/>
    <x v="0"/>
    <x v="13"/>
    <n v="2"/>
    <n v="203.05"/>
    <n v="15"/>
    <n v="345.19"/>
    <n v="4.4000000000000004"/>
    <x v="0"/>
    <n v="112"/>
    <n v="38"/>
  </r>
  <r>
    <s v="ORD1336"/>
    <x v="88"/>
    <x v="2"/>
    <x v="1"/>
    <x v="0"/>
    <x v="4"/>
    <n v="2"/>
    <n v="438.09"/>
    <n v="20"/>
    <n v="700.94"/>
    <n v="4.4000000000000004"/>
    <x v="2"/>
    <n v="124"/>
    <n v="31"/>
  </r>
  <r>
    <s v="ORD1337"/>
    <x v="124"/>
    <x v="2"/>
    <x v="2"/>
    <x v="4"/>
    <x v="15"/>
    <n v="2"/>
    <n v="385.29"/>
    <n v="0"/>
    <n v="770.58"/>
    <n v="4.2"/>
    <x v="0"/>
    <n v="466"/>
    <n v="78"/>
  </r>
  <r>
    <s v="ORD1338"/>
    <x v="160"/>
    <x v="1"/>
    <x v="0"/>
    <x v="3"/>
    <x v="12"/>
    <n v="1"/>
    <n v="425.07"/>
    <n v="0"/>
    <n v="425.07"/>
    <n v="3.7"/>
    <x v="0"/>
    <n v="158"/>
    <n v="20"/>
  </r>
  <r>
    <s v="ORD1339"/>
    <x v="161"/>
    <x v="0"/>
    <x v="2"/>
    <x v="1"/>
    <x v="5"/>
    <n v="5"/>
    <n v="197.09"/>
    <n v="20"/>
    <n v="788.36"/>
    <n v="3.7"/>
    <x v="2"/>
    <n v="497"/>
    <n v="25"/>
  </r>
  <r>
    <s v="ORD1340"/>
    <x v="135"/>
    <x v="0"/>
    <x v="0"/>
    <x v="1"/>
    <x v="5"/>
    <n v="3"/>
    <n v="135.16"/>
    <n v="20"/>
    <n v="324.38"/>
    <n v="3.6"/>
    <x v="1"/>
    <n v="266"/>
    <n v="64"/>
  </r>
  <r>
    <s v="ORD1341"/>
    <x v="11"/>
    <x v="5"/>
    <x v="3"/>
    <x v="3"/>
    <x v="8"/>
    <n v="8"/>
    <n v="362.67"/>
    <n v="10"/>
    <n v="2611.2199999999998"/>
    <n v="3.7"/>
    <x v="1"/>
    <n v="97"/>
    <n v="62"/>
  </r>
  <r>
    <s v="ORD1342"/>
    <x v="84"/>
    <x v="4"/>
    <x v="0"/>
    <x v="2"/>
    <x v="14"/>
    <n v="4"/>
    <n v="47.52"/>
    <n v="15"/>
    <n v="161.57"/>
    <n v="4"/>
    <x v="1"/>
    <n v="323"/>
    <n v="38"/>
  </r>
  <r>
    <s v="ORD1343"/>
    <x v="162"/>
    <x v="4"/>
    <x v="1"/>
    <x v="2"/>
    <x v="19"/>
    <n v="4"/>
    <n v="147.72"/>
    <n v="15"/>
    <n v="502.25"/>
    <n v="4.2"/>
    <x v="3"/>
    <n v="158"/>
    <n v="51"/>
  </r>
  <r>
    <s v="ORD1344"/>
    <x v="163"/>
    <x v="1"/>
    <x v="2"/>
    <x v="1"/>
    <x v="3"/>
    <n v="1"/>
    <n v="350.28"/>
    <n v="0"/>
    <n v="350.28"/>
    <n v="4.0999999999999996"/>
    <x v="3"/>
    <n v="48"/>
    <n v="61"/>
  </r>
  <r>
    <s v="ORD1345"/>
    <x v="83"/>
    <x v="4"/>
    <x v="1"/>
    <x v="2"/>
    <x v="19"/>
    <n v="7"/>
    <n v="116.97"/>
    <n v="15"/>
    <n v="695.97"/>
    <n v="4.5"/>
    <x v="0"/>
    <n v="344"/>
    <n v="38"/>
  </r>
  <r>
    <s v="ORD1346"/>
    <x v="122"/>
    <x v="3"/>
    <x v="0"/>
    <x v="4"/>
    <x v="15"/>
    <n v="1"/>
    <n v="27.35"/>
    <n v="15"/>
    <n v="23.25"/>
    <n v="4.2"/>
    <x v="2"/>
    <n v="161"/>
    <n v="53"/>
  </r>
  <r>
    <s v="ORD1347"/>
    <x v="106"/>
    <x v="1"/>
    <x v="1"/>
    <x v="0"/>
    <x v="13"/>
    <n v="1"/>
    <n v="70.760000000000005"/>
    <n v="15"/>
    <n v="60.15"/>
    <n v="4.7"/>
    <x v="1"/>
    <n v="160"/>
    <n v="56"/>
  </r>
  <r>
    <s v="ORD1348"/>
    <x v="76"/>
    <x v="0"/>
    <x v="1"/>
    <x v="1"/>
    <x v="5"/>
    <n v="2"/>
    <n v="469.63"/>
    <n v="20"/>
    <n v="751.41"/>
    <n v="3.9"/>
    <x v="0"/>
    <n v="493"/>
    <n v="32"/>
  </r>
  <r>
    <s v="ORD1349"/>
    <x v="151"/>
    <x v="4"/>
    <x v="3"/>
    <x v="4"/>
    <x v="16"/>
    <n v="10"/>
    <n v="121.47"/>
    <n v="0"/>
    <n v="1214.7"/>
    <n v="4.2"/>
    <x v="3"/>
    <n v="191"/>
    <n v="59"/>
  </r>
  <r>
    <s v="ORD1350"/>
    <x v="60"/>
    <x v="5"/>
    <x v="2"/>
    <x v="4"/>
    <x v="9"/>
    <n v="6"/>
    <n v="167.88"/>
    <n v="20"/>
    <n v="805.82"/>
    <n v="4.7"/>
    <x v="1"/>
    <n v="242"/>
    <n v="61"/>
  </r>
  <r>
    <s v="ORD1351"/>
    <x v="21"/>
    <x v="4"/>
    <x v="0"/>
    <x v="0"/>
    <x v="13"/>
    <n v="8"/>
    <n v="295.69"/>
    <n v="15"/>
    <n v="2010.69"/>
    <n v="4.0999999999999996"/>
    <x v="1"/>
    <n v="94"/>
    <n v="74"/>
  </r>
  <r>
    <s v="ORD1352"/>
    <x v="100"/>
    <x v="4"/>
    <x v="2"/>
    <x v="4"/>
    <x v="9"/>
    <n v="10"/>
    <n v="233.82"/>
    <n v="5"/>
    <n v="2221.29"/>
    <n v="4.0999999999999996"/>
    <x v="3"/>
    <n v="52"/>
    <n v="33"/>
  </r>
  <r>
    <s v="ORD1353"/>
    <x v="72"/>
    <x v="2"/>
    <x v="3"/>
    <x v="0"/>
    <x v="13"/>
    <n v="6"/>
    <n v="300.95"/>
    <n v="0"/>
    <n v="1805.7"/>
    <n v="4.5"/>
    <x v="3"/>
    <n v="162"/>
    <n v="57"/>
  </r>
  <r>
    <s v="ORD1354"/>
    <x v="52"/>
    <x v="3"/>
    <x v="1"/>
    <x v="0"/>
    <x v="4"/>
    <n v="10"/>
    <n v="92.85"/>
    <n v="0"/>
    <n v="928.5"/>
    <n v="3.9"/>
    <x v="1"/>
    <n v="45"/>
    <n v="67"/>
  </r>
  <r>
    <s v="ORD1355"/>
    <x v="58"/>
    <x v="1"/>
    <x v="0"/>
    <x v="3"/>
    <x v="12"/>
    <n v="5"/>
    <n v="385.88"/>
    <n v="0"/>
    <n v="1929.4"/>
    <n v="3.7"/>
    <x v="2"/>
    <n v="355"/>
    <n v="48"/>
  </r>
  <r>
    <s v="ORD1356"/>
    <x v="58"/>
    <x v="1"/>
    <x v="1"/>
    <x v="2"/>
    <x v="19"/>
    <n v="7"/>
    <n v="84.58"/>
    <n v="15"/>
    <n v="503.25"/>
    <n v="4"/>
    <x v="2"/>
    <n v="131"/>
    <n v="68"/>
  </r>
  <r>
    <s v="ORD1357"/>
    <x v="38"/>
    <x v="1"/>
    <x v="1"/>
    <x v="0"/>
    <x v="4"/>
    <n v="4"/>
    <n v="137.47"/>
    <n v="10"/>
    <n v="494.89"/>
    <n v="4.4000000000000004"/>
    <x v="3"/>
    <n v="496"/>
    <n v="45"/>
  </r>
  <r>
    <s v="ORD1358"/>
    <x v="45"/>
    <x v="3"/>
    <x v="2"/>
    <x v="2"/>
    <x v="19"/>
    <n v="6"/>
    <n v="492.43"/>
    <n v="0"/>
    <n v="2954.58"/>
    <n v="3.7"/>
    <x v="3"/>
    <n v="218"/>
    <n v="45"/>
  </r>
  <r>
    <s v="ORD1359"/>
    <x v="39"/>
    <x v="2"/>
    <x v="1"/>
    <x v="2"/>
    <x v="6"/>
    <n v="1"/>
    <n v="129.84"/>
    <n v="20"/>
    <n v="103.87"/>
    <n v="4.3"/>
    <x v="2"/>
    <n v="62"/>
    <n v="22"/>
  </r>
  <r>
    <s v="ORD1360"/>
    <x v="15"/>
    <x v="0"/>
    <x v="0"/>
    <x v="0"/>
    <x v="11"/>
    <n v="1"/>
    <n v="430.03"/>
    <n v="20"/>
    <n v="344.02"/>
    <n v="3.9"/>
    <x v="3"/>
    <n v="205"/>
    <n v="73"/>
  </r>
  <r>
    <s v="ORD1361"/>
    <x v="9"/>
    <x v="5"/>
    <x v="2"/>
    <x v="3"/>
    <x v="17"/>
    <n v="8"/>
    <n v="221.72"/>
    <n v="20"/>
    <n v="1419.01"/>
    <n v="4.9000000000000004"/>
    <x v="3"/>
    <n v="25"/>
    <n v="63"/>
  </r>
  <r>
    <s v="ORD1362"/>
    <x v="164"/>
    <x v="0"/>
    <x v="1"/>
    <x v="2"/>
    <x v="6"/>
    <n v="5"/>
    <n v="181.41"/>
    <n v="0"/>
    <n v="907.05"/>
    <n v="4.0999999999999996"/>
    <x v="0"/>
    <n v="302"/>
    <n v="35"/>
  </r>
  <r>
    <s v="ORD1363"/>
    <x v="76"/>
    <x v="1"/>
    <x v="3"/>
    <x v="4"/>
    <x v="15"/>
    <n v="5"/>
    <n v="221.24"/>
    <n v="10"/>
    <n v="995.58"/>
    <n v="5"/>
    <x v="3"/>
    <n v="384"/>
    <n v="77"/>
  </r>
  <r>
    <s v="ORD1364"/>
    <x v="140"/>
    <x v="5"/>
    <x v="0"/>
    <x v="0"/>
    <x v="11"/>
    <n v="4"/>
    <n v="367.78"/>
    <n v="10"/>
    <n v="1324.01"/>
    <n v="3.9"/>
    <x v="3"/>
    <n v="385"/>
    <n v="44"/>
  </r>
  <r>
    <s v="ORD1365"/>
    <x v="46"/>
    <x v="1"/>
    <x v="2"/>
    <x v="0"/>
    <x v="13"/>
    <n v="6"/>
    <n v="471.3"/>
    <n v="15"/>
    <n v="2403.63"/>
    <n v="4.9000000000000004"/>
    <x v="3"/>
    <n v="308"/>
    <n v="45"/>
  </r>
  <r>
    <s v="ORD1366"/>
    <x v="82"/>
    <x v="3"/>
    <x v="1"/>
    <x v="1"/>
    <x v="3"/>
    <n v="4"/>
    <n v="144.5"/>
    <n v="5"/>
    <n v="549.1"/>
    <n v="4.3"/>
    <x v="0"/>
    <n v="162"/>
    <n v="48"/>
  </r>
  <r>
    <s v="ORD1367"/>
    <x v="165"/>
    <x v="2"/>
    <x v="3"/>
    <x v="1"/>
    <x v="5"/>
    <n v="5"/>
    <n v="137.27000000000001"/>
    <n v="10"/>
    <n v="617.72"/>
    <n v="4.7"/>
    <x v="0"/>
    <n v="281"/>
    <n v="45"/>
  </r>
  <r>
    <s v="ORD1368"/>
    <x v="158"/>
    <x v="1"/>
    <x v="0"/>
    <x v="3"/>
    <x v="8"/>
    <n v="7"/>
    <n v="466.87"/>
    <n v="15"/>
    <n v="2777.88"/>
    <n v="4.5"/>
    <x v="1"/>
    <n v="58"/>
    <n v="57"/>
  </r>
  <r>
    <s v="ORD1369"/>
    <x v="138"/>
    <x v="3"/>
    <x v="2"/>
    <x v="1"/>
    <x v="1"/>
    <n v="10"/>
    <n v="332.14"/>
    <n v="20"/>
    <n v="2657.12"/>
    <n v="3.7"/>
    <x v="1"/>
    <n v="286"/>
    <n v="55"/>
  </r>
  <r>
    <s v="ORD1370"/>
    <x v="47"/>
    <x v="4"/>
    <x v="0"/>
    <x v="3"/>
    <x v="17"/>
    <n v="7"/>
    <n v="346.37"/>
    <n v="15"/>
    <n v="2060.9"/>
    <n v="3.8"/>
    <x v="1"/>
    <n v="468"/>
    <n v="31"/>
  </r>
  <r>
    <s v="ORD1371"/>
    <x v="33"/>
    <x v="1"/>
    <x v="2"/>
    <x v="3"/>
    <x v="8"/>
    <n v="5"/>
    <n v="26.43"/>
    <n v="15"/>
    <n v="112.33"/>
    <n v="5"/>
    <x v="2"/>
    <n v="332"/>
    <n v="51"/>
  </r>
  <r>
    <s v="ORD1372"/>
    <x v="42"/>
    <x v="5"/>
    <x v="1"/>
    <x v="1"/>
    <x v="3"/>
    <n v="5"/>
    <n v="230.87"/>
    <n v="20"/>
    <n v="923.48"/>
    <n v="4.0999999999999996"/>
    <x v="1"/>
    <n v="13"/>
    <n v="40"/>
  </r>
  <r>
    <s v="ORD1373"/>
    <x v="127"/>
    <x v="5"/>
    <x v="3"/>
    <x v="3"/>
    <x v="12"/>
    <n v="8"/>
    <n v="291.64"/>
    <n v="5"/>
    <n v="2216.46"/>
    <n v="4"/>
    <x v="2"/>
    <n v="181"/>
    <n v="26"/>
  </r>
  <r>
    <s v="ORD1374"/>
    <x v="32"/>
    <x v="0"/>
    <x v="3"/>
    <x v="0"/>
    <x v="4"/>
    <n v="6"/>
    <n v="190.51"/>
    <n v="20"/>
    <n v="914.45"/>
    <n v="4.5"/>
    <x v="1"/>
    <n v="244"/>
    <n v="26"/>
  </r>
  <r>
    <s v="ORD1375"/>
    <x v="29"/>
    <x v="0"/>
    <x v="1"/>
    <x v="3"/>
    <x v="8"/>
    <n v="8"/>
    <n v="421.74"/>
    <n v="20"/>
    <n v="2699.14"/>
    <n v="4.0999999999999996"/>
    <x v="0"/>
    <n v="274"/>
    <n v="28"/>
  </r>
  <r>
    <s v="ORD1376"/>
    <x v="41"/>
    <x v="4"/>
    <x v="3"/>
    <x v="3"/>
    <x v="17"/>
    <n v="7"/>
    <n v="435.4"/>
    <n v="15"/>
    <n v="2590.63"/>
    <n v="3.5"/>
    <x v="3"/>
    <n v="495"/>
    <n v="32"/>
  </r>
  <r>
    <s v="ORD1377"/>
    <x v="141"/>
    <x v="5"/>
    <x v="2"/>
    <x v="4"/>
    <x v="9"/>
    <n v="3"/>
    <n v="302.76"/>
    <n v="20"/>
    <n v="726.62"/>
    <n v="4.0999999999999996"/>
    <x v="3"/>
    <n v="26"/>
    <n v="24"/>
  </r>
  <r>
    <s v="ORD1378"/>
    <x v="26"/>
    <x v="3"/>
    <x v="0"/>
    <x v="4"/>
    <x v="9"/>
    <n v="5"/>
    <n v="60.03"/>
    <n v="5"/>
    <n v="285.14"/>
    <n v="3.8"/>
    <x v="2"/>
    <n v="124"/>
    <n v="31"/>
  </r>
  <r>
    <s v="ORD1379"/>
    <x v="55"/>
    <x v="2"/>
    <x v="1"/>
    <x v="4"/>
    <x v="10"/>
    <n v="9"/>
    <n v="340.95"/>
    <n v="10"/>
    <n v="2761.69"/>
    <n v="3.9"/>
    <x v="0"/>
    <n v="20"/>
    <n v="54"/>
  </r>
  <r>
    <s v="ORD1380"/>
    <x v="99"/>
    <x v="3"/>
    <x v="2"/>
    <x v="3"/>
    <x v="12"/>
    <n v="2"/>
    <n v="251.21"/>
    <n v="10"/>
    <n v="452.18"/>
    <n v="4"/>
    <x v="0"/>
    <n v="459"/>
    <n v="45"/>
  </r>
  <r>
    <s v="ORD1381"/>
    <x v="81"/>
    <x v="4"/>
    <x v="0"/>
    <x v="0"/>
    <x v="0"/>
    <n v="2"/>
    <n v="455.92"/>
    <n v="10"/>
    <n v="820.66"/>
    <n v="4.3"/>
    <x v="1"/>
    <n v="288"/>
    <n v="71"/>
  </r>
  <r>
    <s v="ORD1382"/>
    <x v="100"/>
    <x v="4"/>
    <x v="1"/>
    <x v="2"/>
    <x v="7"/>
    <n v="2"/>
    <n v="168.33"/>
    <n v="10"/>
    <n v="302.99"/>
    <n v="3.9"/>
    <x v="2"/>
    <n v="404"/>
    <n v="35"/>
  </r>
  <r>
    <s v="ORD1383"/>
    <x v="86"/>
    <x v="3"/>
    <x v="0"/>
    <x v="3"/>
    <x v="12"/>
    <n v="3"/>
    <n v="476.95"/>
    <n v="15"/>
    <n v="1216.22"/>
    <n v="4.3"/>
    <x v="0"/>
    <n v="348"/>
    <n v="25"/>
  </r>
  <r>
    <s v="ORD1384"/>
    <x v="62"/>
    <x v="0"/>
    <x v="1"/>
    <x v="4"/>
    <x v="15"/>
    <n v="8"/>
    <n v="427.79"/>
    <n v="15"/>
    <n v="2908.97"/>
    <n v="4.7"/>
    <x v="2"/>
    <n v="43"/>
    <n v="79"/>
  </r>
  <r>
    <s v="ORD1385"/>
    <x v="166"/>
    <x v="1"/>
    <x v="1"/>
    <x v="1"/>
    <x v="1"/>
    <n v="2"/>
    <n v="96.84"/>
    <n v="5"/>
    <n v="184"/>
    <n v="4.8"/>
    <x v="3"/>
    <n v="484"/>
    <n v="80"/>
  </r>
  <r>
    <s v="ORD1386"/>
    <x v="128"/>
    <x v="4"/>
    <x v="2"/>
    <x v="0"/>
    <x v="13"/>
    <n v="1"/>
    <n v="317.93"/>
    <n v="20"/>
    <n v="254.34"/>
    <n v="4.0999999999999996"/>
    <x v="1"/>
    <n v="271"/>
    <n v="58"/>
  </r>
  <r>
    <s v="ORD1387"/>
    <x v="64"/>
    <x v="4"/>
    <x v="2"/>
    <x v="0"/>
    <x v="13"/>
    <n v="4"/>
    <n v="263.41000000000003"/>
    <n v="10"/>
    <n v="948.28"/>
    <n v="4.5999999999999996"/>
    <x v="1"/>
    <n v="276"/>
    <n v="68"/>
  </r>
  <r>
    <s v="ORD1388"/>
    <x v="53"/>
    <x v="5"/>
    <x v="3"/>
    <x v="2"/>
    <x v="6"/>
    <n v="3"/>
    <n v="254.47"/>
    <n v="5"/>
    <n v="725.24"/>
    <n v="4.9000000000000004"/>
    <x v="2"/>
    <n v="194"/>
    <n v="60"/>
  </r>
  <r>
    <s v="ORD1389"/>
    <x v="32"/>
    <x v="5"/>
    <x v="1"/>
    <x v="0"/>
    <x v="4"/>
    <n v="3"/>
    <n v="340.87"/>
    <n v="15"/>
    <n v="869.22"/>
    <n v="4.3"/>
    <x v="2"/>
    <n v="96"/>
    <n v="21"/>
  </r>
  <r>
    <s v="ORD1390"/>
    <x v="15"/>
    <x v="4"/>
    <x v="2"/>
    <x v="1"/>
    <x v="5"/>
    <n v="4"/>
    <n v="323.22000000000003"/>
    <n v="0"/>
    <n v="1292.8800000000001"/>
    <n v="4.9000000000000004"/>
    <x v="3"/>
    <n v="209"/>
    <n v="60"/>
  </r>
  <r>
    <s v="ORD1391"/>
    <x v="41"/>
    <x v="2"/>
    <x v="1"/>
    <x v="3"/>
    <x v="12"/>
    <n v="3"/>
    <n v="274.05"/>
    <n v="5"/>
    <n v="781.04"/>
    <n v="4.5999999999999996"/>
    <x v="1"/>
    <n v="491"/>
    <n v="51"/>
  </r>
  <r>
    <s v="ORD1392"/>
    <x v="93"/>
    <x v="2"/>
    <x v="1"/>
    <x v="2"/>
    <x v="6"/>
    <n v="6"/>
    <n v="128"/>
    <n v="10"/>
    <n v="691.2"/>
    <n v="4.3"/>
    <x v="2"/>
    <n v="207"/>
    <n v="78"/>
  </r>
  <r>
    <s v="ORD1393"/>
    <x v="148"/>
    <x v="2"/>
    <x v="2"/>
    <x v="2"/>
    <x v="14"/>
    <n v="2"/>
    <n v="105.53"/>
    <n v="10"/>
    <n v="189.95"/>
    <n v="4.4000000000000004"/>
    <x v="0"/>
    <n v="418"/>
    <n v="29"/>
  </r>
  <r>
    <s v="ORD1394"/>
    <x v="103"/>
    <x v="3"/>
    <x v="1"/>
    <x v="3"/>
    <x v="17"/>
    <n v="4"/>
    <n v="480.41"/>
    <n v="0"/>
    <n v="1921.64"/>
    <n v="3.9"/>
    <x v="1"/>
    <n v="58"/>
    <n v="49"/>
  </r>
  <r>
    <s v="ORD1395"/>
    <x v="73"/>
    <x v="4"/>
    <x v="2"/>
    <x v="4"/>
    <x v="9"/>
    <n v="1"/>
    <n v="391.87"/>
    <n v="20"/>
    <n v="313.5"/>
    <n v="4.3"/>
    <x v="3"/>
    <n v="77"/>
    <n v="47"/>
  </r>
  <r>
    <s v="ORD1396"/>
    <x v="87"/>
    <x v="3"/>
    <x v="3"/>
    <x v="0"/>
    <x v="4"/>
    <n v="9"/>
    <n v="269.60000000000002"/>
    <n v="15"/>
    <n v="2062.44"/>
    <n v="3.5"/>
    <x v="3"/>
    <n v="341"/>
    <n v="60"/>
  </r>
  <r>
    <s v="ORD1397"/>
    <x v="120"/>
    <x v="0"/>
    <x v="1"/>
    <x v="2"/>
    <x v="7"/>
    <n v="8"/>
    <n v="361.3"/>
    <n v="20"/>
    <n v="2312.3200000000002"/>
    <n v="4.3"/>
    <x v="3"/>
    <n v="426"/>
    <n v="37"/>
  </r>
  <r>
    <s v="ORD1398"/>
    <x v="26"/>
    <x v="2"/>
    <x v="3"/>
    <x v="2"/>
    <x v="14"/>
    <n v="6"/>
    <n v="144.72999999999999"/>
    <n v="10"/>
    <n v="781.54"/>
    <n v="4"/>
    <x v="0"/>
    <n v="366"/>
    <n v="34"/>
  </r>
  <r>
    <s v="ORD1399"/>
    <x v="118"/>
    <x v="0"/>
    <x v="0"/>
    <x v="3"/>
    <x v="17"/>
    <n v="7"/>
    <n v="354.06"/>
    <n v="10"/>
    <n v="2230.58"/>
    <n v="4"/>
    <x v="2"/>
    <n v="499"/>
    <n v="62"/>
  </r>
  <r>
    <s v="ORD1400"/>
    <x v="8"/>
    <x v="3"/>
    <x v="1"/>
    <x v="2"/>
    <x v="14"/>
    <n v="1"/>
    <n v="380.99"/>
    <n v="20"/>
    <n v="304.79000000000002"/>
    <n v="4.8"/>
    <x v="0"/>
    <n v="446"/>
    <n v="54"/>
  </r>
  <r>
    <s v="ORD1401"/>
    <x v="160"/>
    <x v="4"/>
    <x v="2"/>
    <x v="4"/>
    <x v="15"/>
    <n v="6"/>
    <n v="137.21"/>
    <n v="0"/>
    <n v="823.26"/>
    <n v="3.7"/>
    <x v="3"/>
    <n v="340"/>
    <n v="69"/>
  </r>
  <r>
    <s v="ORD1402"/>
    <x v="118"/>
    <x v="0"/>
    <x v="1"/>
    <x v="4"/>
    <x v="16"/>
    <n v="2"/>
    <n v="262.74"/>
    <n v="5"/>
    <n v="499.21"/>
    <n v="3.6"/>
    <x v="0"/>
    <n v="39"/>
    <n v="69"/>
  </r>
  <r>
    <s v="ORD1403"/>
    <x v="75"/>
    <x v="4"/>
    <x v="0"/>
    <x v="2"/>
    <x v="7"/>
    <n v="8"/>
    <n v="366.53"/>
    <n v="5"/>
    <n v="2785.63"/>
    <n v="3.9"/>
    <x v="0"/>
    <n v="256"/>
    <n v="80"/>
  </r>
  <r>
    <s v="ORD1404"/>
    <x v="97"/>
    <x v="2"/>
    <x v="1"/>
    <x v="0"/>
    <x v="11"/>
    <n v="5"/>
    <n v="158.91999999999999"/>
    <n v="10"/>
    <n v="715.14"/>
    <n v="3.7"/>
    <x v="0"/>
    <n v="191"/>
    <n v="39"/>
  </r>
  <r>
    <s v="ORD1405"/>
    <x v="4"/>
    <x v="5"/>
    <x v="3"/>
    <x v="2"/>
    <x v="6"/>
    <n v="2"/>
    <n v="108.65"/>
    <n v="20"/>
    <n v="173.84"/>
    <n v="4.0999999999999996"/>
    <x v="2"/>
    <n v="162"/>
    <n v="58"/>
  </r>
  <r>
    <s v="ORD1406"/>
    <x v="141"/>
    <x v="5"/>
    <x v="1"/>
    <x v="2"/>
    <x v="14"/>
    <n v="3"/>
    <n v="64.52"/>
    <n v="15"/>
    <n v="164.53"/>
    <n v="4.0999999999999996"/>
    <x v="2"/>
    <n v="160"/>
    <n v="57"/>
  </r>
  <r>
    <s v="ORD1407"/>
    <x v="93"/>
    <x v="0"/>
    <x v="1"/>
    <x v="1"/>
    <x v="3"/>
    <n v="9"/>
    <n v="237.13"/>
    <n v="5"/>
    <n v="2027.46"/>
    <n v="4.0999999999999996"/>
    <x v="3"/>
    <n v="416"/>
    <n v="53"/>
  </r>
  <r>
    <s v="ORD1408"/>
    <x v="61"/>
    <x v="2"/>
    <x v="0"/>
    <x v="2"/>
    <x v="7"/>
    <n v="10"/>
    <n v="107.69"/>
    <n v="0"/>
    <n v="1076.9000000000001"/>
    <n v="4.5"/>
    <x v="3"/>
    <n v="36"/>
    <n v="71"/>
  </r>
  <r>
    <s v="ORD1409"/>
    <x v="167"/>
    <x v="0"/>
    <x v="1"/>
    <x v="1"/>
    <x v="2"/>
    <n v="8"/>
    <n v="89.48"/>
    <n v="5"/>
    <n v="680.05"/>
    <n v="4.9000000000000004"/>
    <x v="2"/>
    <n v="456"/>
    <n v="46"/>
  </r>
  <r>
    <s v="ORD1410"/>
    <x v="99"/>
    <x v="0"/>
    <x v="2"/>
    <x v="3"/>
    <x v="17"/>
    <n v="4"/>
    <n v="163.13"/>
    <n v="15"/>
    <n v="554.64"/>
    <n v="3.7"/>
    <x v="2"/>
    <n v="154"/>
    <n v="72"/>
  </r>
  <r>
    <s v="ORD1411"/>
    <x v="139"/>
    <x v="3"/>
    <x v="0"/>
    <x v="3"/>
    <x v="17"/>
    <n v="9"/>
    <n v="359.11"/>
    <n v="10"/>
    <n v="2908.79"/>
    <n v="4.9000000000000004"/>
    <x v="2"/>
    <n v="99"/>
    <n v="23"/>
  </r>
  <r>
    <s v="ORD1412"/>
    <x v="11"/>
    <x v="3"/>
    <x v="1"/>
    <x v="0"/>
    <x v="13"/>
    <n v="2"/>
    <n v="82.29"/>
    <n v="20"/>
    <n v="131.66"/>
    <n v="4.9000000000000004"/>
    <x v="3"/>
    <n v="354"/>
    <n v="47"/>
  </r>
  <r>
    <s v="ORD1413"/>
    <x v="168"/>
    <x v="2"/>
    <x v="3"/>
    <x v="3"/>
    <x v="12"/>
    <n v="10"/>
    <n v="20.75"/>
    <n v="10"/>
    <n v="186.75"/>
    <n v="4.5999999999999996"/>
    <x v="2"/>
    <n v="429"/>
    <n v="23"/>
  </r>
  <r>
    <s v="ORD1414"/>
    <x v="120"/>
    <x v="3"/>
    <x v="2"/>
    <x v="4"/>
    <x v="9"/>
    <n v="8"/>
    <n v="291.10000000000002"/>
    <n v="15"/>
    <n v="1979.48"/>
    <n v="5"/>
    <x v="0"/>
    <n v="223"/>
    <n v="72"/>
  </r>
  <r>
    <s v="ORD1415"/>
    <x v="59"/>
    <x v="5"/>
    <x v="3"/>
    <x v="0"/>
    <x v="11"/>
    <n v="6"/>
    <n v="193.82"/>
    <n v="20"/>
    <n v="930.34"/>
    <n v="4.4000000000000004"/>
    <x v="3"/>
    <n v="372"/>
    <n v="49"/>
  </r>
  <r>
    <s v="ORD1416"/>
    <x v="5"/>
    <x v="3"/>
    <x v="0"/>
    <x v="4"/>
    <x v="16"/>
    <n v="8"/>
    <n v="360.02"/>
    <n v="10"/>
    <n v="2592.14"/>
    <n v="4.7"/>
    <x v="1"/>
    <n v="265"/>
    <n v="52"/>
  </r>
  <r>
    <s v="ORD1417"/>
    <x v="111"/>
    <x v="3"/>
    <x v="3"/>
    <x v="1"/>
    <x v="3"/>
    <n v="2"/>
    <n v="161.66999999999999"/>
    <n v="15"/>
    <n v="274.83999999999997"/>
    <n v="3.5"/>
    <x v="0"/>
    <n v="65"/>
    <n v="59"/>
  </r>
  <r>
    <s v="ORD1418"/>
    <x v="109"/>
    <x v="3"/>
    <x v="0"/>
    <x v="2"/>
    <x v="7"/>
    <n v="10"/>
    <n v="363.61"/>
    <n v="15"/>
    <n v="3090.69"/>
    <n v="4.8"/>
    <x v="2"/>
    <n v="235"/>
    <n v="70"/>
  </r>
  <r>
    <s v="ORD1419"/>
    <x v="169"/>
    <x v="0"/>
    <x v="2"/>
    <x v="0"/>
    <x v="4"/>
    <n v="1"/>
    <n v="164.03"/>
    <n v="10"/>
    <n v="147.63"/>
    <n v="4.7"/>
    <x v="1"/>
    <n v="162"/>
    <n v="30"/>
  </r>
  <r>
    <s v="ORD1420"/>
    <x v="160"/>
    <x v="2"/>
    <x v="2"/>
    <x v="4"/>
    <x v="9"/>
    <n v="4"/>
    <n v="122"/>
    <n v="10"/>
    <n v="439.2"/>
    <n v="4.5999999999999996"/>
    <x v="3"/>
    <n v="322"/>
    <n v="48"/>
  </r>
  <r>
    <s v="ORD1421"/>
    <x v="1"/>
    <x v="0"/>
    <x v="0"/>
    <x v="2"/>
    <x v="7"/>
    <n v="3"/>
    <n v="52.01"/>
    <n v="10"/>
    <n v="140.43"/>
    <n v="4.3"/>
    <x v="3"/>
    <n v="47"/>
    <n v="66"/>
  </r>
  <r>
    <s v="ORD1422"/>
    <x v="170"/>
    <x v="4"/>
    <x v="3"/>
    <x v="4"/>
    <x v="16"/>
    <n v="8"/>
    <n v="220.39"/>
    <n v="0"/>
    <n v="1763.12"/>
    <n v="4"/>
    <x v="1"/>
    <n v="40"/>
    <n v="41"/>
  </r>
  <r>
    <s v="ORD1423"/>
    <x v="50"/>
    <x v="5"/>
    <x v="0"/>
    <x v="0"/>
    <x v="0"/>
    <n v="10"/>
    <n v="436.88"/>
    <n v="5"/>
    <n v="4150.3599999999997"/>
    <n v="4.4000000000000004"/>
    <x v="1"/>
    <n v="171"/>
    <n v="74"/>
  </r>
  <r>
    <s v="ORD1424"/>
    <x v="147"/>
    <x v="0"/>
    <x v="2"/>
    <x v="4"/>
    <x v="15"/>
    <n v="7"/>
    <n v="219.97"/>
    <n v="0"/>
    <n v="1539.79"/>
    <n v="4.3"/>
    <x v="0"/>
    <n v="493"/>
    <n v="56"/>
  </r>
  <r>
    <s v="ORD1425"/>
    <x v="116"/>
    <x v="2"/>
    <x v="2"/>
    <x v="3"/>
    <x v="18"/>
    <n v="9"/>
    <n v="229.35"/>
    <n v="0"/>
    <n v="2064.15"/>
    <n v="4.7"/>
    <x v="2"/>
    <n v="135"/>
    <n v="43"/>
  </r>
  <r>
    <s v="ORD1426"/>
    <x v="85"/>
    <x v="2"/>
    <x v="0"/>
    <x v="2"/>
    <x v="14"/>
    <n v="8"/>
    <n v="422.79"/>
    <n v="0"/>
    <n v="3382.32"/>
    <n v="3.7"/>
    <x v="0"/>
    <n v="242"/>
    <n v="59"/>
  </r>
  <r>
    <s v="ORD1427"/>
    <x v="30"/>
    <x v="0"/>
    <x v="2"/>
    <x v="3"/>
    <x v="8"/>
    <n v="1"/>
    <n v="318.52"/>
    <n v="10"/>
    <n v="286.67"/>
    <n v="3.8"/>
    <x v="3"/>
    <n v="288"/>
    <n v="33"/>
  </r>
  <r>
    <s v="ORD1428"/>
    <x v="61"/>
    <x v="1"/>
    <x v="3"/>
    <x v="4"/>
    <x v="16"/>
    <n v="10"/>
    <n v="165.27"/>
    <n v="20"/>
    <n v="1322.16"/>
    <n v="3.8"/>
    <x v="2"/>
    <n v="81"/>
    <n v="52"/>
  </r>
  <r>
    <s v="ORD1429"/>
    <x v="90"/>
    <x v="0"/>
    <x v="3"/>
    <x v="1"/>
    <x v="2"/>
    <n v="8"/>
    <n v="95.23"/>
    <n v="10"/>
    <n v="685.66"/>
    <n v="4.5999999999999996"/>
    <x v="2"/>
    <n v="135"/>
    <n v="67"/>
  </r>
  <r>
    <s v="ORD1430"/>
    <x v="42"/>
    <x v="5"/>
    <x v="2"/>
    <x v="3"/>
    <x v="18"/>
    <n v="8"/>
    <n v="187.18"/>
    <n v="5"/>
    <n v="1422.57"/>
    <n v="3.8"/>
    <x v="0"/>
    <n v="264"/>
    <n v="62"/>
  </r>
  <r>
    <s v="ORD1431"/>
    <x v="167"/>
    <x v="5"/>
    <x v="0"/>
    <x v="4"/>
    <x v="9"/>
    <n v="7"/>
    <n v="20.079999999999998"/>
    <n v="10"/>
    <n v="126.5"/>
    <n v="4.5999999999999996"/>
    <x v="1"/>
    <n v="463"/>
    <n v="61"/>
  </r>
  <r>
    <s v="ORD1432"/>
    <x v="9"/>
    <x v="5"/>
    <x v="3"/>
    <x v="1"/>
    <x v="3"/>
    <n v="7"/>
    <n v="59.36"/>
    <n v="0"/>
    <n v="415.52"/>
    <n v="4.8"/>
    <x v="2"/>
    <n v="466"/>
    <n v="68"/>
  </r>
  <r>
    <s v="ORD1433"/>
    <x v="69"/>
    <x v="1"/>
    <x v="3"/>
    <x v="1"/>
    <x v="2"/>
    <n v="5"/>
    <n v="101.88"/>
    <n v="10"/>
    <n v="458.46"/>
    <n v="3.6"/>
    <x v="1"/>
    <n v="98"/>
    <n v="43"/>
  </r>
  <r>
    <s v="ORD1434"/>
    <x v="6"/>
    <x v="1"/>
    <x v="0"/>
    <x v="4"/>
    <x v="10"/>
    <n v="4"/>
    <n v="74.66"/>
    <n v="15"/>
    <n v="253.84"/>
    <n v="4.4000000000000004"/>
    <x v="1"/>
    <n v="396"/>
    <n v="32"/>
  </r>
  <r>
    <s v="ORD1435"/>
    <x v="129"/>
    <x v="0"/>
    <x v="0"/>
    <x v="2"/>
    <x v="6"/>
    <n v="1"/>
    <n v="46.33"/>
    <n v="0"/>
    <n v="46.33"/>
    <n v="3.6"/>
    <x v="1"/>
    <n v="353"/>
    <n v="55"/>
  </r>
  <r>
    <s v="ORD1436"/>
    <x v="100"/>
    <x v="0"/>
    <x v="3"/>
    <x v="4"/>
    <x v="10"/>
    <n v="7"/>
    <n v="216.55"/>
    <n v="5"/>
    <n v="1440.06"/>
    <n v="4.8"/>
    <x v="0"/>
    <n v="472"/>
    <n v="51"/>
  </r>
  <r>
    <s v="ORD1437"/>
    <x v="15"/>
    <x v="4"/>
    <x v="2"/>
    <x v="0"/>
    <x v="4"/>
    <n v="10"/>
    <n v="348.1"/>
    <n v="10"/>
    <n v="3132.9"/>
    <n v="4.8"/>
    <x v="1"/>
    <n v="334"/>
    <n v="28"/>
  </r>
  <r>
    <s v="ORD1438"/>
    <x v="76"/>
    <x v="5"/>
    <x v="3"/>
    <x v="3"/>
    <x v="12"/>
    <n v="10"/>
    <n v="202.9"/>
    <n v="20"/>
    <n v="1623.2"/>
    <n v="3.7"/>
    <x v="3"/>
    <n v="222"/>
    <n v="69"/>
  </r>
  <r>
    <s v="ORD1439"/>
    <x v="171"/>
    <x v="0"/>
    <x v="1"/>
    <x v="1"/>
    <x v="1"/>
    <n v="2"/>
    <n v="312.64999999999998"/>
    <n v="10"/>
    <n v="562.77"/>
    <n v="4.0999999999999996"/>
    <x v="1"/>
    <n v="461"/>
    <n v="28"/>
  </r>
  <r>
    <s v="ORD1440"/>
    <x v="79"/>
    <x v="2"/>
    <x v="1"/>
    <x v="3"/>
    <x v="17"/>
    <n v="2"/>
    <n v="379.21"/>
    <n v="20"/>
    <n v="606.74"/>
    <n v="4"/>
    <x v="1"/>
    <n v="296"/>
    <n v="63"/>
  </r>
  <r>
    <s v="ORD1441"/>
    <x v="122"/>
    <x v="2"/>
    <x v="1"/>
    <x v="0"/>
    <x v="4"/>
    <n v="5"/>
    <n v="330.05"/>
    <n v="0"/>
    <n v="1650.25"/>
    <n v="4.9000000000000004"/>
    <x v="3"/>
    <n v="437"/>
    <n v="62"/>
  </r>
  <r>
    <s v="ORD1442"/>
    <x v="85"/>
    <x v="0"/>
    <x v="1"/>
    <x v="2"/>
    <x v="6"/>
    <n v="1"/>
    <n v="499.7"/>
    <n v="5"/>
    <n v="474.71"/>
    <n v="3.7"/>
    <x v="1"/>
    <n v="413"/>
    <n v="61"/>
  </r>
  <r>
    <s v="ORD1443"/>
    <x v="172"/>
    <x v="0"/>
    <x v="3"/>
    <x v="2"/>
    <x v="7"/>
    <n v="5"/>
    <n v="287.20999999999998"/>
    <n v="0"/>
    <n v="1436.05"/>
    <n v="4.9000000000000004"/>
    <x v="0"/>
    <n v="137"/>
    <n v="24"/>
  </r>
  <r>
    <s v="ORD1444"/>
    <x v="34"/>
    <x v="5"/>
    <x v="1"/>
    <x v="1"/>
    <x v="3"/>
    <n v="2"/>
    <n v="453.18"/>
    <n v="0"/>
    <n v="906.36"/>
    <n v="4.8"/>
    <x v="1"/>
    <n v="477"/>
    <n v="38"/>
  </r>
  <r>
    <s v="ORD1445"/>
    <x v="119"/>
    <x v="5"/>
    <x v="3"/>
    <x v="3"/>
    <x v="12"/>
    <n v="7"/>
    <n v="224.9"/>
    <n v="10"/>
    <n v="1416.87"/>
    <n v="4.2"/>
    <x v="2"/>
    <n v="189"/>
    <n v="74"/>
  </r>
  <r>
    <s v="ORD1446"/>
    <x v="9"/>
    <x v="0"/>
    <x v="2"/>
    <x v="3"/>
    <x v="18"/>
    <n v="3"/>
    <n v="360.28"/>
    <n v="10"/>
    <n v="972.76"/>
    <n v="3.9"/>
    <x v="0"/>
    <n v="159"/>
    <n v="35"/>
  </r>
  <r>
    <s v="ORD1447"/>
    <x v="102"/>
    <x v="3"/>
    <x v="1"/>
    <x v="3"/>
    <x v="18"/>
    <n v="9"/>
    <n v="279.27999999999997"/>
    <n v="10"/>
    <n v="2262.17"/>
    <n v="3.7"/>
    <x v="2"/>
    <n v="224"/>
    <n v="57"/>
  </r>
  <r>
    <s v="ORD1448"/>
    <x v="40"/>
    <x v="5"/>
    <x v="0"/>
    <x v="1"/>
    <x v="1"/>
    <n v="4"/>
    <n v="158.18"/>
    <n v="5"/>
    <n v="601.08000000000004"/>
    <n v="4.5999999999999996"/>
    <x v="3"/>
    <n v="63"/>
    <n v="71"/>
  </r>
  <r>
    <s v="ORD1449"/>
    <x v="61"/>
    <x v="2"/>
    <x v="3"/>
    <x v="4"/>
    <x v="9"/>
    <n v="3"/>
    <n v="126.07"/>
    <n v="15"/>
    <n v="321.48"/>
    <n v="4.2"/>
    <x v="1"/>
    <n v="54"/>
    <n v="36"/>
  </r>
  <r>
    <s v="ORD1450"/>
    <x v="125"/>
    <x v="1"/>
    <x v="3"/>
    <x v="3"/>
    <x v="8"/>
    <n v="7"/>
    <n v="94.07"/>
    <n v="20"/>
    <n v="526.79"/>
    <n v="3.9"/>
    <x v="0"/>
    <n v="324"/>
    <n v="52"/>
  </r>
  <r>
    <s v="ORD1451"/>
    <x v="157"/>
    <x v="4"/>
    <x v="2"/>
    <x v="3"/>
    <x v="8"/>
    <n v="2"/>
    <n v="441.37"/>
    <n v="20"/>
    <n v="706.19"/>
    <n v="4.5999999999999996"/>
    <x v="0"/>
    <n v="467"/>
    <n v="24"/>
  </r>
  <r>
    <s v="ORD1452"/>
    <x v="117"/>
    <x v="4"/>
    <x v="1"/>
    <x v="2"/>
    <x v="6"/>
    <n v="7"/>
    <n v="102.58"/>
    <n v="0"/>
    <n v="718.06"/>
    <n v="4.2"/>
    <x v="2"/>
    <n v="264"/>
    <n v="78"/>
  </r>
  <r>
    <s v="ORD1453"/>
    <x v="100"/>
    <x v="0"/>
    <x v="1"/>
    <x v="0"/>
    <x v="13"/>
    <n v="4"/>
    <n v="61.17"/>
    <n v="10"/>
    <n v="220.21"/>
    <n v="4.0999999999999996"/>
    <x v="3"/>
    <n v="413"/>
    <n v="71"/>
  </r>
  <r>
    <s v="ORD1454"/>
    <x v="143"/>
    <x v="3"/>
    <x v="0"/>
    <x v="4"/>
    <x v="15"/>
    <n v="8"/>
    <n v="412.37"/>
    <n v="10"/>
    <n v="2969.06"/>
    <n v="3.5"/>
    <x v="1"/>
    <n v="290"/>
    <n v="74"/>
  </r>
  <r>
    <s v="ORD1455"/>
    <x v="7"/>
    <x v="2"/>
    <x v="0"/>
    <x v="3"/>
    <x v="18"/>
    <n v="4"/>
    <n v="260.08"/>
    <n v="0"/>
    <n v="1040.32"/>
    <n v="3.7"/>
    <x v="2"/>
    <n v="194"/>
    <n v="72"/>
  </r>
  <r>
    <s v="ORD1456"/>
    <x v="80"/>
    <x v="1"/>
    <x v="1"/>
    <x v="3"/>
    <x v="17"/>
    <n v="3"/>
    <n v="381.78"/>
    <n v="5"/>
    <n v="1088.07"/>
    <n v="4.3"/>
    <x v="0"/>
    <n v="381"/>
    <n v="44"/>
  </r>
  <r>
    <s v="ORD1457"/>
    <x v="169"/>
    <x v="5"/>
    <x v="1"/>
    <x v="1"/>
    <x v="3"/>
    <n v="2"/>
    <n v="401.19"/>
    <n v="10"/>
    <n v="722.14"/>
    <n v="4.2"/>
    <x v="3"/>
    <n v="145"/>
    <n v="43"/>
  </r>
  <r>
    <s v="ORD1458"/>
    <x v="104"/>
    <x v="5"/>
    <x v="1"/>
    <x v="4"/>
    <x v="15"/>
    <n v="9"/>
    <n v="497.16"/>
    <n v="5"/>
    <n v="4250.72"/>
    <n v="4"/>
    <x v="1"/>
    <n v="348"/>
    <n v="51"/>
  </r>
  <r>
    <s v="ORD1459"/>
    <x v="43"/>
    <x v="3"/>
    <x v="3"/>
    <x v="3"/>
    <x v="17"/>
    <n v="2"/>
    <n v="377.46"/>
    <n v="5"/>
    <n v="717.17"/>
    <n v="4.7"/>
    <x v="0"/>
    <n v="366"/>
    <n v="53"/>
  </r>
  <r>
    <s v="ORD1460"/>
    <x v="5"/>
    <x v="5"/>
    <x v="1"/>
    <x v="3"/>
    <x v="17"/>
    <n v="4"/>
    <n v="286.95"/>
    <n v="20"/>
    <n v="918.24"/>
    <n v="4.9000000000000004"/>
    <x v="1"/>
    <n v="254"/>
    <n v="32"/>
  </r>
  <r>
    <s v="ORD1461"/>
    <x v="59"/>
    <x v="1"/>
    <x v="3"/>
    <x v="3"/>
    <x v="8"/>
    <n v="3"/>
    <n v="190.1"/>
    <n v="10"/>
    <n v="513.27"/>
    <n v="4.7"/>
    <x v="2"/>
    <n v="451"/>
    <n v="70"/>
  </r>
  <r>
    <s v="ORD1462"/>
    <x v="1"/>
    <x v="1"/>
    <x v="2"/>
    <x v="0"/>
    <x v="4"/>
    <n v="10"/>
    <n v="460.77"/>
    <n v="5"/>
    <n v="4377.3100000000004"/>
    <n v="4.4000000000000004"/>
    <x v="1"/>
    <n v="472"/>
    <n v="33"/>
  </r>
  <r>
    <s v="ORD1463"/>
    <x v="55"/>
    <x v="3"/>
    <x v="1"/>
    <x v="0"/>
    <x v="0"/>
    <n v="4"/>
    <n v="202.95"/>
    <n v="15"/>
    <n v="690.03"/>
    <n v="3.6"/>
    <x v="2"/>
    <n v="226"/>
    <n v="55"/>
  </r>
  <r>
    <s v="ORD1464"/>
    <x v="30"/>
    <x v="0"/>
    <x v="3"/>
    <x v="0"/>
    <x v="4"/>
    <n v="10"/>
    <n v="441.73"/>
    <n v="15"/>
    <n v="3754.7"/>
    <n v="4.8"/>
    <x v="2"/>
    <n v="33"/>
    <n v="31"/>
  </r>
  <r>
    <s v="ORD1465"/>
    <x v="140"/>
    <x v="0"/>
    <x v="2"/>
    <x v="4"/>
    <x v="9"/>
    <n v="6"/>
    <n v="465.68"/>
    <n v="10"/>
    <n v="2514.67"/>
    <n v="5"/>
    <x v="1"/>
    <n v="82"/>
    <n v="56"/>
  </r>
  <r>
    <s v="ORD1466"/>
    <x v="24"/>
    <x v="0"/>
    <x v="2"/>
    <x v="0"/>
    <x v="13"/>
    <n v="9"/>
    <n v="319.27999999999997"/>
    <n v="15"/>
    <n v="2442.4899999999998"/>
    <n v="4.8"/>
    <x v="1"/>
    <n v="173"/>
    <n v="20"/>
  </r>
  <r>
    <s v="ORD1467"/>
    <x v="17"/>
    <x v="5"/>
    <x v="2"/>
    <x v="4"/>
    <x v="15"/>
    <n v="7"/>
    <n v="345.82"/>
    <n v="5"/>
    <n v="2299.6999999999998"/>
    <n v="4"/>
    <x v="1"/>
    <n v="268"/>
    <n v="33"/>
  </r>
  <r>
    <s v="ORD1468"/>
    <x v="170"/>
    <x v="4"/>
    <x v="0"/>
    <x v="3"/>
    <x v="17"/>
    <n v="8"/>
    <n v="403.55"/>
    <n v="20"/>
    <n v="2582.7199999999998"/>
    <n v="3.8"/>
    <x v="0"/>
    <n v="465"/>
    <n v="78"/>
  </r>
  <r>
    <s v="ORD1469"/>
    <x v="110"/>
    <x v="4"/>
    <x v="2"/>
    <x v="3"/>
    <x v="8"/>
    <n v="3"/>
    <n v="85.96"/>
    <n v="10"/>
    <n v="232.09"/>
    <n v="4.0999999999999996"/>
    <x v="3"/>
    <n v="51"/>
    <n v="76"/>
  </r>
  <r>
    <s v="ORD1470"/>
    <x v="5"/>
    <x v="2"/>
    <x v="0"/>
    <x v="2"/>
    <x v="6"/>
    <n v="5"/>
    <n v="149.28"/>
    <n v="0"/>
    <n v="746.4"/>
    <n v="4.0999999999999996"/>
    <x v="3"/>
    <n v="459"/>
    <n v="74"/>
  </r>
  <r>
    <s v="ORD1471"/>
    <x v="162"/>
    <x v="5"/>
    <x v="1"/>
    <x v="0"/>
    <x v="0"/>
    <n v="4"/>
    <n v="195.75"/>
    <n v="15"/>
    <n v="665.55"/>
    <n v="3.7"/>
    <x v="1"/>
    <n v="80"/>
    <n v="65"/>
  </r>
  <r>
    <s v="ORD1472"/>
    <x v="54"/>
    <x v="1"/>
    <x v="3"/>
    <x v="2"/>
    <x v="7"/>
    <n v="3"/>
    <n v="184.68"/>
    <n v="15"/>
    <n v="470.93"/>
    <n v="4.5999999999999996"/>
    <x v="0"/>
    <n v="361"/>
    <n v="38"/>
  </r>
  <r>
    <s v="ORD1473"/>
    <x v="76"/>
    <x v="0"/>
    <x v="1"/>
    <x v="0"/>
    <x v="0"/>
    <n v="5"/>
    <n v="96.89"/>
    <n v="5"/>
    <n v="460.23"/>
    <n v="4.0999999999999996"/>
    <x v="2"/>
    <n v="118"/>
    <n v="58"/>
  </r>
  <r>
    <s v="ORD1474"/>
    <x v="163"/>
    <x v="1"/>
    <x v="1"/>
    <x v="3"/>
    <x v="18"/>
    <n v="9"/>
    <n v="431.58"/>
    <n v="0"/>
    <n v="3884.22"/>
    <n v="4.3"/>
    <x v="0"/>
    <n v="150"/>
    <n v="67"/>
  </r>
  <r>
    <s v="ORD1475"/>
    <x v="75"/>
    <x v="0"/>
    <x v="3"/>
    <x v="3"/>
    <x v="17"/>
    <n v="3"/>
    <n v="172.11"/>
    <n v="10"/>
    <n v="464.7"/>
    <n v="4"/>
    <x v="3"/>
    <n v="461"/>
    <n v="30"/>
  </r>
  <r>
    <s v="ORD1476"/>
    <x v="108"/>
    <x v="2"/>
    <x v="1"/>
    <x v="1"/>
    <x v="5"/>
    <n v="5"/>
    <n v="297.39999999999998"/>
    <n v="0"/>
    <n v="1487"/>
    <n v="3.9"/>
    <x v="1"/>
    <n v="421"/>
    <n v="41"/>
  </r>
  <r>
    <s v="ORD1477"/>
    <x v="38"/>
    <x v="4"/>
    <x v="3"/>
    <x v="0"/>
    <x v="11"/>
    <n v="2"/>
    <n v="482.29"/>
    <n v="10"/>
    <n v="868.12"/>
    <n v="3.7"/>
    <x v="0"/>
    <n v="233"/>
    <n v="73"/>
  </r>
  <r>
    <s v="ORD1478"/>
    <x v="166"/>
    <x v="4"/>
    <x v="2"/>
    <x v="0"/>
    <x v="11"/>
    <n v="1"/>
    <n v="249.35"/>
    <n v="0"/>
    <n v="249.35"/>
    <n v="5"/>
    <x v="3"/>
    <n v="212"/>
    <n v="62"/>
  </r>
  <r>
    <s v="ORD1479"/>
    <x v="126"/>
    <x v="3"/>
    <x v="1"/>
    <x v="0"/>
    <x v="4"/>
    <n v="4"/>
    <n v="83.29"/>
    <n v="10"/>
    <n v="299.83999999999997"/>
    <n v="4.5999999999999996"/>
    <x v="1"/>
    <n v="234"/>
    <n v="43"/>
  </r>
  <r>
    <s v="ORD1480"/>
    <x v="173"/>
    <x v="2"/>
    <x v="2"/>
    <x v="4"/>
    <x v="10"/>
    <n v="7"/>
    <n v="38.479999999999997"/>
    <n v="5"/>
    <n v="255.89"/>
    <n v="4.8"/>
    <x v="2"/>
    <n v="274"/>
    <n v="56"/>
  </r>
  <r>
    <s v="ORD1481"/>
    <x v="139"/>
    <x v="1"/>
    <x v="1"/>
    <x v="1"/>
    <x v="5"/>
    <n v="2"/>
    <n v="174.19"/>
    <n v="5"/>
    <n v="330.96"/>
    <n v="4.0999999999999996"/>
    <x v="0"/>
    <n v="380"/>
    <n v="67"/>
  </r>
  <r>
    <s v="ORD1482"/>
    <x v="70"/>
    <x v="3"/>
    <x v="0"/>
    <x v="0"/>
    <x v="13"/>
    <n v="3"/>
    <n v="138.19999999999999"/>
    <n v="20"/>
    <n v="331.68"/>
    <n v="4"/>
    <x v="1"/>
    <n v="82"/>
    <n v="36"/>
  </r>
  <r>
    <s v="ORD1483"/>
    <x v="109"/>
    <x v="1"/>
    <x v="2"/>
    <x v="4"/>
    <x v="15"/>
    <n v="9"/>
    <n v="364.83"/>
    <n v="0"/>
    <n v="3283.47"/>
    <n v="4.2"/>
    <x v="3"/>
    <n v="44"/>
    <n v="46"/>
  </r>
  <r>
    <s v="ORD1484"/>
    <x v="146"/>
    <x v="1"/>
    <x v="2"/>
    <x v="3"/>
    <x v="12"/>
    <n v="5"/>
    <n v="232.47"/>
    <n v="5"/>
    <n v="1104.23"/>
    <n v="4.0999999999999996"/>
    <x v="0"/>
    <n v="133"/>
    <n v="61"/>
  </r>
  <r>
    <s v="ORD1485"/>
    <x v="10"/>
    <x v="2"/>
    <x v="2"/>
    <x v="3"/>
    <x v="18"/>
    <n v="10"/>
    <n v="297.83999999999997"/>
    <n v="10"/>
    <n v="2680.56"/>
    <n v="3.9"/>
    <x v="2"/>
    <n v="293"/>
    <n v="55"/>
  </r>
  <r>
    <s v="ORD1486"/>
    <x v="49"/>
    <x v="3"/>
    <x v="3"/>
    <x v="3"/>
    <x v="12"/>
    <n v="4"/>
    <n v="101.63"/>
    <n v="5"/>
    <n v="386.19"/>
    <n v="4.3"/>
    <x v="0"/>
    <n v="146"/>
    <n v="59"/>
  </r>
  <r>
    <s v="ORD1487"/>
    <x v="151"/>
    <x v="3"/>
    <x v="0"/>
    <x v="1"/>
    <x v="3"/>
    <n v="6"/>
    <n v="239.88"/>
    <n v="15"/>
    <n v="1223.3900000000001"/>
    <n v="4.2"/>
    <x v="0"/>
    <n v="295"/>
    <n v="20"/>
  </r>
  <r>
    <s v="ORD1488"/>
    <x v="23"/>
    <x v="4"/>
    <x v="1"/>
    <x v="3"/>
    <x v="18"/>
    <n v="7"/>
    <n v="160.5"/>
    <n v="0"/>
    <n v="1123.5"/>
    <n v="3.5"/>
    <x v="3"/>
    <n v="281"/>
    <n v="39"/>
  </r>
  <r>
    <s v="ORD1489"/>
    <x v="152"/>
    <x v="0"/>
    <x v="1"/>
    <x v="0"/>
    <x v="4"/>
    <n v="9"/>
    <n v="320.52999999999997"/>
    <n v="5"/>
    <n v="2740.53"/>
    <n v="4.5"/>
    <x v="1"/>
    <n v="395"/>
    <n v="38"/>
  </r>
  <r>
    <s v="ORD1490"/>
    <x v="120"/>
    <x v="2"/>
    <x v="1"/>
    <x v="4"/>
    <x v="9"/>
    <n v="3"/>
    <n v="125.31"/>
    <n v="5"/>
    <n v="357.13"/>
    <n v="4.8"/>
    <x v="3"/>
    <n v="365"/>
    <n v="57"/>
  </r>
  <r>
    <s v="ORD1491"/>
    <x v="155"/>
    <x v="4"/>
    <x v="0"/>
    <x v="3"/>
    <x v="17"/>
    <n v="3"/>
    <n v="468.32"/>
    <n v="5"/>
    <n v="1334.71"/>
    <n v="4.3"/>
    <x v="2"/>
    <n v="357"/>
    <n v="69"/>
  </r>
  <r>
    <s v="ORD1492"/>
    <x v="37"/>
    <x v="4"/>
    <x v="0"/>
    <x v="2"/>
    <x v="19"/>
    <n v="7"/>
    <n v="131.1"/>
    <n v="20"/>
    <n v="734.16"/>
    <n v="4.0999999999999996"/>
    <x v="0"/>
    <n v="222"/>
    <n v="26"/>
  </r>
  <r>
    <s v="ORD1493"/>
    <x v="26"/>
    <x v="2"/>
    <x v="1"/>
    <x v="4"/>
    <x v="10"/>
    <n v="3"/>
    <n v="337.06"/>
    <n v="10"/>
    <n v="910.06"/>
    <n v="3.7"/>
    <x v="0"/>
    <n v="424"/>
    <n v="61"/>
  </r>
  <r>
    <s v="ORD1494"/>
    <x v="87"/>
    <x v="2"/>
    <x v="2"/>
    <x v="0"/>
    <x v="4"/>
    <n v="9"/>
    <n v="405.53"/>
    <n v="10"/>
    <n v="3284.79"/>
    <n v="3.5"/>
    <x v="1"/>
    <n v="431"/>
    <n v="54"/>
  </r>
  <r>
    <s v="ORD1495"/>
    <x v="10"/>
    <x v="1"/>
    <x v="3"/>
    <x v="4"/>
    <x v="10"/>
    <n v="9"/>
    <n v="463.62"/>
    <n v="15"/>
    <n v="3546.69"/>
    <n v="4.5"/>
    <x v="3"/>
    <n v="164"/>
    <n v="60"/>
  </r>
  <r>
    <s v="ORD1496"/>
    <x v="174"/>
    <x v="3"/>
    <x v="0"/>
    <x v="2"/>
    <x v="7"/>
    <n v="3"/>
    <n v="481.49"/>
    <n v="15"/>
    <n v="1227.8"/>
    <n v="4.5"/>
    <x v="1"/>
    <n v="404"/>
    <n v="40"/>
  </r>
  <r>
    <s v="ORD1497"/>
    <x v="134"/>
    <x v="3"/>
    <x v="1"/>
    <x v="0"/>
    <x v="11"/>
    <n v="3"/>
    <n v="140.05000000000001"/>
    <n v="0"/>
    <n v="420.15"/>
    <n v="3.9"/>
    <x v="2"/>
    <n v="151"/>
    <n v="55"/>
  </r>
  <r>
    <s v="ORD1498"/>
    <x v="171"/>
    <x v="5"/>
    <x v="1"/>
    <x v="3"/>
    <x v="8"/>
    <n v="8"/>
    <n v="367.07"/>
    <n v="20"/>
    <n v="2349.25"/>
    <n v="3.6"/>
    <x v="3"/>
    <n v="366"/>
    <n v="50"/>
  </r>
  <r>
    <s v="ORD1499"/>
    <x v="135"/>
    <x v="3"/>
    <x v="3"/>
    <x v="2"/>
    <x v="19"/>
    <n v="9"/>
    <n v="220.76"/>
    <n v="5"/>
    <n v="1887.5"/>
    <n v="4.5"/>
    <x v="0"/>
    <n v="423"/>
    <n v="68"/>
  </r>
  <r>
    <s v="ORD1500"/>
    <x v="99"/>
    <x v="1"/>
    <x v="2"/>
    <x v="3"/>
    <x v="8"/>
    <n v="6"/>
    <n v="495.57"/>
    <n v="20"/>
    <n v="2378.7399999999998"/>
    <n v="4.7"/>
    <x v="2"/>
    <n v="187"/>
    <n v="33"/>
  </r>
  <r>
    <s v="ORD1501"/>
    <x v="115"/>
    <x v="1"/>
    <x v="2"/>
    <x v="2"/>
    <x v="19"/>
    <n v="5"/>
    <n v="347.21"/>
    <n v="20"/>
    <n v="1388.84"/>
    <n v="4.5999999999999996"/>
    <x v="3"/>
    <n v="117"/>
    <n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2"/>
    <x v="0"/>
    <x v="0"/>
    <x v="0"/>
    <x v="0"/>
    <x v="0"/>
    <x v="0"/>
    <n v="3"/>
    <n v="106.3"/>
    <n v="15"/>
    <n v="271.06"/>
    <n v="3.9"/>
    <x v="0"/>
    <n v="33"/>
    <n v="24"/>
    <x v="0"/>
    <s v="January"/>
    <n v="2025"/>
    <n v="2.7106000000000001E-3"/>
    <n v="1"/>
    <x v="0"/>
  </r>
  <r>
    <s v="ORD1003"/>
    <x v="1"/>
    <x v="1"/>
    <x v="1"/>
    <x v="0"/>
    <x v="1"/>
    <x v="1"/>
    <n v="8"/>
    <n v="202.07"/>
    <n v="5"/>
    <n v="1535.73"/>
    <n v="4"/>
    <x v="0"/>
    <n v="307"/>
    <n v="32"/>
    <x v="1"/>
    <s v="March"/>
    <n v="2025"/>
    <n v="1.5357300000000001E-2"/>
    <n v="1"/>
    <x v="0"/>
  </r>
  <r>
    <s v="ORD1004"/>
    <x v="2"/>
    <x v="0"/>
    <x v="0"/>
    <x v="1"/>
    <x v="1"/>
    <x v="2"/>
    <n v="1"/>
    <n v="417.15"/>
    <n v="15"/>
    <n v="354.58"/>
    <n v="4.2"/>
    <x v="1"/>
    <n v="149"/>
    <n v="47"/>
    <x v="1"/>
    <s v="March"/>
    <n v="2025"/>
    <n v="3.5458E-3"/>
    <n v="1"/>
    <x v="0"/>
  </r>
  <r>
    <s v="ORD1005"/>
    <x v="3"/>
    <x v="0"/>
    <x v="2"/>
    <x v="1"/>
    <x v="1"/>
    <x v="3"/>
    <n v="9"/>
    <n v="255.9"/>
    <n v="20"/>
    <n v="1842.48"/>
    <n v="4.0999999999999996"/>
    <x v="1"/>
    <n v="84"/>
    <n v="73"/>
    <x v="2"/>
    <s v="April"/>
    <n v="2025"/>
    <n v="1.8424800000000002E-2"/>
    <n v="1"/>
    <x v="0"/>
  </r>
  <r>
    <s v="ORD1006"/>
    <x v="4"/>
    <x v="1"/>
    <x v="3"/>
    <x v="0"/>
    <x v="0"/>
    <x v="4"/>
    <n v="1"/>
    <n v="85.18"/>
    <n v="5"/>
    <n v="80.92"/>
    <n v="4.3"/>
    <x v="2"/>
    <n v="133"/>
    <n v="48"/>
    <x v="3"/>
    <s v="February"/>
    <n v="2025"/>
    <n v="8.0920000000000005E-4"/>
    <n v="1"/>
    <x v="0"/>
  </r>
  <r>
    <s v="ORD1007"/>
    <x v="5"/>
    <x v="1"/>
    <x v="0"/>
    <x v="0"/>
    <x v="1"/>
    <x v="5"/>
    <n v="9"/>
    <n v="215.86"/>
    <n v="5"/>
    <n v="1845.6"/>
    <n v="4.2"/>
    <x v="3"/>
    <n v="23"/>
    <n v="56"/>
    <x v="0"/>
    <s v="January"/>
    <n v="2025"/>
    <n v="1.8456E-2"/>
    <n v="1"/>
    <x v="1"/>
  </r>
  <r>
    <s v="ORD1008"/>
    <x v="6"/>
    <x v="0"/>
    <x v="4"/>
    <x v="1"/>
    <x v="1"/>
    <x v="3"/>
    <n v="6"/>
    <n v="295.39999999999998"/>
    <n v="5"/>
    <n v="1683.78"/>
    <n v="4.0999999999999996"/>
    <x v="1"/>
    <n v="10"/>
    <n v="24"/>
    <x v="1"/>
    <s v="March"/>
    <n v="2025"/>
    <n v="1.68378E-2"/>
    <n v="1"/>
    <x v="1"/>
  </r>
  <r>
    <s v="ORD1009"/>
    <x v="7"/>
    <x v="0"/>
    <x v="1"/>
    <x v="0"/>
    <x v="2"/>
    <x v="6"/>
    <n v="2"/>
    <n v="426.35"/>
    <n v="0"/>
    <n v="852.7"/>
    <n v="4.5"/>
    <x v="3"/>
    <n v="139"/>
    <n v="29"/>
    <x v="3"/>
    <s v="February"/>
    <n v="2025"/>
    <n v="8.5269999999999999E-3"/>
    <n v="1"/>
    <x v="0"/>
  </r>
  <r>
    <s v="ORD1010"/>
    <x v="8"/>
    <x v="0"/>
    <x v="3"/>
    <x v="2"/>
    <x v="0"/>
    <x v="0"/>
    <n v="7"/>
    <n v="59.03"/>
    <n v="0"/>
    <n v="413.21"/>
    <n v="3.8"/>
    <x v="3"/>
    <n v="208"/>
    <n v="46"/>
    <x v="1"/>
    <s v="March"/>
    <n v="2025"/>
    <n v="4.1320999999999997E-3"/>
    <n v="1"/>
    <x v="0"/>
  </r>
  <r>
    <s v="ORD1011"/>
    <x v="9"/>
    <x v="1"/>
    <x v="0"/>
    <x v="1"/>
    <x v="2"/>
    <x v="7"/>
    <n v="6"/>
    <n v="308.39999999999998"/>
    <n v="0"/>
    <n v="1850.4"/>
    <n v="4.4000000000000004"/>
    <x v="1"/>
    <n v="387"/>
    <n v="38"/>
    <x v="2"/>
    <s v="April"/>
    <n v="2025"/>
    <n v="1.8504E-2"/>
    <n v="1"/>
    <x v="0"/>
  </r>
  <r>
    <s v="ORD1012"/>
    <x v="10"/>
    <x v="1"/>
    <x v="4"/>
    <x v="2"/>
    <x v="1"/>
    <x v="5"/>
    <n v="1"/>
    <n v="329.07"/>
    <n v="5"/>
    <n v="312.62"/>
    <n v="4"/>
    <x v="3"/>
    <n v="494"/>
    <n v="24"/>
    <x v="0"/>
    <s v="January"/>
    <n v="2025"/>
    <n v="3.1262E-3"/>
    <n v="1"/>
    <x v="0"/>
  </r>
  <r>
    <s v="ORD1013"/>
    <x v="11"/>
    <x v="0"/>
    <x v="3"/>
    <x v="3"/>
    <x v="3"/>
    <x v="8"/>
    <n v="7"/>
    <n v="305.07"/>
    <n v="15"/>
    <n v="1815.17"/>
    <n v="3.8"/>
    <x v="2"/>
    <n v="408"/>
    <n v="52"/>
    <x v="4"/>
    <s v="May"/>
    <n v="2025"/>
    <n v="1.81517E-2"/>
    <n v="1"/>
    <x v="0"/>
  </r>
  <r>
    <s v="ORD1014"/>
    <x v="12"/>
    <x v="0"/>
    <x v="1"/>
    <x v="0"/>
    <x v="0"/>
    <x v="4"/>
    <n v="7"/>
    <n v="80.05"/>
    <n v="20"/>
    <n v="448.28"/>
    <n v="3.8"/>
    <x v="0"/>
    <n v="166"/>
    <n v="37"/>
    <x v="5"/>
    <s v="June"/>
    <n v="2025"/>
    <n v="4.4827999999999995E-3"/>
    <n v="1"/>
    <x v="0"/>
  </r>
  <r>
    <s v="ORD1015"/>
    <x v="13"/>
    <x v="0"/>
    <x v="2"/>
    <x v="0"/>
    <x v="1"/>
    <x v="2"/>
    <n v="5"/>
    <n v="75.52"/>
    <n v="0"/>
    <n v="377.6"/>
    <n v="5"/>
    <x v="2"/>
    <n v="140"/>
    <n v="25"/>
    <x v="0"/>
    <s v="January"/>
    <n v="2025"/>
    <n v="3.7760000000000003E-3"/>
    <n v="1"/>
    <x v="0"/>
  </r>
  <r>
    <s v="ORD1016"/>
    <x v="14"/>
    <x v="1"/>
    <x v="1"/>
    <x v="3"/>
    <x v="4"/>
    <x v="9"/>
    <n v="3"/>
    <n v="185.78"/>
    <n v="15"/>
    <n v="473.74"/>
    <n v="3.5"/>
    <x v="0"/>
    <n v="464"/>
    <n v="60"/>
    <x v="0"/>
    <s v="January"/>
    <n v="2025"/>
    <n v="4.7374000000000001E-3"/>
    <n v="1"/>
    <x v="0"/>
  </r>
  <r>
    <s v="ORD1017"/>
    <x v="15"/>
    <x v="0"/>
    <x v="5"/>
    <x v="0"/>
    <x v="1"/>
    <x v="2"/>
    <n v="8"/>
    <n v="238.96"/>
    <n v="5"/>
    <n v="1816.1"/>
    <n v="3.7"/>
    <x v="1"/>
    <n v="164"/>
    <n v="66"/>
    <x v="2"/>
    <s v="April"/>
    <n v="2025"/>
    <n v="1.8161E-2"/>
    <n v="1"/>
    <x v="0"/>
  </r>
  <r>
    <s v="ORD1018"/>
    <x v="16"/>
    <x v="0"/>
    <x v="0"/>
    <x v="0"/>
    <x v="4"/>
    <x v="10"/>
    <n v="9"/>
    <n v="273.60000000000002"/>
    <n v="20"/>
    <n v="1969.92"/>
    <n v="3.8"/>
    <x v="2"/>
    <n v="231"/>
    <n v="79"/>
    <x v="0"/>
    <s v="January"/>
    <n v="2025"/>
    <n v="1.96992E-2"/>
    <n v="1"/>
    <x v="0"/>
  </r>
  <r>
    <s v="ORD1019"/>
    <x v="9"/>
    <x v="1"/>
    <x v="1"/>
    <x v="0"/>
    <x v="0"/>
    <x v="11"/>
    <n v="9"/>
    <n v="281.93"/>
    <n v="5"/>
    <n v="2410.5"/>
    <n v="4.3"/>
    <x v="1"/>
    <n v="135"/>
    <n v="21"/>
    <x v="2"/>
    <s v="April"/>
    <n v="2025"/>
    <n v="2.4105000000000001E-2"/>
    <n v="1"/>
    <x v="0"/>
  </r>
  <r>
    <s v="ORD1020"/>
    <x v="17"/>
    <x v="0"/>
    <x v="1"/>
    <x v="3"/>
    <x v="3"/>
    <x v="12"/>
    <n v="2"/>
    <n v="479.48"/>
    <n v="10"/>
    <n v="863.06"/>
    <n v="4.9000000000000004"/>
    <x v="2"/>
    <n v="476"/>
    <n v="36"/>
    <x v="0"/>
    <s v="January"/>
    <n v="2025"/>
    <n v="8.6305999999999987E-3"/>
    <n v="1"/>
    <x v="0"/>
  </r>
  <r>
    <s v="ORD1021"/>
    <x v="18"/>
    <x v="0"/>
    <x v="3"/>
    <x v="3"/>
    <x v="0"/>
    <x v="0"/>
    <n v="1"/>
    <n v="379.25"/>
    <n v="0"/>
    <n v="379.25"/>
    <n v="3.9"/>
    <x v="1"/>
    <n v="59"/>
    <n v="36"/>
    <x v="1"/>
    <s v="March"/>
    <n v="2025"/>
    <n v="3.7924999999999999E-3"/>
    <n v="1"/>
    <x v="0"/>
  </r>
  <r>
    <s v="ORD1022"/>
    <x v="19"/>
    <x v="0"/>
    <x v="4"/>
    <x v="1"/>
    <x v="0"/>
    <x v="13"/>
    <n v="9"/>
    <n v="179.43"/>
    <n v="5"/>
    <n v="1534.13"/>
    <n v="4.9000000000000004"/>
    <x v="1"/>
    <n v="224"/>
    <n v="60"/>
    <x v="4"/>
    <s v="May"/>
    <n v="2025"/>
    <n v="1.53413E-2"/>
    <n v="1"/>
    <x v="0"/>
  </r>
  <r>
    <s v="ORD1023"/>
    <x v="20"/>
    <x v="1"/>
    <x v="3"/>
    <x v="0"/>
    <x v="3"/>
    <x v="8"/>
    <n v="5"/>
    <n v="308.16000000000003"/>
    <n v="15"/>
    <n v="1309.68"/>
    <n v="4.5"/>
    <x v="0"/>
    <n v="34"/>
    <n v="35"/>
    <x v="2"/>
    <s v="April"/>
    <n v="2025"/>
    <n v="1.30968E-2"/>
    <n v="1"/>
    <x v="1"/>
  </r>
  <r>
    <s v="ORD1024"/>
    <x v="21"/>
    <x v="0"/>
    <x v="4"/>
    <x v="3"/>
    <x v="2"/>
    <x v="7"/>
    <n v="8"/>
    <n v="440.86"/>
    <n v="20"/>
    <n v="2821.5"/>
    <n v="3.6"/>
    <x v="1"/>
    <n v="258"/>
    <n v="33"/>
    <x v="3"/>
    <s v="February"/>
    <n v="2025"/>
    <n v="2.8215E-2"/>
    <n v="1"/>
    <x v="0"/>
  </r>
  <r>
    <s v="ORD1025"/>
    <x v="22"/>
    <x v="0"/>
    <x v="1"/>
    <x v="3"/>
    <x v="0"/>
    <x v="11"/>
    <n v="8"/>
    <n v="325.79000000000002"/>
    <n v="15"/>
    <n v="2215.37"/>
    <n v="3.8"/>
    <x v="0"/>
    <n v="477"/>
    <n v="26"/>
    <x v="0"/>
    <s v="January"/>
    <n v="2025"/>
    <n v="2.2153699999999998E-2"/>
    <n v="1"/>
    <x v="0"/>
  </r>
  <r>
    <s v="ORD1026"/>
    <x v="23"/>
    <x v="0"/>
    <x v="1"/>
    <x v="1"/>
    <x v="1"/>
    <x v="2"/>
    <n v="6"/>
    <n v="271.47000000000003"/>
    <n v="20"/>
    <n v="1303.06"/>
    <n v="4.9000000000000004"/>
    <x v="2"/>
    <n v="382"/>
    <n v="28"/>
    <x v="0"/>
    <s v="January"/>
    <n v="2025"/>
    <n v="1.30306E-2"/>
    <n v="1"/>
    <x v="0"/>
  </r>
  <r>
    <s v="ORD1027"/>
    <x v="24"/>
    <x v="0"/>
    <x v="4"/>
    <x v="1"/>
    <x v="3"/>
    <x v="12"/>
    <n v="9"/>
    <n v="369.96"/>
    <n v="10"/>
    <n v="2996.68"/>
    <n v="4.3"/>
    <x v="0"/>
    <n v="227"/>
    <n v="20"/>
    <x v="3"/>
    <s v="February"/>
    <n v="2025"/>
    <n v="2.9966799999999998E-2"/>
    <n v="1"/>
    <x v="0"/>
  </r>
  <r>
    <s v="ORD1028"/>
    <x v="25"/>
    <x v="0"/>
    <x v="3"/>
    <x v="0"/>
    <x v="1"/>
    <x v="5"/>
    <n v="9"/>
    <n v="336.09"/>
    <n v="0"/>
    <n v="3024.81"/>
    <n v="4.5"/>
    <x v="0"/>
    <n v="192"/>
    <n v="23"/>
    <x v="3"/>
    <s v="February"/>
    <n v="2025"/>
    <n v="3.02481E-2"/>
    <n v="1"/>
    <x v="0"/>
  </r>
  <r>
    <s v="ORD1029"/>
    <x v="26"/>
    <x v="1"/>
    <x v="2"/>
    <x v="0"/>
    <x v="3"/>
    <x v="8"/>
    <n v="3"/>
    <n v="311.92"/>
    <n v="5"/>
    <n v="888.97"/>
    <n v="5"/>
    <x v="3"/>
    <n v="324"/>
    <n v="77"/>
    <x v="4"/>
    <s v="May"/>
    <n v="2025"/>
    <n v="8.8897000000000004E-3"/>
    <n v="1"/>
    <x v="0"/>
  </r>
  <r>
    <s v="ORD1030"/>
    <x v="27"/>
    <x v="0"/>
    <x v="3"/>
    <x v="1"/>
    <x v="1"/>
    <x v="5"/>
    <n v="10"/>
    <n v="385.13"/>
    <n v="0"/>
    <n v="3851.3"/>
    <n v="3.7"/>
    <x v="0"/>
    <n v="91"/>
    <n v="57"/>
    <x v="0"/>
    <s v="January"/>
    <n v="2025"/>
    <n v="3.8512999999999999E-2"/>
    <n v="1"/>
    <x v="0"/>
  </r>
  <r>
    <s v="ORD1031"/>
    <x v="28"/>
    <x v="0"/>
    <x v="4"/>
    <x v="3"/>
    <x v="2"/>
    <x v="14"/>
    <n v="4"/>
    <n v="410.07"/>
    <n v="5"/>
    <n v="1558.27"/>
    <n v="4.3"/>
    <x v="2"/>
    <n v="256"/>
    <n v="67"/>
    <x v="3"/>
    <s v="February"/>
    <n v="2025"/>
    <n v="1.55827E-2"/>
    <n v="1"/>
    <x v="0"/>
  </r>
  <r>
    <s v="ORD1032"/>
    <x v="29"/>
    <x v="0"/>
    <x v="1"/>
    <x v="2"/>
    <x v="1"/>
    <x v="2"/>
    <n v="7"/>
    <n v="438.32"/>
    <n v="0"/>
    <n v="3068.24"/>
    <n v="4.7"/>
    <x v="1"/>
    <n v="288"/>
    <n v="64"/>
    <x v="5"/>
    <s v="June"/>
    <n v="2025"/>
    <n v="3.0682399999999999E-2"/>
    <n v="1"/>
    <x v="0"/>
  </r>
  <r>
    <s v="ORD1033"/>
    <x v="30"/>
    <x v="1"/>
    <x v="1"/>
    <x v="1"/>
    <x v="1"/>
    <x v="2"/>
    <n v="1"/>
    <n v="306.33"/>
    <n v="5"/>
    <n v="291.01"/>
    <n v="4.4000000000000004"/>
    <x v="2"/>
    <n v="328"/>
    <n v="80"/>
    <x v="5"/>
    <s v="June"/>
    <n v="2025"/>
    <n v="2.9101000000000001E-3"/>
    <n v="1"/>
    <x v="0"/>
  </r>
  <r>
    <s v="ORD1034"/>
    <x v="31"/>
    <x v="1"/>
    <x v="5"/>
    <x v="0"/>
    <x v="3"/>
    <x v="8"/>
    <n v="6"/>
    <n v="308.94"/>
    <n v="10"/>
    <n v="1668.28"/>
    <n v="4.7"/>
    <x v="3"/>
    <n v="205"/>
    <n v="40"/>
    <x v="5"/>
    <s v="June"/>
    <n v="2025"/>
    <n v="1.6682800000000001E-2"/>
    <n v="1"/>
    <x v="0"/>
  </r>
  <r>
    <s v="ORD1035"/>
    <x v="32"/>
    <x v="0"/>
    <x v="4"/>
    <x v="0"/>
    <x v="3"/>
    <x v="12"/>
    <n v="8"/>
    <n v="416.06"/>
    <n v="20"/>
    <n v="2662.78"/>
    <n v="4.9000000000000004"/>
    <x v="1"/>
    <n v="315"/>
    <n v="74"/>
    <x v="5"/>
    <s v="June"/>
    <n v="2025"/>
    <n v="2.6627800000000004E-2"/>
    <n v="1"/>
    <x v="0"/>
  </r>
  <r>
    <s v="ORD1036"/>
    <x v="33"/>
    <x v="0"/>
    <x v="3"/>
    <x v="3"/>
    <x v="1"/>
    <x v="2"/>
    <n v="1"/>
    <n v="322.91000000000003"/>
    <n v="0"/>
    <n v="322.91000000000003"/>
    <n v="4.3"/>
    <x v="2"/>
    <n v="253"/>
    <n v="53"/>
    <x v="3"/>
    <s v="February"/>
    <n v="2025"/>
    <n v="3.2291000000000004E-3"/>
    <n v="1"/>
    <x v="0"/>
  </r>
  <r>
    <s v="ORD1037"/>
    <x v="34"/>
    <x v="0"/>
    <x v="0"/>
    <x v="2"/>
    <x v="3"/>
    <x v="12"/>
    <n v="8"/>
    <n v="130.99"/>
    <n v="15"/>
    <n v="890.73"/>
    <n v="3.8"/>
    <x v="3"/>
    <n v="347"/>
    <n v="37"/>
    <x v="0"/>
    <s v="January"/>
    <n v="2025"/>
    <n v="8.9072999999999999E-3"/>
    <n v="1"/>
    <x v="0"/>
  </r>
  <r>
    <s v="ORD1038"/>
    <x v="35"/>
    <x v="0"/>
    <x v="1"/>
    <x v="3"/>
    <x v="3"/>
    <x v="12"/>
    <n v="8"/>
    <n v="460.49"/>
    <n v="15"/>
    <n v="3131.33"/>
    <n v="3.7"/>
    <x v="0"/>
    <n v="481"/>
    <n v="79"/>
    <x v="3"/>
    <s v="February"/>
    <n v="2025"/>
    <n v="3.1313300000000002E-2"/>
    <n v="1"/>
    <x v="0"/>
  </r>
  <r>
    <s v="ORD1039"/>
    <x v="36"/>
    <x v="0"/>
    <x v="0"/>
    <x v="1"/>
    <x v="0"/>
    <x v="4"/>
    <n v="5"/>
    <n v="308.04000000000002"/>
    <n v="5"/>
    <n v="1463.19"/>
    <n v="4.7"/>
    <x v="0"/>
    <n v="120"/>
    <n v="76"/>
    <x v="4"/>
    <s v="May"/>
    <n v="2025"/>
    <n v="1.46319E-2"/>
    <n v="1"/>
    <x v="0"/>
  </r>
  <r>
    <s v="ORD1040"/>
    <x v="37"/>
    <x v="1"/>
    <x v="3"/>
    <x v="3"/>
    <x v="0"/>
    <x v="0"/>
    <n v="10"/>
    <n v="60.58"/>
    <n v="5"/>
    <n v="575.51"/>
    <n v="4.7"/>
    <x v="2"/>
    <n v="127"/>
    <n v="70"/>
    <x v="3"/>
    <s v="February"/>
    <n v="2025"/>
    <n v="5.7551E-3"/>
    <n v="1"/>
    <x v="0"/>
  </r>
  <r>
    <s v="ORD1041"/>
    <x v="38"/>
    <x v="0"/>
    <x v="4"/>
    <x v="1"/>
    <x v="1"/>
    <x v="2"/>
    <n v="9"/>
    <n v="438.74"/>
    <n v="15"/>
    <n v="3356.36"/>
    <n v="4.9000000000000004"/>
    <x v="3"/>
    <n v="194"/>
    <n v="28"/>
    <x v="4"/>
    <s v="May"/>
    <n v="2025"/>
    <n v="3.3563599999999999E-2"/>
    <n v="1"/>
    <x v="0"/>
  </r>
  <r>
    <s v="ORD1042"/>
    <x v="39"/>
    <x v="0"/>
    <x v="1"/>
    <x v="3"/>
    <x v="3"/>
    <x v="12"/>
    <n v="3"/>
    <n v="328.29"/>
    <n v="10"/>
    <n v="886.38"/>
    <n v="4.0999999999999996"/>
    <x v="3"/>
    <n v="478"/>
    <n v="27"/>
    <x v="5"/>
    <s v="June"/>
    <n v="2025"/>
    <n v="8.8637999999999998E-3"/>
    <n v="1"/>
    <x v="0"/>
  </r>
  <r>
    <s v="ORD1043"/>
    <x v="40"/>
    <x v="0"/>
    <x v="5"/>
    <x v="0"/>
    <x v="3"/>
    <x v="12"/>
    <n v="2"/>
    <n v="125.48"/>
    <n v="0"/>
    <n v="250.96"/>
    <n v="4.2"/>
    <x v="0"/>
    <n v="454"/>
    <n v="50"/>
    <x v="4"/>
    <s v="May"/>
    <n v="2025"/>
    <n v="2.5096000000000003E-3"/>
    <n v="1"/>
    <x v="0"/>
  </r>
  <r>
    <s v="ORD1044"/>
    <x v="41"/>
    <x v="0"/>
    <x v="0"/>
    <x v="2"/>
    <x v="1"/>
    <x v="1"/>
    <n v="5"/>
    <n v="131.26"/>
    <n v="10"/>
    <n v="590.66999999999996"/>
    <n v="3.8"/>
    <x v="3"/>
    <n v="440"/>
    <n v="59"/>
    <x v="3"/>
    <s v="February"/>
    <n v="2025"/>
    <n v="5.9067E-3"/>
    <n v="1"/>
    <x v="0"/>
  </r>
  <r>
    <s v="ORD1045"/>
    <x v="42"/>
    <x v="0"/>
    <x v="5"/>
    <x v="0"/>
    <x v="0"/>
    <x v="13"/>
    <n v="6"/>
    <n v="203.92"/>
    <n v="5"/>
    <n v="1162.3399999999999"/>
    <n v="4.5999999999999996"/>
    <x v="3"/>
    <n v="233"/>
    <n v="60"/>
    <x v="4"/>
    <s v="May"/>
    <n v="2025"/>
    <n v="1.1623399999999999E-2"/>
    <n v="1"/>
    <x v="0"/>
  </r>
  <r>
    <s v="ORD1046"/>
    <x v="43"/>
    <x v="0"/>
    <x v="2"/>
    <x v="1"/>
    <x v="0"/>
    <x v="0"/>
    <n v="2"/>
    <n v="208.63"/>
    <n v="10"/>
    <n v="375.53"/>
    <n v="4.4000000000000004"/>
    <x v="2"/>
    <n v="214"/>
    <n v="56"/>
    <x v="1"/>
    <s v="March"/>
    <n v="2025"/>
    <n v="3.7552999999999996E-3"/>
    <n v="1"/>
    <x v="0"/>
  </r>
  <r>
    <s v="ORD1047"/>
    <x v="44"/>
    <x v="0"/>
    <x v="0"/>
    <x v="3"/>
    <x v="4"/>
    <x v="15"/>
    <n v="1"/>
    <n v="66.03"/>
    <n v="20"/>
    <n v="52.82"/>
    <n v="4.5999999999999996"/>
    <x v="2"/>
    <n v="312"/>
    <n v="52"/>
    <x v="2"/>
    <s v="April"/>
    <n v="2025"/>
    <n v="5.2820000000000005E-4"/>
    <n v="1"/>
    <x v="0"/>
  </r>
  <r>
    <s v="ORD1048"/>
    <x v="39"/>
    <x v="0"/>
    <x v="4"/>
    <x v="0"/>
    <x v="0"/>
    <x v="13"/>
    <n v="6"/>
    <n v="391.19"/>
    <n v="20"/>
    <n v="1877.71"/>
    <n v="4.2"/>
    <x v="3"/>
    <n v="36"/>
    <n v="59"/>
    <x v="5"/>
    <s v="June"/>
    <n v="2025"/>
    <n v="1.8777100000000001E-2"/>
    <n v="1"/>
    <x v="1"/>
  </r>
  <r>
    <s v="ORD1049"/>
    <x v="45"/>
    <x v="1"/>
    <x v="3"/>
    <x v="1"/>
    <x v="4"/>
    <x v="16"/>
    <n v="3"/>
    <n v="149.05000000000001"/>
    <n v="5"/>
    <n v="424.79"/>
    <n v="4.2"/>
    <x v="2"/>
    <n v="102"/>
    <n v="75"/>
    <x v="2"/>
    <s v="April"/>
    <n v="2025"/>
    <n v="4.2479000000000006E-3"/>
    <n v="1"/>
    <x v="0"/>
  </r>
  <r>
    <s v="ORD1050"/>
    <x v="39"/>
    <x v="0"/>
    <x v="1"/>
    <x v="3"/>
    <x v="4"/>
    <x v="15"/>
    <n v="2"/>
    <n v="462.94"/>
    <n v="20"/>
    <n v="740.7"/>
    <n v="4.5999999999999996"/>
    <x v="1"/>
    <n v="116"/>
    <n v="33"/>
    <x v="5"/>
    <s v="June"/>
    <n v="2025"/>
    <n v="7.4070000000000004E-3"/>
    <n v="1"/>
    <x v="0"/>
  </r>
  <r>
    <s v="ORD1051"/>
    <x v="46"/>
    <x v="1"/>
    <x v="0"/>
    <x v="0"/>
    <x v="0"/>
    <x v="0"/>
    <n v="10"/>
    <n v="482.53"/>
    <n v="10"/>
    <n v="4342.7700000000004"/>
    <n v="3.6"/>
    <x v="3"/>
    <n v="306"/>
    <n v="71"/>
    <x v="1"/>
    <s v="March"/>
    <n v="2025"/>
    <n v="4.3427700000000007E-2"/>
    <n v="1"/>
    <x v="0"/>
  </r>
  <r>
    <s v="ORD1052"/>
    <x v="47"/>
    <x v="0"/>
    <x v="3"/>
    <x v="2"/>
    <x v="3"/>
    <x v="17"/>
    <n v="7"/>
    <n v="170.38"/>
    <n v="5"/>
    <n v="1133.03"/>
    <n v="4.8"/>
    <x v="2"/>
    <n v="308"/>
    <n v="42"/>
    <x v="3"/>
    <s v="February"/>
    <n v="2025"/>
    <n v="1.13303E-2"/>
    <n v="1"/>
    <x v="0"/>
  </r>
  <r>
    <s v="ORD1053"/>
    <x v="48"/>
    <x v="1"/>
    <x v="1"/>
    <x v="3"/>
    <x v="1"/>
    <x v="2"/>
    <n v="9"/>
    <n v="53.64"/>
    <n v="15"/>
    <n v="410.35"/>
    <n v="3.9"/>
    <x v="1"/>
    <n v="270"/>
    <n v="32"/>
    <x v="5"/>
    <s v="June"/>
    <n v="2025"/>
    <n v="4.1035000000000004E-3"/>
    <n v="1"/>
    <x v="0"/>
  </r>
  <r>
    <s v="ORD1054"/>
    <x v="49"/>
    <x v="0"/>
    <x v="0"/>
    <x v="3"/>
    <x v="3"/>
    <x v="8"/>
    <n v="6"/>
    <n v="168.72"/>
    <n v="20"/>
    <n v="809.86"/>
    <n v="4.8"/>
    <x v="2"/>
    <n v="226"/>
    <n v="47"/>
    <x v="1"/>
    <s v="March"/>
    <n v="2025"/>
    <n v="8.0986000000000009E-3"/>
    <n v="1"/>
    <x v="0"/>
  </r>
  <r>
    <s v="ORD1055"/>
    <x v="50"/>
    <x v="1"/>
    <x v="3"/>
    <x v="3"/>
    <x v="1"/>
    <x v="2"/>
    <n v="5"/>
    <n v="213.93"/>
    <n v="5"/>
    <n v="1016.17"/>
    <n v="4.5"/>
    <x v="1"/>
    <n v="387"/>
    <n v="70"/>
    <x v="5"/>
    <s v="June"/>
    <n v="2025"/>
    <n v="1.0161699999999999E-2"/>
    <n v="1"/>
    <x v="0"/>
  </r>
  <r>
    <s v="ORD1056"/>
    <x v="51"/>
    <x v="0"/>
    <x v="4"/>
    <x v="0"/>
    <x v="1"/>
    <x v="1"/>
    <n v="9"/>
    <n v="322.5"/>
    <n v="5"/>
    <n v="2757.38"/>
    <n v="4"/>
    <x v="3"/>
    <n v="106"/>
    <n v="73"/>
    <x v="3"/>
    <s v="February"/>
    <n v="2025"/>
    <n v="2.7573800000000002E-2"/>
    <n v="1"/>
    <x v="0"/>
  </r>
  <r>
    <s v="ORD1057"/>
    <x v="52"/>
    <x v="1"/>
    <x v="4"/>
    <x v="1"/>
    <x v="2"/>
    <x v="7"/>
    <n v="7"/>
    <n v="393.46"/>
    <n v="5"/>
    <n v="2616.5100000000002"/>
    <n v="3.8"/>
    <x v="1"/>
    <n v="305"/>
    <n v="34"/>
    <x v="1"/>
    <s v="March"/>
    <n v="2025"/>
    <n v="2.6165100000000004E-2"/>
    <n v="1"/>
    <x v="0"/>
  </r>
  <r>
    <s v="ORD1058"/>
    <x v="38"/>
    <x v="0"/>
    <x v="3"/>
    <x v="0"/>
    <x v="2"/>
    <x v="7"/>
    <n v="10"/>
    <n v="23.95"/>
    <n v="10"/>
    <n v="215.55"/>
    <n v="4.4000000000000004"/>
    <x v="1"/>
    <n v="438"/>
    <n v="22"/>
    <x v="4"/>
    <s v="May"/>
    <n v="2025"/>
    <n v="2.1555000000000003E-3"/>
    <n v="1"/>
    <x v="0"/>
  </r>
  <r>
    <s v="ORD1059"/>
    <x v="53"/>
    <x v="1"/>
    <x v="3"/>
    <x v="3"/>
    <x v="2"/>
    <x v="7"/>
    <n v="2"/>
    <n v="411.49"/>
    <n v="20"/>
    <n v="658.38"/>
    <n v="4.4000000000000004"/>
    <x v="0"/>
    <n v="202"/>
    <n v="41"/>
    <x v="1"/>
    <s v="March"/>
    <n v="2025"/>
    <n v="6.5837999999999999E-3"/>
    <n v="1"/>
    <x v="0"/>
  </r>
  <r>
    <s v="ORD1060"/>
    <x v="54"/>
    <x v="0"/>
    <x v="1"/>
    <x v="1"/>
    <x v="3"/>
    <x v="17"/>
    <n v="10"/>
    <n v="316.07"/>
    <n v="0"/>
    <n v="3160.7"/>
    <n v="4.3"/>
    <x v="2"/>
    <n v="210"/>
    <n v="41"/>
    <x v="4"/>
    <s v="May"/>
    <n v="2025"/>
    <n v="3.1606999999999996E-2"/>
    <n v="1"/>
    <x v="0"/>
  </r>
  <r>
    <s v="ORD1061"/>
    <x v="44"/>
    <x v="0"/>
    <x v="2"/>
    <x v="2"/>
    <x v="3"/>
    <x v="18"/>
    <n v="6"/>
    <n v="310.82"/>
    <n v="10"/>
    <n v="1678.43"/>
    <n v="3.8"/>
    <x v="1"/>
    <n v="12"/>
    <n v="27"/>
    <x v="2"/>
    <s v="April"/>
    <n v="2025"/>
    <n v="1.6784300000000002E-2"/>
    <n v="1"/>
    <x v="1"/>
  </r>
  <r>
    <s v="ORD1062"/>
    <x v="55"/>
    <x v="0"/>
    <x v="3"/>
    <x v="0"/>
    <x v="2"/>
    <x v="19"/>
    <n v="6"/>
    <n v="373.44"/>
    <n v="0"/>
    <n v="2240.64"/>
    <n v="4"/>
    <x v="2"/>
    <n v="10"/>
    <n v="53"/>
    <x v="5"/>
    <s v="June"/>
    <n v="2025"/>
    <n v="2.24064E-2"/>
    <n v="1"/>
    <x v="1"/>
  </r>
  <r>
    <s v="ORD1063"/>
    <x v="8"/>
    <x v="0"/>
    <x v="2"/>
    <x v="0"/>
    <x v="2"/>
    <x v="19"/>
    <n v="2"/>
    <n v="438.48"/>
    <n v="5"/>
    <n v="833.11"/>
    <n v="3.9"/>
    <x v="0"/>
    <n v="207"/>
    <n v="33"/>
    <x v="1"/>
    <s v="March"/>
    <n v="2025"/>
    <n v="8.3310999999999993E-3"/>
    <n v="1"/>
    <x v="0"/>
  </r>
  <r>
    <s v="ORD1064"/>
    <x v="20"/>
    <x v="1"/>
    <x v="3"/>
    <x v="0"/>
    <x v="4"/>
    <x v="16"/>
    <n v="5"/>
    <n v="100.53"/>
    <n v="15"/>
    <n v="427.25"/>
    <n v="4.7"/>
    <x v="1"/>
    <n v="201"/>
    <n v="64"/>
    <x v="2"/>
    <s v="April"/>
    <n v="2025"/>
    <n v="4.2725000000000003E-3"/>
    <n v="1"/>
    <x v="0"/>
  </r>
  <r>
    <s v="ORD1065"/>
    <x v="56"/>
    <x v="0"/>
    <x v="5"/>
    <x v="2"/>
    <x v="2"/>
    <x v="19"/>
    <n v="10"/>
    <n v="42.94"/>
    <n v="0"/>
    <n v="429.4"/>
    <n v="4.2"/>
    <x v="3"/>
    <n v="267"/>
    <n v="71"/>
    <x v="1"/>
    <s v="March"/>
    <n v="2025"/>
    <n v="4.2940000000000001E-3"/>
    <n v="1"/>
    <x v="0"/>
  </r>
  <r>
    <s v="ORD1066"/>
    <x v="57"/>
    <x v="0"/>
    <x v="3"/>
    <x v="2"/>
    <x v="4"/>
    <x v="15"/>
    <n v="2"/>
    <n v="107.87"/>
    <n v="15"/>
    <n v="183.38"/>
    <n v="3.7"/>
    <x v="1"/>
    <n v="237"/>
    <n v="58"/>
    <x v="3"/>
    <s v="February"/>
    <n v="2025"/>
    <n v="1.8338E-3"/>
    <n v="1"/>
    <x v="0"/>
  </r>
  <r>
    <s v="ORD1067"/>
    <x v="20"/>
    <x v="1"/>
    <x v="3"/>
    <x v="0"/>
    <x v="4"/>
    <x v="10"/>
    <n v="9"/>
    <n v="401.57"/>
    <n v="5"/>
    <n v="3433.42"/>
    <n v="4.3"/>
    <x v="3"/>
    <n v="494"/>
    <n v="61"/>
    <x v="2"/>
    <s v="April"/>
    <n v="2025"/>
    <n v="3.4334200000000002E-2"/>
    <n v="1"/>
    <x v="0"/>
  </r>
  <r>
    <s v="ORD1068"/>
    <x v="58"/>
    <x v="0"/>
    <x v="1"/>
    <x v="1"/>
    <x v="0"/>
    <x v="0"/>
    <n v="5"/>
    <n v="337.62"/>
    <n v="15"/>
    <n v="1434.88"/>
    <n v="4.5"/>
    <x v="1"/>
    <n v="146"/>
    <n v="38"/>
    <x v="1"/>
    <s v="March"/>
    <n v="2025"/>
    <n v="1.4348800000000002E-2"/>
    <n v="1"/>
    <x v="0"/>
  </r>
  <r>
    <s v="ORD1069"/>
    <x v="59"/>
    <x v="0"/>
    <x v="3"/>
    <x v="2"/>
    <x v="0"/>
    <x v="11"/>
    <n v="2"/>
    <n v="249.92"/>
    <n v="5"/>
    <n v="474.85"/>
    <n v="4"/>
    <x v="3"/>
    <n v="167"/>
    <n v="52"/>
    <x v="5"/>
    <s v="June"/>
    <n v="2025"/>
    <n v="4.7485000000000001E-3"/>
    <n v="1"/>
    <x v="0"/>
  </r>
  <r>
    <s v="ORD1070"/>
    <x v="60"/>
    <x v="0"/>
    <x v="0"/>
    <x v="1"/>
    <x v="0"/>
    <x v="0"/>
    <n v="2"/>
    <n v="453.62"/>
    <n v="0"/>
    <n v="907.24"/>
    <n v="4.3"/>
    <x v="3"/>
    <n v="130"/>
    <n v="39"/>
    <x v="5"/>
    <s v="June"/>
    <n v="2025"/>
    <n v="9.0723999999999996E-3"/>
    <n v="1"/>
    <x v="0"/>
  </r>
  <r>
    <s v="ORD1071"/>
    <x v="43"/>
    <x v="0"/>
    <x v="1"/>
    <x v="2"/>
    <x v="0"/>
    <x v="11"/>
    <n v="8"/>
    <n v="152.86000000000001"/>
    <n v="20"/>
    <n v="978.3"/>
    <n v="4.0999999999999996"/>
    <x v="0"/>
    <n v="127"/>
    <n v="46"/>
    <x v="1"/>
    <s v="March"/>
    <n v="2025"/>
    <n v="9.783E-3"/>
    <n v="1"/>
    <x v="0"/>
  </r>
  <r>
    <s v="ORD1072"/>
    <x v="25"/>
    <x v="0"/>
    <x v="2"/>
    <x v="0"/>
    <x v="3"/>
    <x v="8"/>
    <n v="1"/>
    <n v="424.93"/>
    <n v="10"/>
    <n v="382.44"/>
    <n v="3.5"/>
    <x v="2"/>
    <n v="162"/>
    <n v="71"/>
    <x v="3"/>
    <s v="February"/>
    <n v="2025"/>
    <n v="3.8243999999999999E-3"/>
    <n v="1"/>
    <x v="0"/>
  </r>
  <r>
    <s v="ORD1073"/>
    <x v="61"/>
    <x v="0"/>
    <x v="2"/>
    <x v="1"/>
    <x v="3"/>
    <x v="18"/>
    <n v="7"/>
    <n v="265.35000000000002"/>
    <n v="15"/>
    <n v="1578.83"/>
    <n v="4"/>
    <x v="1"/>
    <n v="72"/>
    <n v="44"/>
    <x v="0"/>
    <s v="January"/>
    <n v="2025"/>
    <n v="1.5788299999999998E-2"/>
    <n v="1"/>
    <x v="0"/>
  </r>
  <r>
    <s v="ORD1074"/>
    <x v="11"/>
    <x v="0"/>
    <x v="4"/>
    <x v="2"/>
    <x v="4"/>
    <x v="10"/>
    <n v="9"/>
    <n v="356.59"/>
    <n v="5"/>
    <n v="3048.84"/>
    <n v="4.9000000000000004"/>
    <x v="3"/>
    <n v="125"/>
    <n v="41"/>
    <x v="4"/>
    <s v="May"/>
    <n v="2025"/>
    <n v="3.0488400000000002E-2"/>
    <n v="1"/>
    <x v="0"/>
  </r>
  <r>
    <s v="ORD1075"/>
    <x v="62"/>
    <x v="0"/>
    <x v="3"/>
    <x v="0"/>
    <x v="3"/>
    <x v="12"/>
    <n v="5"/>
    <n v="387.73"/>
    <n v="5"/>
    <n v="1841.72"/>
    <n v="4.0999999999999996"/>
    <x v="3"/>
    <n v="349"/>
    <n v="78"/>
    <x v="1"/>
    <s v="March"/>
    <n v="2025"/>
    <n v="1.8417200000000002E-2"/>
    <n v="1"/>
    <x v="0"/>
  </r>
  <r>
    <s v="ORD1076"/>
    <x v="42"/>
    <x v="0"/>
    <x v="1"/>
    <x v="1"/>
    <x v="4"/>
    <x v="9"/>
    <n v="8"/>
    <n v="294.41000000000003"/>
    <n v="20"/>
    <n v="1884.22"/>
    <n v="3.9"/>
    <x v="0"/>
    <n v="105"/>
    <n v="76"/>
    <x v="4"/>
    <s v="May"/>
    <n v="2025"/>
    <n v="1.88422E-2"/>
    <n v="1"/>
    <x v="0"/>
  </r>
  <r>
    <s v="ORD1077"/>
    <x v="63"/>
    <x v="0"/>
    <x v="5"/>
    <x v="1"/>
    <x v="2"/>
    <x v="14"/>
    <n v="5"/>
    <n v="178.46"/>
    <n v="20"/>
    <n v="713.84"/>
    <n v="3.9"/>
    <x v="1"/>
    <n v="212"/>
    <n v="63"/>
    <x v="0"/>
    <s v="January"/>
    <n v="2025"/>
    <n v="7.1384000000000005E-3"/>
    <n v="1"/>
    <x v="0"/>
  </r>
  <r>
    <s v="ORD1078"/>
    <x v="64"/>
    <x v="1"/>
    <x v="3"/>
    <x v="2"/>
    <x v="3"/>
    <x v="12"/>
    <n v="4"/>
    <n v="64.92"/>
    <n v="20"/>
    <n v="207.74"/>
    <n v="5"/>
    <x v="1"/>
    <n v="243"/>
    <n v="64"/>
    <x v="4"/>
    <s v="May"/>
    <n v="2025"/>
    <n v="2.0774000000000001E-3"/>
    <n v="1"/>
    <x v="0"/>
  </r>
  <r>
    <s v="ORD1079"/>
    <x v="65"/>
    <x v="0"/>
    <x v="0"/>
    <x v="2"/>
    <x v="1"/>
    <x v="2"/>
    <n v="2"/>
    <n v="151.18"/>
    <n v="15"/>
    <n v="257.01"/>
    <n v="4.4000000000000004"/>
    <x v="2"/>
    <n v="466"/>
    <n v="48"/>
    <x v="0"/>
    <s v="January"/>
    <n v="2025"/>
    <n v="2.5701000000000001E-3"/>
    <n v="1"/>
    <x v="0"/>
  </r>
  <r>
    <s v="ORD1080"/>
    <x v="66"/>
    <x v="0"/>
    <x v="0"/>
    <x v="0"/>
    <x v="4"/>
    <x v="15"/>
    <n v="8"/>
    <n v="49.96"/>
    <n v="20"/>
    <n v="319.74"/>
    <n v="4.8"/>
    <x v="3"/>
    <n v="487"/>
    <n v="36"/>
    <x v="4"/>
    <s v="May"/>
    <n v="2025"/>
    <n v="3.1974E-3"/>
    <n v="1"/>
    <x v="0"/>
  </r>
  <r>
    <s v="ORD1081"/>
    <x v="67"/>
    <x v="1"/>
    <x v="3"/>
    <x v="2"/>
    <x v="4"/>
    <x v="10"/>
    <n v="6"/>
    <n v="413.2"/>
    <n v="10"/>
    <n v="2231.2800000000002"/>
    <n v="3.8"/>
    <x v="0"/>
    <n v="185"/>
    <n v="52"/>
    <x v="3"/>
    <s v="February"/>
    <n v="2025"/>
    <n v="2.2312800000000001E-2"/>
    <n v="1"/>
    <x v="0"/>
  </r>
  <r>
    <s v="ORD1082"/>
    <x v="68"/>
    <x v="0"/>
    <x v="4"/>
    <x v="1"/>
    <x v="2"/>
    <x v="6"/>
    <n v="4"/>
    <n v="421.42"/>
    <n v="15"/>
    <n v="1432.83"/>
    <n v="4.8"/>
    <x v="2"/>
    <n v="287"/>
    <n v="58"/>
    <x v="0"/>
    <s v="January"/>
    <n v="2025"/>
    <n v="1.4328299999999999E-2"/>
    <n v="1"/>
    <x v="0"/>
  </r>
  <r>
    <s v="ORD1083"/>
    <x v="69"/>
    <x v="0"/>
    <x v="2"/>
    <x v="0"/>
    <x v="0"/>
    <x v="4"/>
    <n v="10"/>
    <n v="389.63"/>
    <n v="20"/>
    <n v="3117.04"/>
    <n v="4.4000000000000004"/>
    <x v="1"/>
    <n v="346"/>
    <n v="64"/>
    <x v="4"/>
    <s v="May"/>
    <n v="2025"/>
    <n v="3.1170400000000001E-2"/>
    <n v="1"/>
    <x v="0"/>
  </r>
  <r>
    <s v="ORD1084"/>
    <x v="70"/>
    <x v="1"/>
    <x v="1"/>
    <x v="3"/>
    <x v="2"/>
    <x v="19"/>
    <n v="1"/>
    <n v="387.9"/>
    <n v="0"/>
    <n v="387.9"/>
    <n v="4.3"/>
    <x v="2"/>
    <n v="156"/>
    <n v="79"/>
    <x v="5"/>
    <s v="June"/>
    <n v="2025"/>
    <n v="3.8789999999999996E-3"/>
    <n v="1"/>
    <x v="0"/>
  </r>
  <r>
    <s v="ORD1085"/>
    <x v="71"/>
    <x v="0"/>
    <x v="5"/>
    <x v="3"/>
    <x v="4"/>
    <x v="16"/>
    <n v="10"/>
    <n v="243.47"/>
    <n v="5"/>
    <n v="2312.96"/>
    <n v="4.5999999999999996"/>
    <x v="2"/>
    <n v="183"/>
    <n v="38"/>
    <x v="2"/>
    <s v="April"/>
    <n v="2025"/>
    <n v="2.31296E-2"/>
    <n v="1"/>
    <x v="0"/>
  </r>
  <r>
    <s v="ORD1086"/>
    <x v="18"/>
    <x v="0"/>
    <x v="4"/>
    <x v="3"/>
    <x v="3"/>
    <x v="12"/>
    <n v="4"/>
    <n v="102.36"/>
    <n v="5"/>
    <n v="388.97"/>
    <n v="5"/>
    <x v="3"/>
    <n v="306"/>
    <n v="57"/>
    <x v="1"/>
    <s v="March"/>
    <n v="2025"/>
    <n v="3.8897000000000003E-3"/>
    <n v="1"/>
    <x v="0"/>
  </r>
  <r>
    <s v="ORD1087"/>
    <x v="72"/>
    <x v="1"/>
    <x v="4"/>
    <x v="0"/>
    <x v="4"/>
    <x v="9"/>
    <n v="4"/>
    <n v="465.02"/>
    <n v="10"/>
    <n v="1674.07"/>
    <n v="4.5999999999999996"/>
    <x v="2"/>
    <n v="107"/>
    <n v="45"/>
    <x v="5"/>
    <s v="June"/>
    <n v="2025"/>
    <n v="1.6740700000000001E-2"/>
    <n v="1"/>
    <x v="0"/>
  </r>
  <r>
    <s v="ORD1088"/>
    <x v="73"/>
    <x v="1"/>
    <x v="2"/>
    <x v="1"/>
    <x v="0"/>
    <x v="13"/>
    <n v="5"/>
    <n v="300.87"/>
    <n v="0"/>
    <n v="1504.35"/>
    <n v="4.0999999999999996"/>
    <x v="0"/>
    <n v="346"/>
    <n v="26"/>
    <x v="2"/>
    <s v="April"/>
    <n v="2025"/>
    <n v="1.50435E-2"/>
    <n v="1"/>
    <x v="0"/>
  </r>
  <r>
    <s v="ORD1089"/>
    <x v="74"/>
    <x v="0"/>
    <x v="5"/>
    <x v="0"/>
    <x v="2"/>
    <x v="7"/>
    <n v="1"/>
    <n v="357.61"/>
    <n v="5"/>
    <n v="339.73"/>
    <n v="3.9"/>
    <x v="1"/>
    <n v="93"/>
    <n v="46"/>
    <x v="1"/>
    <s v="March"/>
    <n v="2025"/>
    <n v="3.3973000000000002E-3"/>
    <n v="1"/>
    <x v="0"/>
  </r>
  <r>
    <s v="ORD1090"/>
    <x v="50"/>
    <x v="1"/>
    <x v="4"/>
    <x v="2"/>
    <x v="4"/>
    <x v="9"/>
    <n v="1"/>
    <n v="456.33"/>
    <n v="0"/>
    <n v="456.33"/>
    <n v="4.2"/>
    <x v="1"/>
    <n v="346"/>
    <n v="20"/>
    <x v="5"/>
    <s v="June"/>
    <n v="2025"/>
    <n v="4.5633000000000002E-3"/>
    <n v="1"/>
    <x v="0"/>
  </r>
  <r>
    <s v="ORD1091"/>
    <x v="75"/>
    <x v="0"/>
    <x v="4"/>
    <x v="2"/>
    <x v="1"/>
    <x v="2"/>
    <n v="1"/>
    <n v="368.28"/>
    <n v="20"/>
    <n v="294.62"/>
    <n v="4.3"/>
    <x v="3"/>
    <n v="207"/>
    <n v="58"/>
    <x v="4"/>
    <s v="May"/>
    <n v="2025"/>
    <n v="2.9461999999999999E-3"/>
    <n v="1"/>
    <x v="0"/>
  </r>
  <r>
    <s v="ORD1092"/>
    <x v="23"/>
    <x v="0"/>
    <x v="3"/>
    <x v="1"/>
    <x v="1"/>
    <x v="1"/>
    <n v="7"/>
    <n v="146.31"/>
    <n v="0"/>
    <n v="1024.17"/>
    <n v="4.8"/>
    <x v="1"/>
    <n v="167"/>
    <n v="32"/>
    <x v="0"/>
    <s v="January"/>
    <n v="2025"/>
    <n v="1.0241700000000001E-2"/>
    <n v="1"/>
    <x v="0"/>
  </r>
  <r>
    <s v="ORD1093"/>
    <x v="76"/>
    <x v="0"/>
    <x v="5"/>
    <x v="3"/>
    <x v="4"/>
    <x v="10"/>
    <n v="3"/>
    <n v="402.39"/>
    <n v="5"/>
    <n v="1146.81"/>
    <n v="3.6"/>
    <x v="1"/>
    <n v="431"/>
    <n v="59"/>
    <x v="5"/>
    <s v="June"/>
    <n v="2025"/>
    <n v="1.14681E-2"/>
    <n v="1"/>
    <x v="0"/>
  </r>
  <r>
    <s v="ORD1094"/>
    <x v="77"/>
    <x v="0"/>
    <x v="2"/>
    <x v="0"/>
    <x v="3"/>
    <x v="8"/>
    <n v="1"/>
    <n v="176.1"/>
    <n v="10"/>
    <n v="158.49"/>
    <n v="3.5"/>
    <x v="2"/>
    <n v="432"/>
    <n v="47"/>
    <x v="0"/>
    <s v="January"/>
    <n v="2025"/>
    <n v="1.5849000000000002E-3"/>
    <n v="1"/>
    <x v="0"/>
  </r>
  <r>
    <s v="ORD1095"/>
    <x v="78"/>
    <x v="0"/>
    <x v="0"/>
    <x v="0"/>
    <x v="0"/>
    <x v="0"/>
    <n v="2"/>
    <n v="182.02"/>
    <n v="20"/>
    <n v="291.23"/>
    <n v="4.4000000000000004"/>
    <x v="1"/>
    <n v="349"/>
    <n v="21"/>
    <x v="2"/>
    <s v="April"/>
    <n v="2025"/>
    <n v="2.9123E-3"/>
    <n v="1"/>
    <x v="0"/>
  </r>
  <r>
    <s v="ORD1096"/>
    <x v="79"/>
    <x v="0"/>
    <x v="5"/>
    <x v="2"/>
    <x v="4"/>
    <x v="16"/>
    <n v="9"/>
    <n v="191.37"/>
    <n v="0"/>
    <n v="1722.33"/>
    <n v="4.0999999999999996"/>
    <x v="0"/>
    <n v="256"/>
    <n v="53"/>
    <x v="1"/>
    <s v="March"/>
    <n v="2025"/>
    <n v="1.72233E-2"/>
    <n v="1"/>
    <x v="0"/>
  </r>
  <r>
    <s v="ORD1097"/>
    <x v="33"/>
    <x v="0"/>
    <x v="3"/>
    <x v="1"/>
    <x v="2"/>
    <x v="14"/>
    <n v="4"/>
    <n v="70.849999999999994"/>
    <n v="20"/>
    <n v="226.72"/>
    <n v="4"/>
    <x v="2"/>
    <n v="413"/>
    <n v="63"/>
    <x v="3"/>
    <s v="February"/>
    <n v="2025"/>
    <n v="2.2672E-3"/>
    <n v="1"/>
    <x v="0"/>
  </r>
  <r>
    <s v="ORD1098"/>
    <x v="80"/>
    <x v="0"/>
    <x v="2"/>
    <x v="0"/>
    <x v="1"/>
    <x v="3"/>
    <n v="7"/>
    <n v="495.91"/>
    <n v="20"/>
    <n v="2777.1"/>
    <n v="3.7"/>
    <x v="1"/>
    <n v="396"/>
    <n v="52"/>
    <x v="5"/>
    <s v="June"/>
    <n v="2025"/>
    <n v="2.7771000000000001E-2"/>
    <n v="1"/>
    <x v="0"/>
  </r>
  <r>
    <s v="ORD1099"/>
    <x v="81"/>
    <x v="0"/>
    <x v="2"/>
    <x v="1"/>
    <x v="1"/>
    <x v="3"/>
    <n v="5"/>
    <n v="400.3"/>
    <n v="20"/>
    <n v="1601.2"/>
    <n v="4.5999999999999996"/>
    <x v="2"/>
    <n v="302"/>
    <n v="22"/>
    <x v="3"/>
    <s v="February"/>
    <n v="2025"/>
    <n v="1.6012000000000002E-2"/>
    <n v="1"/>
    <x v="0"/>
  </r>
  <r>
    <s v="ORD1100"/>
    <x v="72"/>
    <x v="1"/>
    <x v="4"/>
    <x v="3"/>
    <x v="2"/>
    <x v="6"/>
    <n v="2"/>
    <n v="160.76"/>
    <n v="0"/>
    <n v="321.52"/>
    <n v="4.0999999999999996"/>
    <x v="0"/>
    <n v="244"/>
    <n v="79"/>
    <x v="5"/>
    <s v="June"/>
    <n v="2025"/>
    <n v="3.2151999999999997E-3"/>
    <n v="1"/>
    <x v="0"/>
  </r>
  <r>
    <s v="ORD1101"/>
    <x v="82"/>
    <x v="1"/>
    <x v="1"/>
    <x v="1"/>
    <x v="3"/>
    <x v="18"/>
    <n v="9"/>
    <n v="294.89999999999998"/>
    <n v="10"/>
    <n v="2388.69"/>
    <n v="4.4000000000000004"/>
    <x v="1"/>
    <n v="272"/>
    <n v="76"/>
    <x v="4"/>
    <s v="May"/>
    <n v="2025"/>
    <n v="2.3886899999999999E-2"/>
    <n v="1"/>
    <x v="0"/>
  </r>
  <r>
    <s v="ORD1102"/>
    <x v="83"/>
    <x v="1"/>
    <x v="4"/>
    <x v="1"/>
    <x v="0"/>
    <x v="0"/>
    <n v="3"/>
    <n v="69.569999999999993"/>
    <n v="10"/>
    <n v="187.84"/>
    <n v="3.9"/>
    <x v="1"/>
    <n v="193"/>
    <n v="52"/>
    <x v="3"/>
    <s v="February"/>
    <n v="2025"/>
    <n v="1.8784000000000001E-3"/>
    <n v="1"/>
    <x v="0"/>
  </r>
  <r>
    <s v="ORD1103"/>
    <x v="31"/>
    <x v="1"/>
    <x v="3"/>
    <x v="3"/>
    <x v="2"/>
    <x v="14"/>
    <n v="2"/>
    <n v="136.04"/>
    <n v="5"/>
    <n v="258.48"/>
    <n v="4.0999999999999996"/>
    <x v="0"/>
    <n v="291"/>
    <n v="26"/>
    <x v="5"/>
    <s v="June"/>
    <n v="2025"/>
    <n v="2.5848000000000004E-3"/>
    <n v="1"/>
    <x v="0"/>
  </r>
  <r>
    <s v="ORD1104"/>
    <x v="84"/>
    <x v="1"/>
    <x v="4"/>
    <x v="3"/>
    <x v="2"/>
    <x v="19"/>
    <n v="8"/>
    <n v="139.79"/>
    <n v="20"/>
    <n v="894.66"/>
    <n v="3.7"/>
    <x v="2"/>
    <n v="180"/>
    <n v="50"/>
    <x v="3"/>
    <s v="February"/>
    <n v="2025"/>
    <n v="8.946599999999999E-3"/>
    <n v="1"/>
    <x v="0"/>
  </r>
  <r>
    <s v="ORD1105"/>
    <x v="85"/>
    <x v="0"/>
    <x v="0"/>
    <x v="2"/>
    <x v="3"/>
    <x v="12"/>
    <n v="3"/>
    <n v="169.18"/>
    <n v="5"/>
    <n v="482.16"/>
    <n v="4.2"/>
    <x v="1"/>
    <n v="39"/>
    <n v="73"/>
    <x v="2"/>
    <s v="April"/>
    <n v="2025"/>
    <n v="4.8216000000000005E-3"/>
    <n v="1"/>
    <x v="1"/>
  </r>
  <r>
    <s v="ORD1106"/>
    <x v="83"/>
    <x v="1"/>
    <x v="5"/>
    <x v="2"/>
    <x v="0"/>
    <x v="13"/>
    <n v="9"/>
    <n v="44.01"/>
    <n v="20"/>
    <n v="316.87"/>
    <n v="4.3"/>
    <x v="3"/>
    <n v="72"/>
    <n v="37"/>
    <x v="3"/>
    <s v="February"/>
    <n v="2025"/>
    <n v="3.1687E-3"/>
    <n v="1"/>
    <x v="0"/>
  </r>
  <r>
    <s v="ORD1107"/>
    <x v="81"/>
    <x v="0"/>
    <x v="5"/>
    <x v="1"/>
    <x v="3"/>
    <x v="12"/>
    <n v="6"/>
    <n v="486.63"/>
    <n v="5"/>
    <n v="2773.79"/>
    <n v="4.5"/>
    <x v="3"/>
    <n v="363"/>
    <n v="21"/>
    <x v="3"/>
    <s v="February"/>
    <n v="2025"/>
    <n v="2.7737899999999999E-2"/>
    <n v="1"/>
    <x v="0"/>
  </r>
  <r>
    <s v="ORD1108"/>
    <x v="86"/>
    <x v="1"/>
    <x v="1"/>
    <x v="0"/>
    <x v="2"/>
    <x v="6"/>
    <n v="4"/>
    <n v="389.1"/>
    <n v="10"/>
    <n v="1400.76"/>
    <n v="3.8"/>
    <x v="0"/>
    <n v="226"/>
    <n v="42"/>
    <x v="1"/>
    <s v="March"/>
    <n v="2025"/>
    <n v="1.40076E-2"/>
    <n v="1"/>
    <x v="0"/>
  </r>
  <r>
    <s v="ORD1109"/>
    <x v="87"/>
    <x v="1"/>
    <x v="5"/>
    <x v="1"/>
    <x v="2"/>
    <x v="19"/>
    <n v="9"/>
    <n v="209.93"/>
    <n v="20"/>
    <n v="1511.5"/>
    <n v="3.5"/>
    <x v="3"/>
    <n v="474"/>
    <n v="70"/>
    <x v="1"/>
    <s v="March"/>
    <n v="2025"/>
    <n v="1.5115E-2"/>
    <n v="1"/>
    <x v="0"/>
  </r>
  <r>
    <s v="ORD1110"/>
    <x v="68"/>
    <x v="0"/>
    <x v="5"/>
    <x v="3"/>
    <x v="2"/>
    <x v="19"/>
    <n v="7"/>
    <n v="137.77000000000001"/>
    <n v="5"/>
    <n v="916.17"/>
    <n v="3.5"/>
    <x v="1"/>
    <n v="385"/>
    <n v="24"/>
    <x v="0"/>
    <s v="January"/>
    <n v="2025"/>
    <n v="9.1617000000000001E-3"/>
    <n v="1"/>
    <x v="0"/>
  </r>
  <r>
    <s v="ORD1111"/>
    <x v="57"/>
    <x v="0"/>
    <x v="2"/>
    <x v="0"/>
    <x v="0"/>
    <x v="13"/>
    <n v="1"/>
    <n v="426.63"/>
    <n v="5"/>
    <n v="405.3"/>
    <n v="3.9"/>
    <x v="0"/>
    <n v="111"/>
    <n v="31"/>
    <x v="3"/>
    <s v="February"/>
    <n v="2025"/>
    <n v="4.0530000000000002E-3"/>
    <n v="1"/>
    <x v="0"/>
  </r>
  <r>
    <s v="ORD1112"/>
    <x v="88"/>
    <x v="1"/>
    <x v="4"/>
    <x v="3"/>
    <x v="0"/>
    <x v="0"/>
    <n v="6"/>
    <n v="387.41"/>
    <n v="5"/>
    <n v="2208.2399999999998"/>
    <n v="4.9000000000000004"/>
    <x v="0"/>
    <n v="500"/>
    <n v="73"/>
    <x v="0"/>
    <s v="January"/>
    <n v="2025"/>
    <n v="2.2082399999999999E-2"/>
    <n v="1"/>
    <x v="0"/>
  </r>
  <r>
    <s v="ORD1113"/>
    <x v="89"/>
    <x v="0"/>
    <x v="3"/>
    <x v="2"/>
    <x v="1"/>
    <x v="1"/>
    <n v="4"/>
    <n v="140.81"/>
    <n v="15"/>
    <n v="478.75"/>
    <n v="4"/>
    <x v="2"/>
    <n v="231"/>
    <n v="23"/>
    <x v="2"/>
    <s v="April"/>
    <n v="2025"/>
    <n v="4.7875000000000001E-3"/>
    <n v="1"/>
    <x v="0"/>
  </r>
  <r>
    <s v="ORD1114"/>
    <x v="90"/>
    <x v="0"/>
    <x v="2"/>
    <x v="1"/>
    <x v="2"/>
    <x v="14"/>
    <n v="2"/>
    <n v="246.36"/>
    <n v="15"/>
    <n v="418.81"/>
    <n v="4.5999999999999996"/>
    <x v="3"/>
    <n v="300"/>
    <n v="40"/>
    <x v="5"/>
    <s v="June"/>
    <n v="2025"/>
    <n v="4.1881000000000002E-3"/>
    <n v="1"/>
    <x v="0"/>
  </r>
  <r>
    <s v="ORD1115"/>
    <x v="91"/>
    <x v="0"/>
    <x v="5"/>
    <x v="0"/>
    <x v="4"/>
    <x v="10"/>
    <n v="4"/>
    <n v="134.24"/>
    <n v="20"/>
    <n v="429.57"/>
    <n v="4"/>
    <x v="0"/>
    <n v="365"/>
    <n v="61"/>
    <x v="0"/>
    <s v="January"/>
    <n v="2025"/>
    <n v="4.2956999999999995E-3"/>
    <n v="1"/>
    <x v="0"/>
  </r>
  <r>
    <s v="ORD1116"/>
    <x v="78"/>
    <x v="0"/>
    <x v="1"/>
    <x v="1"/>
    <x v="3"/>
    <x v="8"/>
    <n v="2"/>
    <n v="149.07"/>
    <n v="15"/>
    <n v="253.42"/>
    <n v="3.8"/>
    <x v="1"/>
    <n v="354"/>
    <n v="27"/>
    <x v="2"/>
    <s v="April"/>
    <n v="2025"/>
    <n v="2.5341999999999999E-3"/>
    <n v="1"/>
    <x v="0"/>
  </r>
  <r>
    <s v="ORD1117"/>
    <x v="21"/>
    <x v="0"/>
    <x v="5"/>
    <x v="0"/>
    <x v="4"/>
    <x v="16"/>
    <n v="7"/>
    <n v="34.39"/>
    <n v="20"/>
    <n v="192.58"/>
    <n v="5"/>
    <x v="2"/>
    <n v="425"/>
    <n v="24"/>
    <x v="3"/>
    <s v="February"/>
    <n v="2025"/>
    <n v="1.9258000000000001E-3"/>
    <n v="1"/>
    <x v="0"/>
  </r>
  <r>
    <s v="ORD1118"/>
    <x v="19"/>
    <x v="0"/>
    <x v="0"/>
    <x v="3"/>
    <x v="4"/>
    <x v="16"/>
    <n v="9"/>
    <n v="306.19"/>
    <n v="20"/>
    <n v="2204.5700000000002"/>
    <n v="4.5999999999999996"/>
    <x v="0"/>
    <n v="315"/>
    <n v="20"/>
    <x v="4"/>
    <s v="May"/>
    <n v="2025"/>
    <n v="2.2045700000000001E-2"/>
    <n v="1"/>
    <x v="0"/>
  </r>
  <r>
    <s v="ORD1119"/>
    <x v="86"/>
    <x v="1"/>
    <x v="2"/>
    <x v="2"/>
    <x v="4"/>
    <x v="10"/>
    <n v="7"/>
    <n v="496.46"/>
    <n v="15"/>
    <n v="2953.94"/>
    <n v="4.0999999999999996"/>
    <x v="0"/>
    <n v="309"/>
    <n v="37"/>
    <x v="1"/>
    <s v="March"/>
    <n v="2025"/>
    <n v="2.95394E-2"/>
    <n v="1"/>
    <x v="0"/>
  </r>
  <r>
    <s v="ORD1120"/>
    <x v="92"/>
    <x v="1"/>
    <x v="4"/>
    <x v="2"/>
    <x v="0"/>
    <x v="13"/>
    <n v="3"/>
    <n v="30.47"/>
    <n v="0"/>
    <n v="91.41"/>
    <n v="4.3"/>
    <x v="1"/>
    <n v="13"/>
    <n v="35"/>
    <x v="1"/>
    <s v="March"/>
    <n v="2025"/>
    <n v="9.1409999999999994E-4"/>
    <n v="1"/>
    <x v="1"/>
  </r>
  <r>
    <s v="ORD1121"/>
    <x v="93"/>
    <x v="0"/>
    <x v="3"/>
    <x v="0"/>
    <x v="2"/>
    <x v="14"/>
    <n v="10"/>
    <n v="166.57"/>
    <n v="20"/>
    <n v="1332.56"/>
    <n v="4.0999999999999996"/>
    <x v="3"/>
    <n v="337"/>
    <n v="32"/>
    <x v="3"/>
    <s v="February"/>
    <n v="2025"/>
    <n v="1.33256E-2"/>
    <n v="1"/>
    <x v="0"/>
  </r>
  <r>
    <s v="ORD1122"/>
    <x v="86"/>
    <x v="1"/>
    <x v="1"/>
    <x v="2"/>
    <x v="3"/>
    <x v="18"/>
    <n v="9"/>
    <n v="345.46"/>
    <n v="20"/>
    <n v="2487.31"/>
    <n v="4.8"/>
    <x v="2"/>
    <n v="151"/>
    <n v="54"/>
    <x v="1"/>
    <s v="March"/>
    <n v="2025"/>
    <n v="2.4873099999999999E-2"/>
    <n v="1"/>
    <x v="0"/>
  </r>
  <r>
    <s v="ORD1123"/>
    <x v="18"/>
    <x v="0"/>
    <x v="4"/>
    <x v="0"/>
    <x v="0"/>
    <x v="11"/>
    <n v="4"/>
    <n v="87.85"/>
    <n v="20"/>
    <n v="281.12"/>
    <n v="4.4000000000000004"/>
    <x v="2"/>
    <n v="294"/>
    <n v="31"/>
    <x v="1"/>
    <s v="March"/>
    <n v="2025"/>
    <n v="2.8112000000000002E-3"/>
    <n v="1"/>
    <x v="0"/>
  </r>
  <r>
    <s v="ORD1124"/>
    <x v="94"/>
    <x v="0"/>
    <x v="2"/>
    <x v="3"/>
    <x v="3"/>
    <x v="18"/>
    <n v="2"/>
    <n v="315.39999999999998"/>
    <n v="0"/>
    <n v="630.79999999999995"/>
    <n v="4.2"/>
    <x v="0"/>
    <n v="33"/>
    <n v="79"/>
    <x v="5"/>
    <s v="June"/>
    <n v="2025"/>
    <n v="6.3079999999999994E-3"/>
    <n v="1"/>
    <x v="1"/>
  </r>
  <r>
    <s v="ORD1125"/>
    <x v="5"/>
    <x v="1"/>
    <x v="2"/>
    <x v="1"/>
    <x v="4"/>
    <x v="9"/>
    <n v="8"/>
    <n v="350.89"/>
    <n v="15"/>
    <n v="2386.0500000000002"/>
    <n v="3.6"/>
    <x v="0"/>
    <n v="314"/>
    <n v="35"/>
    <x v="0"/>
    <s v="January"/>
    <n v="2025"/>
    <n v="2.3860500000000003E-2"/>
    <n v="1"/>
    <x v="0"/>
  </r>
  <r>
    <s v="ORD1126"/>
    <x v="95"/>
    <x v="0"/>
    <x v="4"/>
    <x v="2"/>
    <x v="3"/>
    <x v="17"/>
    <n v="1"/>
    <n v="474.73"/>
    <n v="0"/>
    <n v="474.73"/>
    <n v="4.5999999999999996"/>
    <x v="1"/>
    <n v="230"/>
    <n v="32"/>
    <x v="2"/>
    <s v="April"/>
    <n v="2025"/>
    <n v="4.7473000000000003E-3"/>
    <n v="1"/>
    <x v="0"/>
  </r>
  <r>
    <s v="ORD1127"/>
    <x v="87"/>
    <x v="1"/>
    <x v="0"/>
    <x v="0"/>
    <x v="2"/>
    <x v="7"/>
    <n v="5"/>
    <n v="113.66"/>
    <n v="10"/>
    <n v="511.47"/>
    <n v="4.5"/>
    <x v="2"/>
    <n v="424"/>
    <n v="57"/>
    <x v="1"/>
    <s v="March"/>
    <n v="2025"/>
    <n v="5.1147000000000007E-3"/>
    <n v="1"/>
    <x v="0"/>
  </r>
  <r>
    <s v="ORD1128"/>
    <x v="96"/>
    <x v="0"/>
    <x v="2"/>
    <x v="2"/>
    <x v="4"/>
    <x v="15"/>
    <n v="5"/>
    <n v="365.32"/>
    <n v="0"/>
    <n v="1826.6"/>
    <n v="4.4000000000000004"/>
    <x v="1"/>
    <n v="205"/>
    <n v="25"/>
    <x v="1"/>
    <s v="March"/>
    <n v="2025"/>
    <n v="1.8265999999999998E-2"/>
    <n v="1"/>
    <x v="0"/>
  </r>
  <r>
    <s v="ORD1129"/>
    <x v="2"/>
    <x v="0"/>
    <x v="0"/>
    <x v="0"/>
    <x v="1"/>
    <x v="2"/>
    <n v="7"/>
    <n v="130.55000000000001"/>
    <n v="0"/>
    <n v="913.85"/>
    <n v="4.7"/>
    <x v="2"/>
    <n v="80"/>
    <n v="75"/>
    <x v="1"/>
    <s v="March"/>
    <n v="2025"/>
    <n v="9.1385000000000008E-3"/>
    <n v="1"/>
    <x v="0"/>
  </r>
  <r>
    <s v="ORD1130"/>
    <x v="65"/>
    <x v="0"/>
    <x v="1"/>
    <x v="2"/>
    <x v="1"/>
    <x v="2"/>
    <n v="4"/>
    <n v="40.36"/>
    <n v="0"/>
    <n v="161.44"/>
    <n v="4"/>
    <x v="2"/>
    <n v="498"/>
    <n v="64"/>
    <x v="0"/>
    <s v="January"/>
    <n v="2025"/>
    <n v="1.6144E-3"/>
    <n v="1"/>
    <x v="0"/>
  </r>
  <r>
    <s v="ORD1131"/>
    <x v="97"/>
    <x v="0"/>
    <x v="3"/>
    <x v="2"/>
    <x v="2"/>
    <x v="7"/>
    <n v="6"/>
    <n v="405.11"/>
    <n v="10"/>
    <n v="2187.59"/>
    <n v="4"/>
    <x v="2"/>
    <n v="442"/>
    <n v="29"/>
    <x v="0"/>
    <s v="January"/>
    <n v="2025"/>
    <n v="2.18759E-2"/>
    <n v="1"/>
    <x v="0"/>
  </r>
  <r>
    <s v="ORD1132"/>
    <x v="98"/>
    <x v="1"/>
    <x v="5"/>
    <x v="3"/>
    <x v="3"/>
    <x v="18"/>
    <n v="2"/>
    <n v="367.28"/>
    <n v="5"/>
    <n v="697.83"/>
    <n v="4.4000000000000004"/>
    <x v="2"/>
    <n v="378"/>
    <n v="22"/>
    <x v="4"/>
    <s v="May"/>
    <n v="2025"/>
    <n v="6.9783000000000006E-3"/>
    <n v="1"/>
    <x v="0"/>
  </r>
  <r>
    <s v="ORD1133"/>
    <x v="99"/>
    <x v="0"/>
    <x v="5"/>
    <x v="1"/>
    <x v="4"/>
    <x v="9"/>
    <n v="1"/>
    <n v="349.64"/>
    <n v="15"/>
    <n v="297.19"/>
    <n v="3.7"/>
    <x v="0"/>
    <n v="274"/>
    <n v="66"/>
    <x v="5"/>
    <s v="June"/>
    <n v="2025"/>
    <n v="2.9719E-3"/>
    <n v="1"/>
    <x v="0"/>
  </r>
  <r>
    <s v="ORD1134"/>
    <x v="100"/>
    <x v="1"/>
    <x v="2"/>
    <x v="2"/>
    <x v="4"/>
    <x v="15"/>
    <n v="1"/>
    <n v="27.27"/>
    <n v="20"/>
    <n v="21.82"/>
    <n v="4.5999999999999996"/>
    <x v="1"/>
    <n v="331"/>
    <n v="59"/>
    <x v="0"/>
    <s v="January"/>
    <n v="2025"/>
    <n v="2.1819999999999999E-4"/>
    <n v="1"/>
    <x v="0"/>
  </r>
  <r>
    <s v="ORD1135"/>
    <x v="87"/>
    <x v="1"/>
    <x v="5"/>
    <x v="2"/>
    <x v="1"/>
    <x v="3"/>
    <n v="3"/>
    <n v="253.78"/>
    <n v="15"/>
    <n v="647.14"/>
    <n v="3.9"/>
    <x v="1"/>
    <n v="202"/>
    <n v="73"/>
    <x v="1"/>
    <s v="March"/>
    <n v="2025"/>
    <n v="6.4713999999999995E-3"/>
    <n v="1"/>
    <x v="0"/>
  </r>
  <r>
    <s v="ORD1136"/>
    <x v="101"/>
    <x v="0"/>
    <x v="1"/>
    <x v="2"/>
    <x v="4"/>
    <x v="16"/>
    <n v="4"/>
    <n v="173.32"/>
    <n v="20"/>
    <n v="554.62"/>
    <n v="4.7"/>
    <x v="3"/>
    <n v="233"/>
    <n v="39"/>
    <x v="2"/>
    <s v="April"/>
    <n v="2025"/>
    <n v="5.5462000000000003E-3"/>
    <n v="1"/>
    <x v="0"/>
  </r>
  <r>
    <s v="ORD1137"/>
    <x v="59"/>
    <x v="0"/>
    <x v="0"/>
    <x v="2"/>
    <x v="2"/>
    <x v="6"/>
    <n v="9"/>
    <n v="134.99"/>
    <n v="5"/>
    <n v="1154.1600000000001"/>
    <n v="4.0999999999999996"/>
    <x v="1"/>
    <n v="133"/>
    <n v="35"/>
    <x v="5"/>
    <s v="June"/>
    <n v="2025"/>
    <n v="1.1541600000000001E-2"/>
    <n v="1"/>
    <x v="0"/>
  </r>
  <r>
    <s v="ORD1138"/>
    <x v="102"/>
    <x v="0"/>
    <x v="5"/>
    <x v="2"/>
    <x v="4"/>
    <x v="15"/>
    <n v="3"/>
    <n v="210.46"/>
    <n v="5"/>
    <n v="599.80999999999995"/>
    <n v="4.3"/>
    <x v="3"/>
    <n v="74"/>
    <n v="32"/>
    <x v="3"/>
    <s v="February"/>
    <n v="2025"/>
    <n v="5.9980999999999993E-3"/>
    <n v="1"/>
    <x v="0"/>
  </r>
  <r>
    <s v="ORD1139"/>
    <x v="4"/>
    <x v="1"/>
    <x v="2"/>
    <x v="1"/>
    <x v="4"/>
    <x v="9"/>
    <n v="3"/>
    <n v="22.97"/>
    <n v="5"/>
    <n v="65.459999999999994"/>
    <n v="4.2"/>
    <x v="3"/>
    <n v="197"/>
    <n v="39"/>
    <x v="3"/>
    <s v="February"/>
    <n v="2025"/>
    <n v="6.5459999999999997E-4"/>
    <n v="1"/>
    <x v="0"/>
  </r>
  <r>
    <s v="ORD1140"/>
    <x v="38"/>
    <x v="0"/>
    <x v="0"/>
    <x v="2"/>
    <x v="2"/>
    <x v="19"/>
    <n v="10"/>
    <n v="421.77"/>
    <n v="10"/>
    <n v="3795.93"/>
    <n v="4.0999999999999996"/>
    <x v="0"/>
    <n v="259"/>
    <n v="22"/>
    <x v="4"/>
    <s v="May"/>
    <n v="2025"/>
    <n v="3.7959300000000001E-2"/>
    <n v="1"/>
    <x v="0"/>
  </r>
  <r>
    <s v="ORD1141"/>
    <x v="48"/>
    <x v="1"/>
    <x v="1"/>
    <x v="3"/>
    <x v="4"/>
    <x v="9"/>
    <n v="3"/>
    <n v="177.27"/>
    <n v="20"/>
    <n v="425.45"/>
    <n v="3.9"/>
    <x v="2"/>
    <n v="146"/>
    <n v="62"/>
    <x v="5"/>
    <s v="June"/>
    <n v="2025"/>
    <n v="4.2544999999999996E-3"/>
    <n v="1"/>
    <x v="0"/>
  </r>
  <r>
    <s v="ORD1142"/>
    <x v="103"/>
    <x v="1"/>
    <x v="4"/>
    <x v="2"/>
    <x v="0"/>
    <x v="13"/>
    <n v="6"/>
    <n v="314.81"/>
    <n v="5"/>
    <n v="1794.42"/>
    <n v="4.8"/>
    <x v="2"/>
    <n v="31"/>
    <n v="48"/>
    <x v="2"/>
    <s v="April"/>
    <n v="2025"/>
    <n v="1.79442E-2"/>
    <n v="1"/>
    <x v="1"/>
  </r>
  <r>
    <s v="ORD1143"/>
    <x v="104"/>
    <x v="0"/>
    <x v="5"/>
    <x v="2"/>
    <x v="4"/>
    <x v="9"/>
    <n v="4"/>
    <n v="151"/>
    <n v="0"/>
    <n v="604"/>
    <n v="5"/>
    <x v="0"/>
    <n v="395"/>
    <n v="30"/>
    <x v="2"/>
    <s v="April"/>
    <n v="2025"/>
    <n v="6.0400000000000002E-3"/>
    <n v="1"/>
    <x v="0"/>
  </r>
  <r>
    <s v="ORD1144"/>
    <x v="38"/>
    <x v="0"/>
    <x v="0"/>
    <x v="0"/>
    <x v="1"/>
    <x v="3"/>
    <n v="2"/>
    <n v="324.5"/>
    <n v="10"/>
    <n v="584.1"/>
    <n v="4.2"/>
    <x v="1"/>
    <n v="48"/>
    <n v="67"/>
    <x v="4"/>
    <s v="May"/>
    <n v="2025"/>
    <n v="5.8409999999999998E-3"/>
    <n v="1"/>
    <x v="1"/>
  </r>
  <r>
    <s v="ORD1145"/>
    <x v="63"/>
    <x v="0"/>
    <x v="3"/>
    <x v="3"/>
    <x v="0"/>
    <x v="11"/>
    <n v="5"/>
    <n v="483.15"/>
    <n v="0"/>
    <n v="2415.75"/>
    <n v="3.9"/>
    <x v="0"/>
    <n v="86"/>
    <n v="33"/>
    <x v="0"/>
    <s v="January"/>
    <n v="2025"/>
    <n v="2.4157499999999998E-2"/>
    <n v="1"/>
    <x v="0"/>
  </r>
  <r>
    <s v="ORD1146"/>
    <x v="105"/>
    <x v="1"/>
    <x v="3"/>
    <x v="1"/>
    <x v="2"/>
    <x v="7"/>
    <n v="9"/>
    <n v="449.81"/>
    <n v="15"/>
    <n v="3441.05"/>
    <n v="4.4000000000000004"/>
    <x v="0"/>
    <n v="392"/>
    <n v="31"/>
    <x v="1"/>
    <s v="March"/>
    <n v="2025"/>
    <n v="3.4410500000000004E-2"/>
    <n v="1"/>
    <x v="0"/>
  </r>
  <r>
    <s v="ORD1147"/>
    <x v="34"/>
    <x v="0"/>
    <x v="2"/>
    <x v="0"/>
    <x v="1"/>
    <x v="5"/>
    <n v="7"/>
    <n v="353.29"/>
    <n v="5"/>
    <n v="2349.38"/>
    <n v="3.7"/>
    <x v="2"/>
    <n v="157"/>
    <n v="61"/>
    <x v="0"/>
    <s v="January"/>
    <n v="2025"/>
    <n v="2.3493800000000002E-2"/>
    <n v="1"/>
    <x v="0"/>
  </r>
  <r>
    <s v="ORD1148"/>
    <x v="57"/>
    <x v="0"/>
    <x v="1"/>
    <x v="2"/>
    <x v="1"/>
    <x v="3"/>
    <n v="1"/>
    <n v="338.25"/>
    <n v="5"/>
    <n v="321.33999999999997"/>
    <n v="3.5"/>
    <x v="2"/>
    <n v="138"/>
    <n v="52"/>
    <x v="3"/>
    <s v="February"/>
    <n v="2025"/>
    <n v="3.2133999999999999E-3"/>
    <n v="1"/>
    <x v="0"/>
  </r>
  <r>
    <s v="ORD1149"/>
    <x v="101"/>
    <x v="0"/>
    <x v="5"/>
    <x v="1"/>
    <x v="1"/>
    <x v="1"/>
    <n v="6"/>
    <n v="239.63"/>
    <n v="15"/>
    <n v="1222.1099999999999"/>
    <n v="4.4000000000000004"/>
    <x v="2"/>
    <n v="13"/>
    <n v="60"/>
    <x v="2"/>
    <s v="April"/>
    <n v="2025"/>
    <n v="1.2221099999999999E-2"/>
    <n v="1"/>
    <x v="1"/>
  </r>
  <r>
    <s v="ORD1150"/>
    <x v="106"/>
    <x v="0"/>
    <x v="2"/>
    <x v="3"/>
    <x v="4"/>
    <x v="16"/>
    <n v="7"/>
    <n v="278.52"/>
    <n v="15"/>
    <n v="1657.19"/>
    <n v="4.4000000000000004"/>
    <x v="3"/>
    <n v="58"/>
    <n v="20"/>
    <x v="2"/>
    <s v="April"/>
    <n v="2025"/>
    <n v="1.6571900000000001E-2"/>
    <n v="1"/>
    <x v="0"/>
  </r>
  <r>
    <s v="ORD1151"/>
    <x v="107"/>
    <x v="1"/>
    <x v="3"/>
    <x v="1"/>
    <x v="4"/>
    <x v="9"/>
    <n v="7"/>
    <n v="55.81"/>
    <n v="20"/>
    <n v="312.54000000000002"/>
    <n v="4.0999999999999996"/>
    <x v="3"/>
    <n v="102"/>
    <n v="55"/>
    <x v="5"/>
    <s v="June"/>
    <n v="2025"/>
    <n v="3.1254000000000004E-3"/>
    <n v="1"/>
    <x v="0"/>
  </r>
  <r>
    <s v="ORD1152"/>
    <x v="92"/>
    <x v="1"/>
    <x v="2"/>
    <x v="0"/>
    <x v="4"/>
    <x v="10"/>
    <n v="4"/>
    <n v="364.66"/>
    <n v="10"/>
    <n v="1312.78"/>
    <n v="4.3"/>
    <x v="2"/>
    <n v="338"/>
    <n v="36"/>
    <x v="1"/>
    <s v="March"/>
    <n v="2025"/>
    <n v="1.31278E-2"/>
    <n v="1"/>
    <x v="0"/>
  </r>
  <r>
    <s v="ORD1153"/>
    <x v="29"/>
    <x v="0"/>
    <x v="2"/>
    <x v="2"/>
    <x v="3"/>
    <x v="18"/>
    <n v="1"/>
    <n v="155.09"/>
    <n v="15"/>
    <n v="131.83000000000001"/>
    <n v="4.4000000000000004"/>
    <x v="3"/>
    <n v="225"/>
    <n v="22"/>
    <x v="5"/>
    <s v="June"/>
    <n v="2025"/>
    <n v="1.3183000000000001E-3"/>
    <n v="1"/>
    <x v="0"/>
  </r>
  <r>
    <s v="ORD1154"/>
    <x v="108"/>
    <x v="1"/>
    <x v="2"/>
    <x v="3"/>
    <x v="0"/>
    <x v="0"/>
    <n v="5"/>
    <n v="401.64"/>
    <n v="10"/>
    <n v="1807.38"/>
    <n v="4.2"/>
    <x v="1"/>
    <n v="101"/>
    <n v="68"/>
    <x v="1"/>
    <s v="March"/>
    <n v="2025"/>
    <n v="1.8073800000000001E-2"/>
    <n v="1"/>
    <x v="0"/>
  </r>
  <r>
    <s v="ORD1155"/>
    <x v="34"/>
    <x v="0"/>
    <x v="4"/>
    <x v="1"/>
    <x v="0"/>
    <x v="13"/>
    <n v="4"/>
    <n v="293.54000000000002"/>
    <n v="20"/>
    <n v="939.33"/>
    <n v="4.7"/>
    <x v="1"/>
    <n v="216"/>
    <n v="65"/>
    <x v="0"/>
    <s v="January"/>
    <n v="2025"/>
    <n v="9.3933000000000003E-3"/>
    <n v="1"/>
    <x v="0"/>
  </r>
  <r>
    <s v="ORD1156"/>
    <x v="76"/>
    <x v="0"/>
    <x v="5"/>
    <x v="1"/>
    <x v="0"/>
    <x v="4"/>
    <n v="1"/>
    <n v="265.92"/>
    <n v="15"/>
    <n v="226.03"/>
    <n v="3.8"/>
    <x v="2"/>
    <n v="158"/>
    <n v="44"/>
    <x v="5"/>
    <s v="June"/>
    <n v="2025"/>
    <n v="2.2602999999999998E-3"/>
    <n v="1"/>
    <x v="0"/>
  </r>
  <r>
    <s v="ORD1157"/>
    <x v="68"/>
    <x v="0"/>
    <x v="4"/>
    <x v="3"/>
    <x v="2"/>
    <x v="19"/>
    <n v="2"/>
    <n v="54.94"/>
    <n v="20"/>
    <n v="87.9"/>
    <n v="3.6"/>
    <x v="3"/>
    <n v="124"/>
    <n v="42"/>
    <x v="0"/>
    <s v="January"/>
    <n v="2025"/>
    <n v="8.7900000000000001E-4"/>
    <n v="1"/>
    <x v="0"/>
  </r>
  <r>
    <s v="ORD1158"/>
    <x v="39"/>
    <x v="0"/>
    <x v="2"/>
    <x v="2"/>
    <x v="2"/>
    <x v="7"/>
    <n v="2"/>
    <n v="47.71"/>
    <n v="5"/>
    <n v="90.65"/>
    <n v="4.9000000000000004"/>
    <x v="0"/>
    <n v="265"/>
    <n v="68"/>
    <x v="5"/>
    <s v="June"/>
    <n v="2025"/>
    <n v="9.0650000000000008E-4"/>
    <n v="1"/>
    <x v="0"/>
  </r>
  <r>
    <s v="ORD1159"/>
    <x v="35"/>
    <x v="0"/>
    <x v="5"/>
    <x v="3"/>
    <x v="4"/>
    <x v="10"/>
    <n v="9"/>
    <n v="465.76"/>
    <n v="10"/>
    <n v="3772.66"/>
    <n v="4.7"/>
    <x v="1"/>
    <n v="412"/>
    <n v="56"/>
    <x v="3"/>
    <s v="February"/>
    <n v="2025"/>
    <n v="3.7726599999999999E-2"/>
    <n v="1"/>
    <x v="0"/>
  </r>
  <r>
    <s v="ORD1160"/>
    <x v="82"/>
    <x v="1"/>
    <x v="0"/>
    <x v="2"/>
    <x v="0"/>
    <x v="11"/>
    <n v="4"/>
    <n v="381.74"/>
    <n v="0"/>
    <n v="1526.96"/>
    <n v="3.5"/>
    <x v="2"/>
    <n v="16"/>
    <n v="54"/>
    <x v="4"/>
    <s v="May"/>
    <n v="2025"/>
    <n v="1.5269600000000001E-2"/>
    <n v="1"/>
    <x v="1"/>
  </r>
  <r>
    <s v="ORD1161"/>
    <x v="109"/>
    <x v="1"/>
    <x v="0"/>
    <x v="3"/>
    <x v="1"/>
    <x v="1"/>
    <n v="3"/>
    <n v="150.41"/>
    <n v="15"/>
    <n v="383.55"/>
    <n v="4.7"/>
    <x v="3"/>
    <n v="119"/>
    <n v="33"/>
    <x v="4"/>
    <s v="May"/>
    <n v="2025"/>
    <n v="3.8354999999999999E-3"/>
    <n v="1"/>
    <x v="0"/>
  </r>
  <r>
    <s v="ORD1162"/>
    <x v="110"/>
    <x v="1"/>
    <x v="5"/>
    <x v="1"/>
    <x v="3"/>
    <x v="8"/>
    <n v="1"/>
    <n v="299.19"/>
    <n v="15"/>
    <n v="254.31"/>
    <n v="3.7"/>
    <x v="0"/>
    <n v="331"/>
    <n v="38"/>
    <x v="4"/>
    <s v="May"/>
    <n v="2025"/>
    <n v="2.5431E-3"/>
    <n v="1"/>
    <x v="0"/>
  </r>
  <r>
    <s v="ORD1163"/>
    <x v="61"/>
    <x v="0"/>
    <x v="4"/>
    <x v="0"/>
    <x v="2"/>
    <x v="6"/>
    <n v="5"/>
    <n v="427.5"/>
    <n v="5"/>
    <n v="2030.62"/>
    <n v="3.7"/>
    <x v="0"/>
    <n v="224"/>
    <n v="52"/>
    <x v="0"/>
    <s v="January"/>
    <n v="2025"/>
    <n v="2.03062E-2"/>
    <n v="1"/>
    <x v="0"/>
  </r>
  <r>
    <s v="ORD1164"/>
    <x v="111"/>
    <x v="0"/>
    <x v="3"/>
    <x v="2"/>
    <x v="2"/>
    <x v="14"/>
    <n v="1"/>
    <n v="359.36"/>
    <n v="15"/>
    <n v="305.45999999999998"/>
    <n v="3.5"/>
    <x v="2"/>
    <n v="326"/>
    <n v="65"/>
    <x v="1"/>
    <s v="March"/>
    <n v="2025"/>
    <n v="3.0545999999999998E-3"/>
    <n v="1"/>
    <x v="0"/>
  </r>
  <r>
    <s v="ORD1165"/>
    <x v="82"/>
    <x v="1"/>
    <x v="2"/>
    <x v="1"/>
    <x v="0"/>
    <x v="11"/>
    <n v="4"/>
    <n v="170.84"/>
    <n v="15"/>
    <n v="580.86"/>
    <n v="4.0999999999999996"/>
    <x v="2"/>
    <n v="395"/>
    <n v="55"/>
    <x v="4"/>
    <s v="May"/>
    <n v="2025"/>
    <n v="5.8086000000000006E-3"/>
    <n v="1"/>
    <x v="0"/>
  </r>
  <r>
    <s v="ORD1166"/>
    <x v="112"/>
    <x v="0"/>
    <x v="0"/>
    <x v="1"/>
    <x v="0"/>
    <x v="11"/>
    <n v="6"/>
    <n v="258.16000000000003"/>
    <n v="5"/>
    <n v="1471.51"/>
    <n v="3.8"/>
    <x v="3"/>
    <n v="53"/>
    <n v="70"/>
    <x v="4"/>
    <s v="May"/>
    <n v="2025"/>
    <n v="1.47151E-2"/>
    <n v="1"/>
    <x v="1"/>
  </r>
  <r>
    <s v="ORD1167"/>
    <x v="113"/>
    <x v="0"/>
    <x v="1"/>
    <x v="0"/>
    <x v="4"/>
    <x v="9"/>
    <n v="7"/>
    <n v="73.27"/>
    <n v="0"/>
    <n v="512.89"/>
    <n v="4.9000000000000004"/>
    <x v="3"/>
    <n v="252"/>
    <n v="23"/>
    <x v="2"/>
    <s v="April"/>
    <n v="2025"/>
    <n v="5.1288999999999996E-3"/>
    <n v="1"/>
    <x v="0"/>
  </r>
  <r>
    <s v="ORD1168"/>
    <x v="75"/>
    <x v="0"/>
    <x v="0"/>
    <x v="3"/>
    <x v="4"/>
    <x v="10"/>
    <n v="9"/>
    <n v="339.78"/>
    <n v="15"/>
    <n v="2599.3200000000002"/>
    <n v="4.5"/>
    <x v="3"/>
    <n v="22"/>
    <n v="34"/>
    <x v="4"/>
    <s v="May"/>
    <n v="2025"/>
    <n v="2.5993200000000001E-2"/>
    <n v="1"/>
    <x v="1"/>
  </r>
  <r>
    <s v="ORD1169"/>
    <x v="114"/>
    <x v="0"/>
    <x v="1"/>
    <x v="1"/>
    <x v="3"/>
    <x v="18"/>
    <n v="4"/>
    <n v="305.27999999999997"/>
    <n v="5"/>
    <n v="1160.06"/>
    <n v="4.4000000000000004"/>
    <x v="1"/>
    <n v="412"/>
    <n v="40"/>
    <x v="4"/>
    <s v="May"/>
    <n v="2025"/>
    <n v="1.1600599999999999E-2"/>
    <n v="1"/>
    <x v="0"/>
  </r>
  <r>
    <s v="ORD1170"/>
    <x v="102"/>
    <x v="0"/>
    <x v="3"/>
    <x v="3"/>
    <x v="0"/>
    <x v="0"/>
    <n v="10"/>
    <n v="115.29"/>
    <n v="5"/>
    <n v="1095.26"/>
    <n v="4.8"/>
    <x v="0"/>
    <n v="457"/>
    <n v="24"/>
    <x v="3"/>
    <s v="February"/>
    <n v="2025"/>
    <n v="1.09526E-2"/>
    <n v="1"/>
    <x v="0"/>
  </r>
  <r>
    <s v="ORD1171"/>
    <x v="63"/>
    <x v="0"/>
    <x v="2"/>
    <x v="2"/>
    <x v="3"/>
    <x v="8"/>
    <n v="4"/>
    <n v="413.66"/>
    <n v="10"/>
    <n v="1489.18"/>
    <n v="4.5"/>
    <x v="3"/>
    <n v="392"/>
    <n v="22"/>
    <x v="0"/>
    <s v="January"/>
    <n v="2025"/>
    <n v="1.48918E-2"/>
    <n v="1"/>
    <x v="0"/>
  </r>
  <r>
    <s v="ORD1172"/>
    <x v="5"/>
    <x v="1"/>
    <x v="5"/>
    <x v="2"/>
    <x v="2"/>
    <x v="14"/>
    <n v="6"/>
    <n v="384.07"/>
    <n v="20"/>
    <n v="1843.54"/>
    <n v="4"/>
    <x v="1"/>
    <n v="14"/>
    <n v="63"/>
    <x v="0"/>
    <s v="January"/>
    <n v="2025"/>
    <n v="1.8435400000000001E-2"/>
    <n v="1"/>
    <x v="1"/>
  </r>
  <r>
    <s v="ORD1173"/>
    <x v="73"/>
    <x v="1"/>
    <x v="2"/>
    <x v="2"/>
    <x v="3"/>
    <x v="8"/>
    <n v="3"/>
    <n v="415.98"/>
    <n v="10"/>
    <n v="1123.1500000000001"/>
    <n v="4.4000000000000004"/>
    <x v="0"/>
    <n v="87"/>
    <n v="20"/>
    <x v="2"/>
    <s v="April"/>
    <n v="2025"/>
    <n v="1.12315E-2"/>
    <n v="1"/>
    <x v="0"/>
  </r>
  <r>
    <s v="ORD1174"/>
    <x v="115"/>
    <x v="0"/>
    <x v="2"/>
    <x v="1"/>
    <x v="1"/>
    <x v="2"/>
    <n v="7"/>
    <n v="415.97"/>
    <n v="20"/>
    <n v="2329.4299999999998"/>
    <n v="4.2"/>
    <x v="3"/>
    <n v="487"/>
    <n v="36"/>
    <x v="5"/>
    <s v="June"/>
    <n v="2025"/>
    <n v="2.3294299999999997E-2"/>
    <n v="1"/>
    <x v="0"/>
  </r>
  <r>
    <s v="ORD1175"/>
    <x v="116"/>
    <x v="0"/>
    <x v="4"/>
    <x v="3"/>
    <x v="4"/>
    <x v="16"/>
    <n v="9"/>
    <n v="220.47"/>
    <n v="10"/>
    <n v="1785.81"/>
    <n v="4.8"/>
    <x v="1"/>
    <n v="355"/>
    <n v="28"/>
    <x v="4"/>
    <s v="May"/>
    <n v="2025"/>
    <n v="1.7858099999999998E-2"/>
    <n v="1"/>
    <x v="0"/>
  </r>
  <r>
    <s v="ORD1176"/>
    <x v="117"/>
    <x v="1"/>
    <x v="1"/>
    <x v="0"/>
    <x v="4"/>
    <x v="16"/>
    <n v="5"/>
    <n v="491.84"/>
    <n v="20"/>
    <n v="1967.36"/>
    <n v="3.6"/>
    <x v="1"/>
    <n v="86"/>
    <n v="39"/>
    <x v="0"/>
    <s v="January"/>
    <n v="2025"/>
    <n v="1.9673599999999999E-2"/>
    <n v="1"/>
    <x v="0"/>
  </r>
  <r>
    <s v="ORD1177"/>
    <x v="113"/>
    <x v="0"/>
    <x v="2"/>
    <x v="3"/>
    <x v="4"/>
    <x v="16"/>
    <n v="6"/>
    <n v="389.58"/>
    <n v="20"/>
    <n v="1869.98"/>
    <n v="3.8"/>
    <x v="2"/>
    <n v="331"/>
    <n v="24"/>
    <x v="2"/>
    <s v="April"/>
    <n v="2025"/>
    <n v="1.8699799999999999E-2"/>
    <n v="1"/>
    <x v="0"/>
  </r>
  <r>
    <s v="ORD1178"/>
    <x v="100"/>
    <x v="1"/>
    <x v="3"/>
    <x v="3"/>
    <x v="3"/>
    <x v="17"/>
    <n v="2"/>
    <n v="193.69"/>
    <n v="20"/>
    <n v="309.89999999999998"/>
    <n v="4.2"/>
    <x v="0"/>
    <n v="18"/>
    <n v="38"/>
    <x v="0"/>
    <s v="January"/>
    <n v="2025"/>
    <n v="3.0989999999999998E-3"/>
    <n v="1"/>
    <x v="1"/>
  </r>
  <r>
    <s v="ORD1179"/>
    <x v="47"/>
    <x v="0"/>
    <x v="0"/>
    <x v="0"/>
    <x v="3"/>
    <x v="8"/>
    <n v="3"/>
    <n v="257.51"/>
    <n v="5"/>
    <n v="733.9"/>
    <n v="3.7"/>
    <x v="1"/>
    <n v="342"/>
    <n v="45"/>
    <x v="3"/>
    <s v="February"/>
    <n v="2025"/>
    <n v="7.339E-3"/>
    <n v="1"/>
    <x v="0"/>
  </r>
  <r>
    <s v="ORD1180"/>
    <x v="21"/>
    <x v="0"/>
    <x v="2"/>
    <x v="0"/>
    <x v="3"/>
    <x v="18"/>
    <n v="7"/>
    <n v="241.86"/>
    <n v="0"/>
    <n v="1693.02"/>
    <n v="3.9"/>
    <x v="2"/>
    <n v="436"/>
    <n v="79"/>
    <x v="3"/>
    <s v="February"/>
    <n v="2025"/>
    <n v="1.6930199999999999E-2"/>
    <n v="1"/>
    <x v="0"/>
  </r>
  <r>
    <s v="ORD1181"/>
    <x v="118"/>
    <x v="0"/>
    <x v="4"/>
    <x v="0"/>
    <x v="2"/>
    <x v="19"/>
    <n v="2"/>
    <n v="466.6"/>
    <n v="15"/>
    <n v="793.22"/>
    <n v="4.4000000000000004"/>
    <x v="3"/>
    <n v="336"/>
    <n v="59"/>
    <x v="4"/>
    <s v="May"/>
    <n v="2025"/>
    <n v="7.9322000000000004E-3"/>
    <n v="1"/>
    <x v="0"/>
  </r>
  <r>
    <s v="ORD1182"/>
    <x v="98"/>
    <x v="1"/>
    <x v="4"/>
    <x v="0"/>
    <x v="2"/>
    <x v="19"/>
    <n v="6"/>
    <n v="142.13999999999999"/>
    <n v="20"/>
    <n v="682.27"/>
    <n v="3.6"/>
    <x v="1"/>
    <n v="74"/>
    <n v="30"/>
    <x v="4"/>
    <s v="May"/>
    <n v="2025"/>
    <n v="6.8227000000000001E-3"/>
    <n v="1"/>
    <x v="0"/>
  </r>
  <r>
    <s v="ORD1183"/>
    <x v="119"/>
    <x v="0"/>
    <x v="2"/>
    <x v="3"/>
    <x v="1"/>
    <x v="2"/>
    <n v="1"/>
    <n v="339.01"/>
    <n v="15"/>
    <n v="288.16000000000003"/>
    <n v="4.8"/>
    <x v="0"/>
    <n v="462"/>
    <n v="67"/>
    <x v="2"/>
    <s v="April"/>
    <n v="2025"/>
    <n v="2.8816000000000002E-3"/>
    <n v="1"/>
    <x v="0"/>
  </r>
  <r>
    <s v="ORD1184"/>
    <x v="120"/>
    <x v="1"/>
    <x v="4"/>
    <x v="2"/>
    <x v="2"/>
    <x v="6"/>
    <n v="4"/>
    <n v="147.82"/>
    <n v="20"/>
    <n v="473.02"/>
    <n v="4.5"/>
    <x v="0"/>
    <n v="180"/>
    <n v="64"/>
    <x v="4"/>
    <s v="May"/>
    <n v="2025"/>
    <n v="4.7301999999999995E-3"/>
    <n v="1"/>
    <x v="0"/>
  </r>
  <r>
    <s v="ORD1185"/>
    <x v="121"/>
    <x v="0"/>
    <x v="1"/>
    <x v="3"/>
    <x v="4"/>
    <x v="16"/>
    <n v="7"/>
    <n v="89.11"/>
    <n v="15"/>
    <n v="530.20000000000005"/>
    <n v="4.4000000000000004"/>
    <x v="0"/>
    <n v="197"/>
    <n v="38"/>
    <x v="4"/>
    <s v="May"/>
    <n v="2025"/>
    <n v="5.3020000000000003E-3"/>
    <n v="1"/>
    <x v="0"/>
  </r>
  <r>
    <s v="ORD1186"/>
    <x v="114"/>
    <x v="0"/>
    <x v="0"/>
    <x v="0"/>
    <x v="1"/>
    <x v="2"/>
    <n v="4"/>
    <n v="116.57"/>
    <n v="15"/>
    <n v="396.34"/>
    <n v="3.6"/>
    <x v="0"/>
    <n v="186"/>
    <n v="75"/>
    <x v="4"/>
    <s v="May"/>
    <n v="2025"/>
    <n v="3.9633999999999997E-3"/>
    <n v="1"/>
    <x v="0"/>
  </r>
  <r>
    <s v="ORD1187"/>
    <x v="6"/>
    <x v="0"/>
    <x v="2"/>
    <x v="1"/>
    <x v="3"/>
    <x v="18"/>
    <n v="1"/>
    <n v="146.68"/>
    <n v="5"/>
    <n v="139.35"/>
    <n v="4"/>
    <x v="2"/>
    <n v="320"/>
    <n v="45"/>
    <x v="1"/>
    <s v="March"/>
    <n v="2025"/>
    <n v="1.3935E-3"/>
    <n v="1"/>
    <x v="0"/>
  </r>
  <r>
    <s v="ORD1188"/>
    <x v="82"/>
    <x v="1"/>
    <x v="2"/>
    <x v="0"/>
    <x v="4"/>
    <x v="10"/>
    <n v="8"/>
    <n v="341.85"/>
    <n v="0"/>
    <n v="2734.8"/>
    <n v="4.2"/>
    <x v="0"/>
    <n v="300"/>
    <n v="60"/>
    <x v="4"/>
    <s v="May"/>
    <n v="2025"/>
    <n v="2.7348000000000001E-2"/>
    <n v="1"/>
    <x v="0"/>
  </r>
  <r>
    <s v="ORD1189"/>
    <x v="106"/>
    <x v="0"/>
    <x v="5"/>
    <x v="3"/>
    <x v="0"/>
    <x v="11"/>
    <n v="9"/>
    <n v="159.72"/>
    <n v="20"/>
    <n v="1149.98"/>
    <n v="3.6"/>
    <x v="3"/>
    <n v="308"/>
    <n v="68"/>
    <x v="2"/>
    <s v="April"/>
    <n v="2025"/>
    <n v="1.1499800000000001E-2"/>
    <n v="1"/>
    <x v="0"/>
  </r>
  <r>
    <s v="ORD1190"/>
    <x v="122"/>
    <x v="0"/>
    <x v="3"/>
    <x v="3"/>
    <x v="0"/>
    <x v="11"/>
    <n v="4"/>
    <n v="430.74"/>
    <n v="0"/>
    <n v="1722.96"/>
    <n v="4.5"/>
    <x v="0"/>
    <n v="417"/>
    <n v="50"/>
    <x v="0"/>
    <s v="January"/>
    <n v="2025"/>
    <n v="1.7229600000000001E-2"/>
    <n v="1"/>
    <x v="0"/>
  </r>
  <r>
    <s v="ORD1191"/>
    <x v="123"/>
    <x v="1"/>
    <x v="0"/>
    <x v="2"/>
    <x v="1"/>
    <x v="2"/>
    <n v="1"/>
    <n v="217.26"/>
    <n v="15"/>
    <n v="184.67"/>
    <n v="4.0999999999999996"/>
    <x v="0"/>
    <n v="147"/>
    <n v="72"/>
    <x v="1"/>
    <s v="March"/>
    <n v="2025"/>
    <n v="1.8466999999999999E-3"/>
    <n v="1"/>
    <x v="0"/>
  </r>
  <r>
    <s v="ORD1192"/>
    <x v="124"/>
    <x v="0"/>
    <x v="3"/>
    <x v="0"/>
    <x v="2"/>
    <x v="14"/>
    <n v="8"/>
    <n v="209.51"/>
    <n v="20"/>
    <n v="1340.86"/>
    <n v="3.6"/>
    <x v="1"/>
    <n v="154"/>
    <n v="80"/>
    <x v="1"/>
    <s v="March"/>
    <n v="2025"/>
    <n v="1.34086E-2"/>
    <n v="1"/>
    <x v="0"/>
  </r>
  <r>
    <s v="ORD1193"/>
    <x v="125"/>
    <x v="0"/>
    <x v="2"/>
    <x v="3"/>
    <x v="2"/>
    <x v="6"/>
    <n v="10"/>
    <n v="352.35"/>
    <n v="15"/>
    <n v="2994.97"/>
    <n v="3.6"/>
    <x v="3"/>
    <n v="220"/>
    <n v="79"/>
    <x v="1"/>
    <s v="March"/>
    <n v="2025"/>
    <n v="2.9949699999999999E-2"/>
    <n v="1"/>
    <x v="0"/>
  </r>
  <r>
    <s v="ORD1194"/>
    <x v="72"/>
    <x v="1"/>
    <x v="4"/>
    <x v="3"/>
    <x v="2"/>
    <x v="19"/>
    <n v="3"/>
    <n v="348.04"/>
    <n v="15"/>
    <n v="887.5"/>
    <n v="4.8"/>
    <x v="0"/>
    <n v="498"/>
    <n v="59"/>
    <x v="5"/>
    <s v="June"/>
    <n v="2025"/>
    <n v="8.8749999999999992E-3"/>
    <n v="1"/>
    <x v="0"/>
  </r>
  <r>
    <s v="ORD1195"/>
    <x v="115"/>
    <x v="0"/>
    <x v="4"/>
    <x v="0"/>
    <x v="1"/>
    <x v="1"/>
    <n v="10"/>
    <n v="430.34"/>
    <n v="5"/>
    <n v="4088.23"/>
    <n v="4"/>
    <x v="3"/>
    <n v="193"/>
    <n v="77"/>
    <x v="5"/>
    <s v="June"/>
    <n v="2025"/>
    <n v="4.0882300000000003E-2"/>
    <n v="1"/>
    <x v="0"/>
  </r>
  <r>
    <s v="ORD1196"/>
    <x v="44"/>
    <x v="0"/>
    <x v="1"/>
    <x v="1"/>
    <x v="3"/>
    <x v="12"/>
    <n v="8"/>
    <n v="262.17"/>
    <n v="5"/>
    <n v="1992.49"/>
    <n v="4.5"/>
    <x v="0"/>
    <n v="145"/>
    <n v="39"/>
    <x v="2"/>
    <s v="April"/>
    <n v="2025"/>
    <n v="1.9924899999999999E-2"/>
    <n v="1"/>
    <x v="0"/>
  </r>
  <r>
    <s v="ORD1197"/>
    <x v="126"/>
    <x v="0"/>
    <x v="1"/>
    <x v="0"/>
    <x v="2"/>
    <x v="19"/>
    <n v="9"/>
    <n v="92.62"/>
    <n v="10"/>
    <n v="750.22"/>
    <n v="3.8"/>
    <x v="0"/>
    <n v="472"/>
    <n v="67"/>
    <x v="3"/>
    <s v="February"/>
    <n v="2025"/>
    <n v="7.5022000000000005E-3"/>
    <n v="1"/>
    <x v="0"/>
  </r>
  <r>
    <s v="ORD1198"/>
    <x v="39"/>
    <x v="0"/>
    <x v="5"/>
    <x v="0"/>
    <x v="2"/>
    <x v="7"/>
    <n v="2"/>
    <n v="232.65"/>
    <n v="0"/>
    <n v="465.3"/>
    <n v="3.9"/>
    <x v="2"/>
    <n v="372"/>
    <n v="46"/>
    <x v="5"/>
    <s v="June"/>
    <n v="2025"/>
    <n v="4.653E-3"/>
    <n v="1"/>
    <x v="0"/>
  </r>
  <r>
    <s v="ORD1199"/>
    <x v="45"/>
    <x v="1"/>
    <x v="3"/>
    <x v="0"/>
    <x v="4"/>
    <x v="9"/>
    <n v="8"/>
    <n v="98.48"/>
    <n v="15"/>
    <n v="669.66"/>
    <n v="3.8"/>
    <x v="2"/>
    <n v="264"/>
    <n v="35"/>
    <x v="2"/>
    <s v="April"/>
    <n v="2025"/>
    <n v="6.6965999999999996E-3"/>
    <n v="1"/>
    <x v="0"/>
  </r>
  <r>
    <s v="ORD1200"/>
    <x v="48"/>
    <x v="1"/>
    <x v="2"/>
    <x v="0"/>
    <x v="2"/>
    <x v="7"/>
    <n v="4"/>
    <n v="59.98"/>
    <n v="15"/>
    <n v="203.93"/>
    <n v="3.7"/>
    <x v="3"/>
    <n v="172"/>
    <n v="32"/>
    <x v="5"/>
    <s v="June"/>
    <n v="2025"/>
    <n v="2.0393E-3"/>
    <n v="1"/>
    <x v="0"/>
  </r>
  <r>
    <s v="ORD1201"/>
    <x v="11"/>
    <x v="0"/>
    <x v="2"/>
    <x v="2"/>
    <x v="1"/>
    <x v="1"/>
    <n v="9"/>
    <n v="364.03"/>
    <n v="0"/>
    <n v="3276.27"/>
    <n v="4"/>
    <x v="1"/>
    <n v="219"/>
    <n v="64"/>
    <x v="4"/>
    <s v="May"/>
    <n v="2025"/>
    <n v="3.2762699999999999E-2"/>
    <n v="1"/>
    <x v="0"/>
  </r>
  <r>
    <s v="ORD1202"/>
    <x v="127"/>
    <x v="1"/>
    <x v="3"/>
    <x v="2"/>
    <x v="3"/>
    <x v="17"/>
    <n v="5"/>
    <n v="292.24"/>
    <n v="0"/>
    <n v="1461.2"/>
    <n v="3.9"/>
    <x v="2"/>
    <n v="274"/>
    <n v="29"/>
    <x v="2"/>
    <s v="April"/>
    <n v="2025"/>
    <n v="1.4612E-2"/>
    <n v="1"/>
    <x v="0"/>
  </r>
  <r>
    <s v="ORD1203"/>
    <x v="84"/>
    <x v="1"/>
    <x v="1"/>
    <x v="0"/>
    <x v="1"/>
    <x v="3"/>
    <n v="7"/>
    <n v="402.14"/>
    <n v="0"/>
    <n v="2814.98"/>
    <n v="3.9"/>
    <x v="2"/>
    <n v="249"/>
    <n v="26"/>
    <x v="3"/>
    <s v="February"/>
    <n v="2025"/>
    <n v="2.8149799999999999E-2"/>
    <n v="1"/>
    <x v="0"/>
  </r>
  <r>
    <s v="ORD1204"/>
    <x v="128"/>
    <x v="0"/>
    <x v="1"/>
    <x v="0"/>
    <x v="0"/>
    <x v="11"/>
    <n v="10"/>
    <n v="481.94"/>
    <n v="15"/>
    <n v="4096.49"/>
    <n v="3.5"/>
    <x v="1"/>
    <n v="59"/>
    <n v="42"/>
    <x v="2"/>
    <s v="April"/>
    <n v="2025"/>
    <n v="4.0964899999999999E-2"/>
    <n v="1"/>
    <x v="0"/>
  </r>
  <r>
    <s v="ORD1205"/>
    <x v="111"/>
    <x v="0"/>
    <x v="5"/>
    <x v="1"/>
    <x v="0"/>
    <x v="13"/>
    <n v="1"/>
    <n v="294.82"/>
    <n v="0"/>
    <n v="294.82"/>
    <n v="4.8"/>
    <x v="2"/>
    <n v="363"/>
    <n v="55"/>
    <x v="1"/>
    <s v="March"/>
    <n v="2025"/>
    <n v="2.9481999999999998E-3"/>
    <n v="1"/>
    <x v="0"/>
  </r>
  <r>
    <s v="ORD1206"/>
    <x v="57"/>
    <x v="0"/>
    <x v="0"/>
    <x v="2"/>
    <x v="3"/>
    <x v="18"/>
    <n v="2"/>
    <n v="97.85"/>
    <n v="15"/>
    <n v="166.34"/>
    <n v="3.8"/>
    <x v="0"/>
    <n v="134"/>
    <n v="40"/>
    <x v="3"/>
    <s v="February"/>
    <n v="2025"/>
    <n v="1.6634E-3"/>
    <n v="1"/>
    <x v="0"/>
  </r>
  <r>
    <s v="ORD1207"/>
    <x v="73"/>
    <x v="1"/>
    <x v="1"/>
    <x v="2"/>
    <x v="1"/>
    <x v="1"/>
    <n v="10"/>
    <n v="342.74"/>
    <n v="0"/>
    <n v="3427.4"/>
    <n v="4.8"/>
    <x v="1"/>
    <n v="179"/>
    <n v="31"/>
    <x v="2"/>
    <s v="April"/>
    <n v="2025"/>
    <n v="3.4273999999999999E-2"/>
    <n v="1"/>
    <x v="0"/>
  </r>
  <r>
    <s v="ORD1208"/>
    <x v="12"/>
    <x v="0"/>
    <x v="3"/>
    <x v="3"/>
    <x v="3"/>
    <x v="8"/>
    <n v="3"/>
    <n v="469.42"/>
    <n v="5"/>
    <n v="1337.85"/>
    <n v="4.0999999999999996"/>
    <x v="1"/>
    <n v="86"/>
    <n v="57"/>
    <x v="5"/>
    <s v="June"/>
    <n v="2025"/>
    <n v="1.33785E-2"/>
    <n v="1"/>
    <x v="0"/>
  </r>
  <r>
    <s v="ORD1209"/>
    <x v="70"/>
    <x v="1"/>
    <x v="5"/>
    <x v="3"/>
    <x v="4"/>
    <x v="15"/>
    <n v="7"/>
    <n v="185.86"/>
    <n v="0"/>
    <n v="1301.02"/>
    <n v="3.7"/>
    <x v="0"/>
    <n v="254"/>
    <n v="52"/>
    <x v="5"/>
    <s v="June"/>
    <n v="2025"/>
    <n v="1.30102E-2"/>
    <n v="1"/>
    <x v="0"/>
  </r>
  <r>
    <s v="ORD1210"/>
    <x v="26"/>
    <x v="1"/>
    <x v="1"/>
    <x v="3"/>
    <x v="2"/>
    <x v="14"/>
    <n v="8"/>
    <n v="126.6"/>
    <n v="0"/>
    <n v="1012.8"/>
    <n v="4.4000000000000004"/>
    <x v="3"/>
    <n v="489"/>
    <n v="37"/>
    <x v="4"/>
    <s v="May"/>
    <n v="2025"/>
    <n v="1.0128E-2"/>
    <n v="1"/>
    <x v="0"/>
  </r>
  <r>
    <s v="ORD1211"/>
    <x v="129"/>
    <x v="0"/>
    <x v="2"/>
    <x v="2"/>
    <x v="3"/>
    <x v="18"/>
    <n v="7"/>
    <n v="110.36"/>
    <n v="0"/>
    <n v="772.52"/>
    <n v="4"/>
    <x v="0"/>
    <n v="337"/>
    <n v="63"/>
    <x v="0"/>
    <s v="January"/>
    <n v="2025"/>
    <n v="7.7251999999999998E-3"/>
    <n v="1"/>
    <x v="0"/>
  </r>
  <r>
    <s v="ORD1212"/>
    <x v="102"/>
    <x v="0"/>
    <x v="2"/>
    <x v="0"/>
    <x v="1"/>
    <x v="5"/>
    <n v="3"/>
    <n v="420.46"/>
    <n v="15"/>
    <n v="1072.17"/>
    <n v="4.9000000000000004"/>
    <x v="2"/>
    <n v="417"/>
    <n v="47"/>
    <x v="3"/>
    <s v="February"/>
    <n v="2025"/>
    <n v="1.0721700000000001E-2"/>
    <n v="1"/>
    <x v="0"/>
  </r>
  <r>
    <s v="ORD1213"/>
    <x v="102"/>
    <x v="0"/>
    <x v="5"/>
    <x v="0"/>
    <x v="4"/>
    <x v="10"/>
    <n v="10"/>
    <n v="249.52"/>
    <n v="0"/>
    <n v="2495.1999999999998"/>
    <n v="3.6"/>
    <x v="1"/>
    <n v="217"/>
    <n v="59"/>
    <x v="3"/>
    <s v="February"/>
    <n v="2025"/>
    <n v="2.4951999999999998E-2"/>
    <n v="1"/>
    <x v="0"/>
  </r>
  <r>
    <s v="ORD1214"/>
    <x v="130"/>
    <x v="1"/>
    <x v="2"/>
    <x v="2"/>
    <x v="2"/>
    <x v="7"/>
    <n v="2"/>
    <n v="304.37"/>
    <n v="10"/>
    <n v="547.87"/>
    <n v="4.5"/>
    <x v="0"/>
    <n v="82"/>
    <n v="45"/>
    <x v="4"/>
    <s v="May"/>
    <n v="2025"/>
    <n v="5.4787000000000004E-3"/>
    <n v="1"/>
    <x v="0"/>
  </r>
  <r>
    <s v="ORD1215"/>
    <x v="71"/>
    <x v="0"/>
    <x v="1"/>
    <x v="3"/>
    <x v="2"/>
    <x v="7"/>
    <n v="8"/>
    <n v="177"/>
    <n v="20"/>
    <n v="1132.8"/>
    <n v="4.7"/>
    <x v="3"/>
    <n v="31"/>
    <n v="20"/>
    <x v="2"/>
    <s v="April"/>
    <n v="2025"/>
    <n v="1.1328E-2"/>
    <n v="1"/>
    <x v="0"/>
  </r>
  <r>
    <s v="ORD1216"/>
    <x v="131"/>
    <x v="0"/>
    <x v="5"/>
    <x v="2"/>
    <x v="0"/>
    <x v="4"/>
    <n v="9"/>
    <n v="171.58"/>
    <n v="5"/>
    <n v="1467.01"/>
    <n v="5"/>
    <x v="0"/>
    <n v="383"/>
    <n v="20"/>
    <x v="4"/>
    <s v="May"/>
    <n v="2025"/>
    <n v="1.46701E-2"/>
    <n v="1"/>
    <x v="0"/>
  </r>
  <r>
    <s v="ORD1217"/>
    <x v="2"/>
    <x v="0"/>
    <x v="2"/>
    <x v="1"/>
    <x v="1"/>
    <x v="3"/>
    <n v="10"/>
    <n v="83.39"/>
    <n v="15"/>
    <n v="708.81"/>
    <n v="4.7"/>
    <x v="1"/>
    <n v="371"/>
    <n v="57"/>
    <x v="1"/>
    <s v="March"/>
    <n v="2025"/>
    <n v="7.0880999999999991E-3"/>
    <n v="1"/>
    <x v="0"/>
  </r>
  <r>
    <s v="ORD1218"/>
    <x v="106"/>
    <x v="0"/>
    <x v="5"/>
    <x v="3"/>
    <x v="1"/>
    <x v="3"/>
    <n v="8"/>
    <n v="464.15"/>
    <n v="5"/>
    <n v="3527.54"/>
    <n v="4.5999999999999996"/>
    <x v="2"/>
    <n v="310"/>
    <n v="77"/>
    <x v="2"/>
    <s v="April"/>
    <n v="2025"/>
    <n v="3.5275399999999998E-2"/>
    <n v="1"/>
    <x v="0"/>
  </r>
  <r>
    <s v="ORD1219"/>
    <x v="101"/>
    <x v="0"/>
    <x v="1"/>
    <x v="0"/>
    <x v="0"/>
    <x v="0"/>
    <n v="4"/>
    <n v="224.48"/>
    <n v="10"/>
    <n v="808.13"/>
    <n v="4.5999999999999996"/>
    <x v="3"/>
    <n v="491"/>
    <n v="70"/>
    <x v="2"/>
    <s v="April"/>
    <n v="2025"/>
    <n v="8.0812999999999996E-3"/>
    <n v="1"/>
    <x v="0"/>
  </r>
  <r>
    <s v="ORD1220"/>
    <x v="66"/>
    <x v="0"/>
    <x v="2"/>
    <x v="1"/>
    <x v="4"/>
    <x v="9"/>
    <n v="6"/>
    <n v="55.99"/>
    <n v="10"/>
    <n v="302.35000000000002"/>
    <n v="4.0999999999999996"/>
    <x v="2"/>
    <n v="178"/>
    <n v="37"/>
    <x v="4"/>
    <s v="May"/>
    <n v="2025"/>
    <n v="3.0235000000000001E-3"/>
    <n v="1"/>
    <x v="0"/>
  </r>
  <r>
    <s v="ORD1221"/>
    <x v="61"/>
    <x v="0"/>
    <x v="3"/>
    <x v="1"/>
    <x v="4"/>
    <x v="9"/>
    <n v="4"/>
    <n v="369.65"/>
    <n v="0"/>
    <n v="1478.6"/>
    <n v="4"/>
    <x v="2"/>
    <n v="353"/>
    <n v="26"/>
    <x v="0"/>
    <s v="January"/>
    <n v="2025"/>
    <n v="1.4785999999999999E-2"/>
    <n v="1"/>
    <x v="0"/>
  </r>
  <r>
    <s v="ORD1222"/>
    <x v="132"/>
    <x v="0"/>
    <x v="2"/>
    <x v="3"/>
    <x v="0"/>
    <x v="11"/>
    <n v="4"/>
    <n v="292.8"/>
    <n v="10"/>
    <n v="1054.08"/>
    <n v="3.7"/>
    <x v="0"/>
    <n v="260"/>
    <n v="31"/>
    <x v="5"/>
    <s v="June"/>
    <n v="2025"/>
    <n v="1.0540799999999999E-2"/>
    <n v="1"/>
    <x v="0"/>
  </r>
  <r>
    <s v="ORD1223"/>
    <x v="133"/>
    <x v="1"/>
    <x v="0"/>
    <x v="2"/>
    <x v="4"/>
    <x v="9"/>
    <n v="5"/>
    <n v="123.67"/>
    <n v="0"/>
    <n v="618.35"/>
    <n v="4.5"/>
    <x v="3"/>
    <n v="214"/>
    <n v="27"/>
    <x v="3"/>
    <s v="February"/>
    <n v="2025"/>
    <n v="6.1835000000000006E-3"/>
    <n v="1"/>
    <x v="0"/>
  </r>
  <r>
    <s v="ORD1224"/>
    <x v="10"/>
    <x v="1"/>
    <x v="3"/>
    <x v="3"/>
    <x v="3"/>
    <x v="12"/>
    <n v="10"/>
    <n v="213.93"/>
    <n v="10"/>
    <n v="1925.37"/>
    <n v="4"/>
    <x v="2"/>
    <n v="332"/>
    <n v="55"/>
    <x v="0"/>
    <s v="January"/>
    <n v="2025"/>
    <n v="1.9253699999999999E-2"/>
    <n v="1"/>
    <x v="0"/>
  </r>
  <r>
    <s v="ORD1225"/>
    <x v="67"/>
    <x v="1"/>
    <x v="0"/>
    <x v="1"/>
    <x v="4"/>
    <x v="16"/>
    <n v="2"/>
    <n v="73.56"/>
    <n v="20"/>
    <n v="117.7"/>
    <n v="4.4000000000000004"/>
    <x v="3"/>
    <n v="486"/>
    <n v="67"/>
    <x v="3"/>
    <s v="February"/>
    <n v="2025"/>
    <n v="1.1770000000000001E-3"/>
    <n v="1"/>
    <x v="0"/>
  </r>
  <r>
    <s v="ORD1226"/>
    <x v="131"/>
    <x v="0"/>
    <x v="4"/>
    <x v="1"/>
    <x v="2"/>
    <x v="6"/>
    <n v="6"/>
    <n v="251.3"/>
    <n v="0"/>
    <n v="1507.8"/>
    <n v="4.8"/>
    <x v="0"/>
    <n v="141"/>
    <n v="74"/>
    <x v="4"/>
    <s v="May"/>
    <n v="2025"/>
    <n v="1.5077999999999999E-2"/>
    <n v="1"/>
    <x v="0"/>
  </r>
  <r>
    <s v="ORD1227"/>
    <x v="112"/>
    <x v="0"/>
    <x v="5"/>
    <x v="2"/>
    <x v="0"/>
    <x v="0"/>
    <n v="1"/>
    <n v="104.36"/>
    <n v="5"/>
    <n v="99.14"/>
    <n v="3.8"/>
    <x v="1"/>
    <n v="331"/>
    <n v="73"/>
    <x v="4"/>
    <s v="May"/>
    <n v="2025"/>
    <n v="9.9139999999999992E-4"/>
    <n v="1"/>
    <x v="0"/>
  </r>
  <r>
    <s v="ORD1228"/>
    <x v="120"/>
    <x v="1"/>
    <x v="0"/>
    <x v="1"/>
    <x v="3"/>
    <x v="17"/>
    <n v="10"/>
    <n v="165.81"/>
    <n v="20"/>
    <n v="1326.48"/>
    <n v="4.8"/>
    <x v="3"/>
    <n v="378"/>
    <n v="45"/>
    <x v="4"/>
    <s v="May"/>
    <n v="2025"/>
    <n v="1.32648E-2"/>
    <n v="1"/>
    <x v="0"/>
  </r>
  <r>
    <s v="ORD1229"/>
    <x v="78"/>
    <x v="0"/>
    <x v="4"/>
    <x v="2"/>
    <x v="3"/>
    <x v="12"/>
    <n v="4"/>
    <n v="224.3"/>
    <n v="15"/>
    <n v="762.62"/>
    <n v="4.2"/>
    <x v="0"/>
    <n v="138"/>
    <n v="51"/>
    <x v="2"/>
    <s v="April"/>
    <n v="2025"/>
    <n v="7.6261999999999996E-3"/>
    <n v="1"/>
    <x v="0"/>
  </r>
  <r>
    <s v="ORD1230"/>
    <x v="77"/>
    <x v="0"/>
    <x v="0"/>
    <x v="0"/>
    <x v="1"/>
    <x v="2"/>
    <n v="4"/>
    <n v="199.66"/>
    <n v="0"/>
    <n v="798.64"/>
    <n v="3.7"/>
    <x v="1"/>
    <n v="295"/>
    <n v="63"/>
    <x v="0"/>
    <s v="January"/>
    <n v="2025"/>
    <n v="7.9863999999999994E-3"/>
    <n v="1"/>
    <x v="0"/>
  </r>
  <r>
    <s v="ORD1231"/>
    <x v="46"/>
    <x v="1"/>
    <x v="1"/>
    <x v="3"/>
    <x v="1"/>
    <x v="3"/>
    <n v="6"/>
    <n v="165.31"/>
    <n v="15"/>
    <n v="843.08"/>
    <n v="4.2"/>
    <x v="0"/>
    <n v="110"/>
    <n v="52"/>
    <x v="1"/>
    <s v="March"/>
    <n v="2025"/>
    <n v="8.4308000000000004E-3"/>
    <n v="1"/>
    <x v="0"/>
  </r>
  <r>
    <s v="ORD1232"/>
    <x v="39"/>
    <x v="0"/>
    <x v="3"/>
    <x v="1"/>
    <x v="2"/>
    <x v="7"/>
    <n v="5"/>
    <n v="91.13"/>
    <n v="5"/>
    <n v="432.87"/>
    <n v="4.4000000000000004"/>
    <x v="3"/>
    <n v="247"/>
    <n v="46"/>
    <x v="5"/>
    <s v="June"/>
    <n v="2025"/>
    <n v="4.3287000000000004E-3"/>
    <n v="1"/>
    <x v="0"/>
  </r>
  <r>
    <s v="ORD1233"/>
    <x v="25"/>
    <x v="0"/>
    <x v="4"/>
    <x v="1"/>
    <x v="3"/>
    <x v="8"/>
    <n v="9"/>
    <n v="115.59"/>
    <n v="15"/>
    <n v="884.26"/>
    <n v="4.5"/>
    <x v="3"/>
    <n v="384"/>
    <n v="74"/>
    <x v="3"/>
    <s v="February"/>
    <n v="2025"/>
    <n v="8.8425999999999991E-3"/>
    <n v="1"/>
    <x v="0"/>
  </r>
  <r>
    <s v="ORD1234"/>
    <x v="134"/>
    <x v="0"/>
    <x v="4"/>
    <x v="1"/>
    <x v="3"/>
    <x v="18"/>
    <n v="9"/>
    <n v="345.61"/>
    <n v="5"/>
    <n v="2954.97"/>
    <n v="4.5999999999999996"/>
    <x v="3"/>
    <n v="200"/>
    <n v="50"/>
    <x v="3"/>
    <s v="February"/>
    <n v="2025"/>
    <n v="2.9549699999999998E-2"/>
    <n v="1"/>
    <x v="0"/>
  </r>
  <r>
    <s v="ORD1235"/>
    <x v="30"/>
    <x v="1"/>
    <x v="0"/>
    <x v="2"/>
    <x v="3"/>
    <x v="17"/>
    <n v="10"/>
    <n v="222.09"/>
    <n v="0"/>
    <n v="2220.9"/>
    <n v="4"/>
    <x v="3"/>
    <n v="140"/>
    <n v="62"/>
    <x v="5"/>
    <s v="June"/>
    <n v="2025"/>
    <n v="2.2209E-2"/>
    <n v="1"/>
    <x v="0"/>
  </r>
  <r>
    <s v="ORD1236"/>
    <x v="40"/>
    <x v="0"/>
    <x v="0"/>
    <x v="3"/>
    <x v="1"/>
    <x v="2"/>
    <n v="10"/>
    <n v="453.34"/>
    <n v="5"/>
    <n v="4306.7299999999996"/>
    <n v="3.8"/>
    <x v="2"/>
    <n v="381"/>
    <n v="21"/>
    <x v="4"/>
    <s v="May"/>
    <n v="2025"/>
    <n v="4.3067299999999996E-2"/>
    <n v="1"/>
    <x v="0"/>
  </r>
  <r>
    <s v="ORD1237"/>
    <x v="38"/>
    <x v="0"/>
    <x v="4"/>
    <x v="3"/>
    <x v="2"/>
    <x v="6"/>
    <n v="3"/>
    <n v="244.85"/>
    <n v="0"/>
    <n v="734.55"/>
    <n v="4.2"/>
    <x v="1"/>
    <n v="177"/>
    <n v="60"/>
    <x v="4"/>
    <s v="May"/>
    <n v="2025"/>
    <n v="7.3454999999999996E-3"/>
    <n v="1"/>
    <x v="0"/>
  </r>
  <r>
    <s v="ORD1238"/>
    <x v="135"/>
    <x v="0"/>
    <x v="4"/>
    <x v="1"/>
    <x v="0"/>
    <x v="11"/>
    <n v="9"/>
    <n v="384.61"/>
    <n v="20"/>
    <n v="2769.19"/>
    <n v="3.8"/>
    <x v="1"/>
    <n v="367"/>
    <n v="72"/>
    <x v="3"/>
    <s v="February"/>
    <n v="2025"/>
    <n v="2.7691900000000002E-2"/>
    <n v="1"/>
    <x v="0"/>
  </r>
  <r>
    <s v="ORD1239"/>
    <x v="106"/>
    <x v="0"/>
    <x v="3"/>
    <x v="0"/>
    <x v="1"/>
    <x v="5"/>
    <n v="10"/>
    <n v="435.94"/>
    <n v="15"/>
    <n v="3705.49"/>
    <n v="4.3"/>
    <x v="0"/>
    <n v="441"/>
    <n v="23"/>
    <x v="2"/>
    <s v="April"/>
    <n v="2025"/>
    <n v="3.7054899999999995E-2"/>
    <n v="1"/>
    <x v="0"/>
  </r>
  <r>
    <s v="ORD1240"/>
    <x v="136"/>
    <x v="0"/>
    <x v="0"/>
    <x v="3"/>
    <x v="2"/>
    <x v="19"/>
    <n v="6"/>
    <n v="100.09"/>
    <n v="10"/>
    <n v="540.49"/>
    <n v="3.6"/>
    <x v="3"/>
    <n v="278"/>
    <n v="51"/>
    <x v="0"/>
    <s v="January"/>
    <n v="2025"/>
    <n v="5.4048999999999998E-3"/>
    <n v="1"/>
    <x v="0"/>
  </r>
  <r>
    <s v="ORD1241"/>
    <x v="21"/>
    <x v="0"/>
    <x v="3"/>
    <x v="0"/>
    <x v="0"/>
    <x v="13"/>
    <n v="2"/>
    <n v="411.8"/>
    <n v="0"/>
    <n v="823.6"/>
    <n v="4.5"/>
    <x v="1"/>
    <n v="113"/>
    <n v="25"/>
    <x v="3"/>
    <s v="February"/>
    <n v="2025"/>
    <n v="8.2360000000000003E-3"/>
    <n v="1"/>
    <x v="0"/>
  </r>
  <r>
    <s v="ORD1242"/>
    <x v="43"/>
    <x v="0"/>
    <x v="3"/>
    <x v="1"/>
    <x v="3"/>
    <x v="8"/>
    <n v="2"/>
    <n v="138.32"/>
    <n v="0"/>
    <n v="276.64"/>
    <n v="4.4000000000000004"/>
    <x v="1"/>
    <n v="477"/>
    <n v="64"/>
    <x v="1"/>
    <s v="March"/>
    <n v="2025"/>
    <n v="2.7664E-3"/>
    <n v="1"/>
    <x v="0"/>
  </r>
  <r>
    <s v="ORD1243"/>
    <x v="104"/>
    <x v="0"/>
    <x v="4"/>
    <x v="2"/>
    <x v="4"/>
    <x v="16"/>
    <n v="4"/>
    <n v="102.45"/>
    <n v="0"/>
    <n v="409.8"/>
    <n v="4.8"/>
    <x v="1"/>
    <n v="336"/>
    <n v="70"/>
    <x v="2"/>
    <s v="April"/>
    <n v="2025"/>
    <n v="4.0980000000000001E-3"/>
    <n v="1"/>
    <x v="0"/>
  </r>
  <r>
    <s v="ORD1244"/>
    <x v="69"/>
    <x v="0"/>
    <x v="3"/>
    <x v="1"/>
    <x v="4"/>
    <x v="16"/>
    <n v="9"/>
    <n v="487.15"/>
    <n v="20"/>
    <n v="3507.48"/>
    <n v="4.8"/>
    <x v="1"/>
    <n v="163"/>
    <n v="23"/>
    <x v="4"/>
    <s v="May"/>
    <n v="2025"/>
    <n v="3.5074800000000003E-2"/>
    <n v="1"/>
    <x v="0"/>
  </r>
  <r>
    <s v="ORD1245"/>
    <x v="96"/>
    <x v="0"/>
    <x v="2"/>
    <x v="2"/>
    <x v="0"/>
    <x v="11"/>
    <n v="3"/>
    <n v="324.52"/>
    <n v="20"/>
    <n v="778.85"/>
    <n v="3.6"/>
    <x v="0"/>
    <n v="324"/>
    <n v="22"/>
    <x v="1"/>
    <s v="March"/>
    <n v="2025"/>
    <n v="7.7885000000000003E-3"/>
    <n v="1"/>
    <x v="0"/>
  </r>
  <r>
    <s v="ORD1246"/>
    <x v="137"/>
    <x v="0"/>
    <x v="3"/>
    <x v="1"/>
    <x v="0"/>
    <x v="0"/>
    <n v="1"/>
    <n v="90.85"/>
    <n v="5"/>
    <n v="86.31"/>
    <n v="5"/>
    <x v="2"/>
    <n v="277"/>
    <n v="31"/>
    <x v="5"/>
    <s v="June"/>
    <n v="2025"/>
    <n v="8.631E-4"/>
    <n v="1"/>
    <x v="0"/>
  </r>
  <r>
    <s v="ORD1247"/>
    <x v="59"/>
    <x v="0"/>
    <x v="2"/>
    <x v="3"/>
    <x v="3"/>
    <x v="17"/>
    <n v="7"/>
    <n v="366.39"/>
    <n v="15"/>
    <n v="2180.02"/>
    <n v="4.5"/>
    <x v="3"/>
    <n v="386"/>
    <n v="39"/>
    <x v="5"/>
    <s v="June"/>
    <n v="2025"/>
    <n v="2.1800199999999999E-2"/>
    <n v="1"/>
    <x v="0"/>
  </r>
  <r>
    <s v="ORD1248"/>
    <x v="41"/>
    <x v="0"/>
    <x v="0"/>
    <x v="1"/>
    <x v="3"/>
    <x v="8"/>
    <n v="1"/>
    <n v="171.95"/>
    <n v="5"/>
    <n v="163.35"/>
    <n v="4.7"/>
    <x v="3"/>
    <n v="389"/>
    <n v="54"/>
    <x v="3"/>
    <s v="February"/>
    <n v="2025"/>
    <n v="1.6335E-3"/>
    <n v="1"/>
    <x v="0"/>
  </r>
  <r>
    <s v="ORD1249"/>
    <x v="90"/>
    <x v="0"/>
    <x v="1"/>
    <x v="3"/>
    <x v="0"/>
    <x v="11"/>
    <n v="1"/>
    <n v="411.25"/>
    <n v="10"/>
    <n v="370.12"/>
    <n v="4.4000000000000004"/>
    <x v="1"/>
    <n v="181"/>
    <n v="78"/>
    <x v="5"/>
    <s v="June"/>
    <n v="2025"/>
    <n v="3.7012E-3"/>
    <n v="1"/>
    <x v="0"/>
  </r>
  <r>
    <s v="ORD1250"/>
    <x v="79"/>
    <x v="0"/>
    <x v="4"/>
    <x v="1"/>
    <x v="0"/>
    <x v="4"/>
    <n v="9"/>
    <n v="220.49"/>
    <n v="10"/>
    <n v="1785.97"/>
    <n v="4.2"/>
    <x v="3"/>
    <n v="298"/>
    <n v="61"/>
    <x v="1"/>
    <s v="March"/>
    <n v="2025"/>
    <n v="1.7859699999999999E-2"/>
    <n v="1"/>
    <x v="0"/>
  </r>
  <r>
    <s v="ORD1251"/>
    <x v="138"/>
    <x v="0"/>
    <x v="4"/>
    <x v="0"/>
    <x v="2"/>
    <x v="14"/>
    <n v="10"/>
    <n v="110.86"/>
    <n v="0"/>
    <n v="1108.5999999999999"/>
    <n v="3.8"/>
    <x v="1"/>
    <n v="408"/>
    <n v="54"/>
    <x v="5"/>
    <s v="June"/>
    <n v="2025"/>
    <n v="1.1085999999999999E-2"/>
    <n v="1"/>
    <x v="0"/>
  </r>
  <r>
    <s v="ORD1252"/>
    <x v="72"/>
    <x v="1"/>
    <x v="0"/>
    <x v="2"/>
    <x v="3"/>
    <x v="17"/>
    <n v="10"/>
    <n v="131.56"/>
    <n v="20"/>
    <n v="1052.48"/>
    <n v="4.7"/>
    <x v="2"/>
    <n v="95"/>
    <n v="74"/>
    <x v="5"/>
    <s v="June"/>
    <n v="2025"/>
    <n v="1.0524800000000001E-2"/>
    <n v="1"/>
    <x v="0"/>
  </r>
  <r>
    <s v="ORD1253"/>
    <x v="6"/>
    <x v="0"/>
    <x v="0"/>
    <x v="1"/>
    <x v="0"/>
    <x v="0"/>
    <n v="8"/>
    <n v="131.94999999999999"/>
    <n v="0"/>
    <n v="1055.5999999999999"/>
    <n v="4.2"/>
    <x v="2"/>
    <n v="243"/>
    <n v="78"/>
    <x v="1"/>
    <s v="March"/>
    <n v="2025"/>
    <n v="1.0555999999999999E-2"/>
    <n v="1"/>
    <x v="0"/>
  </r>
  <r>
    <s v="ORD1254"/>
    <x v="132"/>
    <x v="0"/>
    <x v="4"/>
    <x v="2"/>
    <x v="3"/>
    <x v="12"/>
    <n v="1"/>
    <n v="253.32"/>
    <n v="0"/>
    <n v="253.32"/>
    <n v="5"/>
    <x v="2"/>
    <n v="34"/>
    <n v="37"/>
    <x v="5"/>
    <s v="June"/>
    <n v="2025"/>
    <n v="2.5331999999999998E-3"/>
    <n v="1"/>
    <x v="1"/>
  </r>
  <r>
    <s v="ORD1255"/>
    <x v="128"/>
    <x v="0"/>
    <x v="5"/>
    <x v="1"/>
    <x v="3"/>
    <x v="8"/>
    <n v="9"/>
    <n v="266.68"/>
    <n v="5"/>
    <n v="2280.11"/>
    <n v="4.7"/>
    <x v="3"/>
    <n v="228"/>
    <n v="23"/>
    <x v="2"/>
    <s v="April"/>
    <n v="2025"/>
    <n v="2.2801100000000001E-2"/>
    <n v="1"/>
    <x v="0"/>
  </r>
  <r>
    <s v="ORD1256"/>
    <x v="124"/>
    <x v="0"/>
    <x v="5"/>
    <x v="0"/>
    <x v="0"/>
    <x v="0"/>
    <n v="3"/>
    <n v="387.19"/>
    <n v="20"/>
    <n v="929.26"/>
    <n v="4.0999999999999996"/>
    <x v="3"/>
    <n v="495"/>
    <n v="68"/>
    <x v="1"/>
    <s v="March"/>
    <n v="2025"/>
    <n v="9.2925999999999998E-3"/>
    <n v="1"/>
    <x v="0"/>
  </r>
  <r>
    <s v="ORD1257"/>
    <x v="139"/>
    <x v="1"/>
    <x v="4"/>
    <x v="0"/>
    <x v="3"/>
    <x v="17"/>
    <n v="5"/>
    <n v="482.3"/>
    <n v="5"/>
    <n v="2290.92"/>
    <n v="3.9"/>
    <x v="3"/>
    <n v="40"/>
    <n v="69"/>
    <x v="3"/>
    <s v="February"/>
    <n v="2025"/>
    <n v="2.2909200000000001E-2"/>
    <n v="1"/>
    <x v="1"/>
  </r>
  <r>
    <s v="ORD1258"/>
    <x v="75"/>
    <x v="0"/>
    <x v="5"/>
    <x v="3"/>
    <x v="2"/>
    <x v="6"/>
    <n v="1"/>
    <n v="28.28"/>
    <n v="0"/>
    <n v="28.28"/>
    <n v="4.7"/>
    <x v="2"/>
    <n v="372"/>
    <n v="80"/>
    <x v="4"/>
    <s v="May"/>
    <n v="2025"/>
    <n v="2.8279999999999999E-4"/>
    <n v="1"/>
    <x v="0"/>
  </r>
  <r>
    <s v="ORD1259"/>
    <x v="140"/>
    <x v="0"/>
    <x v="3"/>
    <x v="2"/>
    <x v="4"/>
    <x v="15"/>
    <n v="2"/>
    <n v="48.84"/>
    <n v="0"/>
    <n v="97.68"/>
    <n v="3.9"/>
    <x v="1"/>
    <n v="219"/>
    <n v="41"/>
    <x v="5"/>
    <s v="June"/>
    <n v="2025"/>
    <n v="9.7680000000000011E-4"/>
    <n v="1"/>
    <x v="0"/>
  </r>
  <r>
    <s v="ORD1260"/>
    <x v="117"/>
    <x v="1"/>
    <x v="1"/>
    <x v="2"/>
    <x v="3"/>
    <x v="18"/>
    <n v="3"/>
    <n v="93.57"/>
    <n v="15"/>
    <n v="238.6"/>
    <n v="4.4000000000000004"/>
    <x v="2"/>
    <n v="104"/>
    <n v="65"/>
    <x v="0"/>
    <s v="January"/>
    <n v="2025"/>
    <n v="2.3860000000000001E-3"/>
    <n v="1"/>
    <x v="0"/>
  </r>
  <r>
    <s v="ORD1261"/>
    <x v="31"/>
    <x v="1"/>
    <x v="4"/>
    <x v="3"/>
    <x v="2"/>
    <x v="7"/>
    <n v="4"/>
    <n v="241.64"/>
    <n v="20"/>
    <n v="773.25"/>
    <n v="4.5999999999999996"/>
    <x v="0"/>
    <n v="357"/>
    <n v="29"/>
    <x v="5"/>
    <s v="June"/>
    <n v="2025"/>
    <n v="7.7324999999999998E-3"/>
    <n v="1"/>
    <x v="0"/>
  </r>
  <r>
    <s v="ORD1262"/>
    <x v="22"/>
    <x v="0"/>
    <x v="4"/>
    <x v="1"/>
    <x v="1"/>
    <x v="1"/>
    <n v="6"/>
    <n v="209.23"/>
    <n v="15"/>
    <n v="1067.07"/>
    <n v="4.8"/>
    <x v="1"/>
    <n v="311"/>
    <n v="66"/>
    <x v="0"/>
    <s v="January"/>
    <n v="2025"/>
    <n v="1.06707E-2"/>
    <n v="1"/>
    <x v="0"/>
  </r>
  <r>
    <s v="ORD1263"/>
    <x v="141"/>
    <x v="0"/>
    <x v="1"/>
    <x v="3"/>
    <x v="0"/>
    <x v="0"/>
    <n v="8"/>
    <n v="295.85000000000002"/>
    <n v="15"/>
    <n v="2011.78"/>
    <n v="4.4000000000000004"/>
    <x v="2"/>
    <n v="387"/>
    <n v="72"/>
    <x v="2"/>
    <s v="April"/>
    <n v="2025"/>
    <n v="2.0117799999999998E-2"/>
    <n v="1"/>
    <x v="0"/>
  </r>
  <r>
    <s v="ORD1264"/>
    <x v="142"/>
    <x v="0"/>
    <x v="2"/>
    <x v="1"/>
    <x v="4"/>
    <x v="9"/>
    <n v="6"/>
    <n v="371.73"/>
    <n v="15"/>
    <n v="1895.82"/>
    <n v="3.9"/>
    <x v="2"/>
    <n v="275"/>
    <n v="29"/>
    <x v="2"/>
    <s v="April"/>
    <n v="2025"/>
    <n v="1.8958199999999998E-2"/>
    <n v="1"/>
    <x v="0"/>
  </r>
  <r>
    <s v="ORD1265"/>
    <x v="107"/>
    <x v="1"/>
    <x v="3"/>
    <x v="1"/>
    <x v="3"/>
    <x v="17"/>
    <n v="8"/>
    <n v="341.92"/>
    <n v="10"/>
    <n v="2461.8200000000002"/>
    <n v="4.2"/>
    <x v="0"/>
    <n v="497"/>
    <n v="27"/>
    <x v="5"/>
    <s v="June"/>
    <n v="2025"/>
    <n v="2.4618200000000003E-2"/>
    <n v="1"/>
    <x v="0"/>
  </r>
  <r>
    <s v="ORD1266"/>
    <x v="143"/>
    <x v="0"/>
    <x v="3"/>
    <x v="0"/>
    <x v="2"/>
    <x v="7"/>
    <n v="4"/>
    <n v="476.33"/>
    <n v="10"/>
    <n v="1714.79"/>
    <n v="4.0999999999999996"/>
    <x v="1"/>
    <n v="66"/>
    <n v="51"/>
    <x v="2"/>
    <s v="April"/>
    <n v="2025"/>
    <n v="1.7147900000000001E-2"/>
    <n v="1"/>
    <x v="0"/>
  </r>
  <r>
    <s v="ORD1267"/>
    <x v="144"/>
    <x v="0"/>
    <x v="5"/>
    <x v="1"/>
    <x v="4"/>
    <x v="10"/>
    <n v="5"/>
    <n v="203.82"/>
    <n v="0"/>
    <n v="1019.1"/>
    <n v="4.4000000000000004"/>
    <x v="0"/>
    <n v="166"/>
    <n v="24"/>
    <x v="0"/>
    <s v="January"/>
    <n v="2025"/>
    <n v="1.0191E-2"/>
    <n v="1"/>
    <x v="0"/>
  </r>
  <r>
    <s v="ORD1268"/>
    <x v="41"/>
    <x v="0"/>
    <x v="3"/>
    <x v="3"/>
    <x v="2"/>
    <x v="19"/>
    <n v="9"/>
    <n v="279.38"/>
    <n v="5"/>
    <n v="2388.6999999999998"/>
    <n v="4.9000000000000004"/>
    <x v="0"/>
    <n v="96"/>
    <n v="67"/>
    <x v="3"/>
    <s v="February"/>
    <n v="2025"/>
    <n v="2.3886999999999999E-2"/>
    <n v="1"/>
    <x v="0"/>
  </r>
  <r>
    <s v="ORD1269"/>
    <x v="145"/>
    <x v="0"/>
    <x v="5"/>
    <x v="3"/>
    <x v="1"/>
    <x v="1"/>
    <n v="5"/>
    <n v="379.12"/>
    <n v="20"/>
    <n v="1516.48"/>
    <n v="4.5"/>
    <x v="1"/>
    <n v="146"/>
    <n v="49"/>
    <x v="5"/>
    <s v="June"/>
    <n v="2025"/>
    <n v="1.5164800000000001E-2"/>
    <n v="1"/>
    <x v="0"/>
  </r>
  <r>
    <s v="ORD1270"/>
    <x v="146"/>
    <x v="1"/>
    <x v="0"/>
    <x v="3"/>
    <x v="0"/>
    <x v="4"/>
    <n v="1"/>
    <n v="191.66"/>
    <n v="0"/>
    <n v="191.66"/>
    <n v="4"/>
    <x v="1"/>
    <n v="460"/>
    <n v="77"/>
    <x v="0"/>
    <s v="January"/>
    <n v="2025"/>
    <n v="1.9165999999999999E-3"/>
    <n v="1"/>
    <x v="0"/>
  </r>
  <r>
    <s v="ORD1271"/>
    <x v="6"/>
    <x v="0"/>
    <x v="3"/>
    <x v="2"/>
    <x v="2"/>
    <x v="19"/>
    <n v="8"/>
    <n v="464.41"/>
    <n v="10"/>
    <n v="3343.75"/>
    <n v="5"/>
    <x v="2"/>
    <n v="163"/>
    <n v="28"/>
    <x v="1"/>
    <s v="March"/>
    <n v="2025"/>
    <n v="3.3437500000000002E-2"/>
    <n v="1"/>
    <x v="0"/>
  </r>
  <r>
    <s v="ORD1272"/>
    <x v="147"/>
    <x v="0"/>
    <x v="1"/>
    <x v="0"/>
    <x v="3"/>
    <x v="12"/>
    <n v="6"/>
    <n v="287.70999999999998"/>
    <n v="0"/>
    <n v="1726.26"/>
    <n v="3.9"/>
    <x v="2"/>
    <n v="274"/>
    <n v="66"/>
    <x v="5"/>
    <s v="June"/>
    <n v="2025"/>
    <n v="1.7262599999999999E-2"/>
    <n v="1"/>
    <x v="0"/>
  </r>
  <r>
    <s v="ORD1273"/>
    <x v="17"/>
    <x v="0"/>
    <x v="2"/>
    <x v="3"/>
    <x v="3"/>
    <x v="8"/>
    <n v="6"/>
    <n v="34.64"/>
    <n v="0"/>
    <n v="207.84"/>
    <n v="4.7"/>
    <x v="3"/>
    <n v="92"/>
    <n v="41"/>
    <x v="0"/>
    <s v="January"/>
    <n v="2025"/>
    <n v="2.0784000000000002E-3"/>
    <n v="1"/>
    <x v="0"/>
  </r>
  <r>
    <s v="ORD1274"/>
    <x v="40"/>
    <x v="0"/>
    <x v="0"/>
    <x v="3"/>
    <x v="1"/>
    <x v="5"/>
    <n v="9"/>
    <n v="295.56"/>
    <n v="10"/>
    <n v="2394.04"/>
    <n v="4.3"/>
    <x v="1"/>
    <n v="52"/>
    <n v="40"/>
    <x v="4"/>
    <s v="May"/>
    <n v="2025"/>
    <n v="2.3940400000000001E-2"/>
    <n v="1"/>
    <x v="0"/>
  </r>
  <r>
    <s v="ORD1275"/>
    <x v="136"/>
    <x v="0"/>
    <x v="0"/>
    <x v="3"/>
    <x v="3"/>
    <x v="12"/>
    <n v="10"/>
    <n v="178.81"/>
    <n v="5"/>
    <n v="1698.69"/>
    <n v="3.6"/>
    <x v="3"/>
    <n v="333"/>
    <n v="37"/>
    <x v="0"/>
    <s v="January"/>
    <n v="2025"/>
    <n v="1.6986899999999999E-2"/>
    <n v="1"/>
    <x v="0"/>
  </r>
  <r>
    <s v="ORD1276"/>
    <x v="43"/>
    <x v="0"/>
    <x v="0"/>
    <x v="3"/>
    <x v="1"/>
    <x v="1"/>
    <n v="6"/>
    <n v="167.76"/>
    <n v="10"/>
    <n v="905.9"/>
    <n v="4.8"/>
    <x v="1"/>
    <n v="209"/>
    <n v="76"/>
    <x v="1"/>
    <s v="March"/>
    <n v="2025"/>
    <n v="9.0589999999999993E-3"/>
    <n v="1"/>
    <x v="0"/>
  </r>
  <r>
    <s v="ORD1277"/>
    <x v="131"/>
    <x v="0"/>
    <x v="0"/>
    <x v="3"/>
    <x v="3"/>
    <x v="18"/>
    <n v="1"/>
    <n v="167.47"/>
    <n v="5"/>
    <n v="159.1"/>
    <n v="4.2"/>
    <x v="1"/>
    <n v="379"/>
    <n v="26"/>
    <x v="4"/>
    <s v="May"/>
    <n v="2025"/>
    <n v="1.591E-3"/>
    <n v="1"/>
    <x v="0"/>
  </r>
  <r>
    <s v="ORD1278"/>
    <x v="92"/>
    <x v="1"/>
    <x v="3"/>
    <x v="3"/>
    <x v="0"/>
    <x v="11"/>
    <n v="7"/>
    <n v="65.010000000000005"/>
    <n v="0"/>
    <n v="455.07"/>
    <n v="3.8"/>
    <x v="3"/>
    <n v="490"/>
    <n v="46"/>
    <x v="1"/>
    <s v="March"/>
    <n v="2025"/>
    <n v="4.5506999999999995E-3"/>
    <n v="1"/>
    <x v="0"/>
  </r>
  <r>
    <s v="ORD1279"/>
    <x v="148"/>
    <x v="0"/>
    <x v="1"/>
    <x v="1"/>
    <x v="1"/>
    <x v="3"/>
    <n v="8"/>
    <n v="130.74"/>
    <n v="20"/>
    <n v="836.74"/>
    <n v="4.7"/>
    <x v="2"/>
    <n v="336"/>
    <n v="47"/>
    <x v="4"/>
    <s v="May"/>
    <n v="2025"/>
    <n v="8.3674000000000005E-3"/>
    <n v="1"/>
    <x v="0"/>
  </r>
  <r>
    <s v="ORD1280"/>
    <x v="50"/>
    <x v="1"/>
    <x v="3"/>
    <x v="2"/>
    <x v="1"/>
    <x v="1"/>
    <n v="3"/>
    <n v="388.57"/>
    <n v="5"/>
    <n v="1107.42"/>
    <n v="4.2"/>
    <x v="1"/>
    <n v="148"/>
    <n v="24"/>
    <x v="5"/>
    <s v="June"/>
    <n v="2025"/>
    <n v="1.1074200000000001E-2"/>
    <n v="1"/>
    <x v="0"/>
  </r>
  <r>
    <s v="ORD1281"/>
    <x v="149"/>
    <x v="1"/>
    <x v="1"/>
    <x v="2"/>
    <x v="2"/>
    <x v="14"/>
    <n v="9"/>
    <n v="220.5"/>
    <n v="0"/>
    <n v="1984.5"/>
    <n v="3.5"/>
    <x v="0"/>
    <n v="428"/>
    <n v="69"/>
    <x v="5"/>
    <s v="June"/>
    <n v="2025"/>
    <n v="1.9845000000000002E-2"/>
    <n v="1"/>
    <x v="0"/>
  </r>
  <r>
    <s v="ORD1282"/>
    <x v="150"/>
    <x v="0"/>
    <x v="3"/>
    <x v="2"/>
    <x v="1"/>
    <x v="5"/>
    <n v="3"/>
    <n v="473.35"/>
    <n v="15"/>
    <n v="1207.04"/>
    <n v="4.5999999999999996"/>
    <x v="2"/>
    <n v="446"/>
    <n v="30"/>
    <x v="0"/>
    <s v="January"/>
    <n v="2025"/>
    <n v="1.20704E-2"/>
    <n v="1"/>
    <x v="0"/>
  </r>
  <r>
    <s v="ORD1283"/>
    <x v="19"/>
    <x v="0"/>
    <x v="4"/>
    <x v="1"/>
    <x v="4"/>
    <x v="9"/>
    <n v="2"/>
    <n v="232.54"/>
    <n v="15"/>
    <n v="395.32"/>
    <n v="3.8"/>
    <x v="0"/>
    <n v="355"/>
    <n v="48"/>
    <x v="4"/>
    <s v="May"/>
    <n v="2025"/>
    <n v="3.9531999999999996E-3"/>
    <n v="1"/>
    <x v="0"/>
  </r>
  <r>
    <s v="ORD1284"/>
    <x v="151"/>
    <x v="0"/>
    <x v="3"/>
    <x v="2"/>
    <x v="4"/>
    <x v="15"/>
    <n v="5"/>
    <n v="225.3"/>
    <n v="15"/>
    <n v="957.52"/>
    <n v="3.6"/>
    <x v="0"/>
    <n v="29"/>
    <n v="50"/>
    <x v="4"/>
    <s v="May"/>
    <n v="2025"/>
    <n v="9.575199999999999E-3"/>
    <n v="1"/>
    <x v="1"/>
  </r>
  <r>
    <s v="ORD1285"/>
    <x v="141"/>
    <x v="0"/>
    <x v="1"/>
    <x v="2"/>
    <x v="2"/>
    <x v="19"/>
    <n v="9"/>
    <n v="36.619999999999997"/>
    <n v="5"/>
    <n v="313.10000000000002"/>
    <n v="4.4000000000000004"/>
    <x v="0"/>
    <n v="93"/>
    <n v="76"/>
    <x v="2"/>
    <s v="April"/>
    <n v="2025"/>
    <n v="3.1310000000000001E-3"/>
    <n v="1"/>
    <x v="0"/>
  </r>
  <r>
    <s v="ORD1286"/>
    <x v="29"/>
    <x v="0"/>
    <x v="1"/>
    <x v="2"/>
    <x v="0"/>
    <x v="4"/>
    <n v="2"/>
    <n v="110.95"/>
    <n v="5"/>
    <n v="210.81"/>
    <n v="4.2"/>
    <x v="1"/>
    <n v="398"/>
    <n v="51"/>
    <x v="5"/>
    <s v="June"/>
    <n v="2025"/>
    <n v="2.1080999999999999E-3"/>
    <n v="1"/>
    <x v="0"/>
  </r>
  <r>
    <s v="ORD1287"/>
    <x v="106"/>
    <x v="0"/>
    <x v="5"/>
    <x v="1"/>
    <x v="1"/>
    <x v="3"/>
    <n v="5"/>
    <n v="441.78"/>
    <n v="0"/>
    <n v="2208.9"/>
    <n v="4.3"/>
    <x v="0"/>
    <n v="478"/>
    <n v="25"/>
    <x v="2"/>
    <s v="April"/>
    <n v="2025"/>
    <n v="2.2089000000000001E-2"/>
    <n v="1"/>
    <x v="0"/>
  </r>
  <r>
    <s v="ORD1288"/>
    <x v="151"/>
    <x v="0"/>
    <x v="3"/>
    <x v="1"/>
    <x v="2"/>
    <x v="19"/>
    <n v="3"/>
    <n v="298.25"/>
    <n v="20"/>
    <n v="715.8"/>
    <n v="4.7"/>
    <x v="1"/>
    <n v="336"/>
    <n v="41"/>
    <x v="4"/>
    <s v="May"/>
    <n v="2025"/>
    <n v="7.1579999999999994E-3"/>
    <n v="1"/>
    <x v="0"/>
  </r>
  <r>
    <s v="ORD1289"/>
    <x v="152"/>
    <x v="0"/>
    <x v="1"/>
    <x v="0"/>
    <x v="2"/>
    <x v="14"/>
    <n v="9"/>
    <n v="420.89"/>
    <n v="20"/>
    <n v="3030.41"/>
    <n v="4"/>
    <x v="2"/>
    <n v="341"/>
    <n v="67"/>
    <x v="2"/>
    <s v="April"/>
    <n v="2025"/>
    <n v="3.0304099999999997E-2"/>
    <n v="1"/>
    <x v="0"/>
  </r>
  <r>
    <s v="ORD1290"/>
    <x v="21"/>
    <x v="0"/>
    <x v="0"/>
    <x v="3"/>
    <x v="2"/>
    <x v="7"/>
    <n v="9"/>
    <n v="102.56"/>
    <n v="10"/>
    <n v="830.74"/>
    <n v="5"/>
    <x v="2"/>
    <n v="51"/>
    <n v="20"/>
    <x v="3"/>
    <s v="February"/>
    <n v="2025"/>
    <n v="8.3073999999999995E-3"/>
    <n v="1"/>
    <x v="0"/>
  </r>
  <r>
    <s v="ORD1291"/>
    <x v="148"/>
    <x v="0"/>
    <x v="3"/>
    <x v="3"/>
    <x v="3"/>
    <x v="17"/>
    <n v="8"/>
    <n v="456.95"/>
    <n v="15"/>
    <n v="3107.26"/>
    <n v="4.9000000000000004"/>
    <x v="2"/>
    <n v="111"/>
    <n v="77"/>
    <x v="4"/>
    <s v="May"/>
    <n v="2025"/>
    <n v="3.1072600000000002E-2"/>
    <n v="1"/>
    <x v="0"/>
  </r>
  <r>
    <s v="ORD1292"/>
    <x v="129"/>
    <x v="0"/>
    <x v="3"/>
    <x v="0"/>
    <x v="0"/>
    <x v="0"/>
    <n v="9"/>
    <n v="94.3"/>
    <n v="20"/>
    <n v="678.96"/>
    <n v="5"/>
    <x v="2"/>
    <n v="307"/>
    <n v="55"/>
    <x v="0"/>
    <s v="January"/>
    <n v="2025"/>
    <n v="6.7896000000000007E-3"/>
    <n v="1"/>
    <x v="0"/>
  </r>
  <r>
    <s v="ORD1293"/>
    <x v="71"/>
    <x v="0"/>
    <x v="3"/>
    <x v="2"/>
    <x v="2"/>
    <x v="14"/>
    <n v="3"/>
    <n v="66.44"/>
    <n v="0"/>
    <n v="199.32"/>
    <n v="4.7"/>
    <x v="1"/>
    <n v="290"/>
    <n v="65"/>
    <x v="2"/>
    <s v="April"/>
    <n v="2025"/>
    <n v="1.9932000000000001E-3"/>
    <n v="1"/>
    <x v="0"/>
  </r>
  <r>
    <s v="ORD1294"/>
    <x v="19"/>
    <x v="0"/>
    <x v="0"/>
    <x v="3"/>
    <x v="3"/>
    <x v="18"/>
    <n v="4"/>
    <n v="81.99"/>
    <n v="15"/>
    <n v="278.77"/>
    <n v="4.8"/>
    <x v="1"/>
    <n v="166"/>
    <n v="76"/>
    <x v="4"/>
    <s v="May"/>
    <n v="2025"/>
    <n v="2.7876999999999997E-3"/>
    <n v="1"/>
    <x v="0"/>
  </r>
  <r>
    <s v="ORD1295"/>
    <x v="118"/>
    <x v="0"/>
    <x v="1"/>
    <x v="0"/>
    <x v="2"/>
    <x v="14"/>
    <n v="5"/>
    <n v="39.450000000000003"/>
    <n v="10"/>
    <n v="177.53"/>
    <n v="4.2"/>
    <x v="1"/>
    <n v="283"/>
    <n v="46"/>
    <x v="4"/>
    <s v="May"/>
    <n v="2025"/>
    <n v="1.7753000000000001E-3"/>
    <n v="1"/>
    <x v="0"/>
  </r>
  <r>
    <s v="ORD1296"/>
    <x v="112"/>
    <x v="0"/>
    <x v="2"/>
    <x v="2"/>
    <x v="0"/>
    <x v="11"/>
    <n v="9"/>
    <n v="453.71"/>
    <n v="0"/>
    <n v="4083.39"/>
    <n v="4.5999999999999996"/>
    <x v="3"/>
    <n v="421"/>
    <n v="71"/>
    <x v="4"/>
    <s v="May"/>
    <n v="2025"/>
    <n v="4.0833899999999999E-2"/>
    <n v="1"/>
    <x v="0"/>
  </r>
  <r>
    <s v="ORD1297"/>
    <x v="1"/>
    <x v="1"/>
    <x v="2"/>
    <x v="2"/>
    <x v="3"/>
    <x v="17"/>
    <n v="5"/>
    <n v="341.27"/>
    <n v="10"/>
    <n v="1535.71"/>
    <n v="3.7"/>
    <x v="2"/>
    <n v="468"/>
    <n v="20"/>
    <x v="1"/>
    <s v="March"/>
    <n v="2025"/>
    <n v="1.53571E-2"/>
    <n v="1"/>
    <x v="0"/>
  </r>
  <r>
    <s v="ORD1298"/>
    <x v="48"/>
    <x v="1"/>
    <x v="1"/>
    <x v="1"/>
    <x v="2"/>
    <x v="7"/>
    <n v="1"/>
    <n v="206.99"/>
    <n v="15"/>
    <n v="175.94"/>
    <n v="4.7"/>
    <x v="3"/>
    <n v="90"/>
    <n v="68"/>
    <x v="5"/>
    <s v="June"/>
    <n v="2025"/>
    <n v="1.7593999999999999E-3"/>
    <n v="1"/>
    <x v="0"/>
  </r>
  <r>
    <s v="ORD1299"/>
    <x v="103"/>
    <x v="1"/>
    <x v="4"/>
    <x v="3"/>
    <x v="1"/>
    <x v="2"/>
    <n v="3"/>
    <n v="72.33"/>
    <n v="20"/>
    <n v="173.59"/>
    <n v="4.5"/>
    <x v="1"/>
    <n v="225"/>
    <n v="77"/>
    <x v="2"/>
    <s v="April"/>
    <n v="2025"/>
    <n v="1.7359000000000001E-3"/>
    <n v="1"/>
    <x v="0"/>
  </r>
  <r>
    <s v="ORD1300"/>
    <x v="33"/>
    <x v="0"/>
    <x v="5"/>
    <x v="0"/>
    <x v="2"/>
    <x v="6"/>
    <n v="4"/>
    <n v="30.23"/>
    <n v="10"/>
    <n v="108.83"/>
    <n v="4.2"/>
    <x v="0"/>
    <n v="372"/>
    <n v="44"/>
    <x v="3"/>
    <s v="February"/>
    <n v="2025"/>
    <n v="1.0882999999999999E-3"/>
    <n v="1"/>
    <x v="0"/>
  </r>
  <r>
    <s v="ORD1301"/>
    <x v="132"/>
    <x v="0"/>
    <x v="0"/>
    <x v="1"/>
    <x v="2"/>
    <x v="19"/>
    <n v="10"/>
    <n v="325.76"/>
    <n v="0"/>
    <n v="3257.6"/>
    <n v="3.8"/>
    <x v="2"/>
    <n v="48"/>
    <n v="22"/>
    <x v="5"/>
    <s v="June"/>
    <n v="2025"/>
    <n v="3.2576000000000001E-2"/>
    <n v="1"/>
    <x v="0"/>
  </r>
  <r>
    <s v="ORD1302"/>
    <x v="153"/>
    <x v="1"/>
    <x v="4"/>
    <x v="1"/>
    <x v="4"/>
    <x v="10"/>
    <n v="8"/>
    <n v="361.48"/>
    <n v="15"/>
    <n v="2458.06"/>
    <n v="4.4000000000000004"/>
    <x v="1"/>
    <n v="352"/>
    <n v="49"/>
    <x v="2"/>
    <s v="April"/>
    <n v="2025"/>
    <n v="2.4580600000000001E-2"/>
    <n v="1"/>
    <x v="0"/>
  </r>
  <r>
    <s v="ORD1303"/>
    <x v="154"/>
    <x v="0"/>
    <x v="4"/>
    <x v="3"/>
    <x v="1"/>
    <x v="2"/>
    <n v="8"/>
    <n v="108.48"/>
    <n v="5"/>
    <n v="824.45"/>
    <n v="3.5"/>
    <x v="2"/>
    <n v="129"/>
    <n v="48"/>
    <x v="3"/>
    <s v="February"/>
    <n v="2025"/>
    <n v="8.2445000000000001E-3"/>
    <n v="1"/>
    <x v="0"/>
  </r>
  <r>
    <s v="ORD1304"/>
    <x v="124"/>
    <x v="0"/>
    <x v="4"/>
    <x v="3"/>
    <x v="2"/>
    <x v="7"/>
    <n v="6"/>
    <n v="322.17"/>
    <n v="10"/>
    <n v="1739.72"/>
    <n v="3.9"/>
    <x v="1"/>
    <n v="194"/>
    <n v="24"/>
    <x v="1"/>
    <s v="March"/>
    <n v="2025"/>
    <n v="1.7397200000000002E-2"/>
    <n v="1"/>
    <x v="0"/>
  </r>
  <r>
    <s v="ORD1305"/>
    <x v="15"/>
    <x v="0"/>
    <x v="0"/>
    <x v="0"/>
    <x v="3"/>
    <x v="12"/>
    <n v="7"/>
    <n v="196.09"/>
    <n v="5"/>
    <n v="1304"/>
    <n v="3.7"/>
    <x v="1"/>
    <n v="14"/>
    <n v="60"/>
    <x v="2"/>
    <s v="April"/>
    <n v="2025"/>
    <n v="1.304E-2"/>
    <n v="1"/>
    <x v="1"/>
  </r>
  <r>
    <s v="ORD1306"/>
    <x v="24"/>
    <x v="0"/>
    <x v="2"/>
    <x v="3"/>
    <x v="0"/>
    <x v="11"/>
    <n v="3"/>
    <n v="226.66"/>
    <n v="10"/>
    <n v="611.98"/>
    <n v="4.4000000000000004"/>
    <x v="2"/>
    <n v="47"/>
    <n v="41"/>
    <x v="3"/>
    <s v="February"/>
    <n v="2025"/>
    <n v="6.1197999999999999E-3"/>
    <n v="1"/>
    <x v="0"/>
  </r>
  <r>
    <s v="ORD1307"/>
    <x v="73"/>
    <x v="1"/>
    <x v="4"/>
    <x v="0"/>
    <x v="3"/>
    <x v="8"/>
    <n v="10"/>
    <n v="404.6"/>
    <n v="0"/>
    <n v="4046"/>
    <n v="4.2"/>
    <x v="2"/>
    <n v="50"/>
    <n v="28"/>
    <x v="2"/>
    <s v="April"/>
    <n v="2025"/>
    <n v="4.0460000000000003E-2"/>
    <n v="1"/>
    <x v="0"/>
  </r>
  <r>
    <s v="ORD1308"/>
    <x v="28"/>
    <x v="0"/>
    <x v="0"/>
    <x v="1"/>
    <x v="4"/>
    <x v="10"/>
    <n v="3"/>
    <n v="344.46"/>
    <n v="10"/>
    <n v="930.04"/>
    <n v="4"/>
    <x v="2"/>
    <n v="266"/>
    <n v="26"/>
    <x v="3"/>
    <s v="February"/>
    <n v="2025"/>
    <n v="9.3004000000000003E-3"/>
    <n v="1"/>
    <x v="0"/>
  </r>
  <r>
    <s v="ORD1309"/>
    <x v="155"/>
    <x v="1"/>
    <x v="5"/>
    <x v="0"/>
    <x v="3"/>
    <x v="18"/>
    <n v="8"/>
    <n v="341.21"/>
    <n v="10"/>
    <n v="2456.71"/>
    <n v="3.7"/>
    <x v="1"/>
    <n v="394"/>
    <n v="51"/>
    <x v="4"/>
    <s v="May"/>
    <n v="2025"/>
    <n v="2.4567100000000001E-2"/>
    <n v="1"/>
    <x v="0"/>
  </r>
  <r>
    <s v="ORD1310"/>
    <x v="124"/>
    <x v="0"/>
    <x v="1"/>
    <x v="3"/>
    <x v="3"/>
    <x v="12"/>
    <n v="9"/>
    <n v="479.3"/>
    <n v="20"/>
    <n v="3450.96"/>
    <n v="4"/>
    <x v="1"/>
    <n v="361"/>
    <n v="32"/>
    <x v="1"/>
    <s v="March"/>
    <n v="2025"/>
    <n v="3.4509600000000001E-2"/>
    <n v="1"/>
    <x v="0"/>
  </r>
  <r>
    <s v="ORD1311"/>
    <x v="156"/>
    <x v="0"/>
    <x v="5"/>
    <x v="2"/>
    <x v="3"/>
    <x v="17"/>
    <n v="9"/>
    <n v="391.51"/>
    <n v="15"/>
    <n v="2995.05"/>
    <n v="3.6"/>
    <x v="0"/>
    <n v="183"/>
    <n v="27"/>
    <x v="2"/>
    <s v="April"/>
    <n v="2025"/>
    <n v="2.9950500000000001E-2"/>
    <n v="1"/>
    <x v="0"/>
  </r>
  <r>
    <s v="ORD1312"/>
    <x v="26"/>
    <x v="1"/>
    <x v="1"/>
    <x v="0"/>
    <x v="3"/>
    <x v="17"/>
    <n v="1"/>
    <n v="440.9"/>
    <n v="5"/>
    <n v="418.85"/>
    <n v="3.7"/>
    <x v="2"/>
    <n v="322"/>
    <n v="43"/>
    <x v="4"/>
    <s v="May"/>
    <n v="2025"/>
    <n v="4.1885000000000004E-3"/>
    <n v="1"/>
    <x v="0"/>
  </r>
  <r>
    <s v="ORD1313"/>
    <x v="124"/>
    <x v="0"/>
    <x v="3"/>
    <x v="1"/>
    <x v="0"/>
    <x v="13"/>
    <n v="9"/>
    <n v="206.24"/>
    <n v="0"/>
    <n v="1856.16"/>
    <n v="3.7"/>
    <x v="1"/>
    <n v="280"/>
    <n v="41"/>
    <x v="1"/>
    <s v="March"/>
    <n v="2025"/>
    <n v="1.8561600000000001E-2"/>
    <n v="1"/>
    <x v="0"/>
  </r>
  <r>
    <s v="ORD1314"/>
    <x v="157"/>
    <x v="0"/>
    <x v="5"/>
    <x v="2"/>
    <x v="3"/>
    <x v="17"/>
    <n v="5"/>
    <n v="118.89"/>
    <n v="10"/>
    <n v="535.01"/>
    <n v="4.3"/>
    <x v="2"/>
    <n v="128"/>
    <n v="74"/>
    <x v="3"/>
    <s v="February"/>
    <n v="2025"/>
    <n v="5.3501E-3"/>
    <n v="1"/>
    <x v="0"/>
  </r>
  <r>
    <s v="ORD1315"/>
    <x v="106"/>
    <x v="0"/>
    <x v="5"/>
    <x v="0"/>
    <x v="3"/>
    <x v="18"/>
    <n v="2"/>
    <n v="277.10000000000002"/>
    <n v="5"/>
    <n v="526.49"/>
    <n v="3.7"/>
    <x v="3"/>
    <n v="433"/>
    <n v="67"/>
    <x v="2"/>
    <s v="April"/>
    <n v="2025"/>
    <n v="5.2649000000000003E-3"/>
    <n v="1"/>
    <x v="0"/>
  </r>
  <r>
    <s v="ORD1316"/>
    <x v="56"/>
    <x v="0"/>
    <x v="3"/>
    <x v="2"/>
    <x v="3"/>
    <x v="12"/>
    <n v="10"/>
    <n v="190.49"/>
    <n v="0"/>
    <n v="1904.9"/>
    <n v="4.4000000000000004"/>
    <x v="0"/>
    <n v="426"/>
    <n v="79"/>
    <x v="1"/>
    <s v="March"/>
    <n v="2025"/>
    <n v="1.9049E-2"/>
    <n v="1"/>
    <x v="0"/>
  </r>
  <r>
    <s v="ORD1317"/>
    <x v="121"/>
    <x v="0"/>
    <x v="3"/>
    <x v="3"/>
    <x v="1"/>
    <x v="5"/>
    <n v="5"/>
    <n v="299.04000000000002"/>
    <n v="15"/>
    <n v="1270.92"/>
    <n v="3.6"/>
    <x v="1"/>
    <n v="235"/>
    <n v="57"/>
    <x v="4"/>
    <s v="May"/>
    <n v="2025"/>
    <n v="1.27092E-2"/>
    <n v="1"/>
    <x v="0"/>
  </r>
  <r>
    <s v="ORD1318"/>
    <x v="145"/>
    <x v="0"/>
    <x v="2"/>
    <x v="2"/>
    <x v="3"/>
    <x v="8"/>
    <n v="1"/>
    <n v="462.91"/>
    <n v="20"/>
    <n v="370.33"/>
    <n v="4.3"/>
    <x v="2"/>
    <n v="223"/>
    <n v="39"/>
    <x v="5"/>
    <s v="June"/>
    <n v="2025"/>
    <n v="3.7032999999999996E-3"/>
    <n v="1"/>
    <x v="0"/>
  </r>
  <r>
    <s v="ORD1319"/>
    <x v="120"/>
    <x v="1"/>
    <x v="0"/>
    <x v="1"/>
    <x v="1"/>
    <x v="1"/>
    <n v="7"/>
    <n v="133.28"/>
    <n v="0"/>
    <n v="932.96"/>
    <n v="4.2"/>
    <x v="3"/>
    <n v="404"/>
    <n v="45"/>
    <x v="4"/>
    <s v="May"/>
    <n v="2025"/>
    <n v="9.3296000000000004E-3"/>
    <n v="1"/>
    <x v="0"/>
  </r>
  <r>
    <s v="ORD1320"/>
    <x v="102"/>
    <x v="0"/>
    <x v="2"/>
    <x v="0"/>
    <x v="3"/>
    <x v="17"/>
    <n v="3"/>
    <n v="274.67"/>
    <n v="0"/>
    <n v="824.01"/>
    <n v="4.7"/>
    <x v="2"/>
    <n v="276"/>
    <n v="64"/>
    <x v="3"/>
    <s v="February"/>
    <n v="2025"/>
    <n v="8.2401000000000002E-3"/>
    <n v="1"/>
    <x v="0"/>
  </r>
  <r>
    <s v="ORD1321"/>
    <x v="117"/>
    <x v="1"/>
    <x v="0"/>
    <x v="2"/>
    <x v="0"/>
    <x v="11"/>
    <n v="7"/>
    <n v="419.84"/>
    <n v="20"/>
    <n v="2351.1"/>
    <n v="4.9000000000000004"/>
    <x v="1"/>
    <n v="117"/>
    <n v="42"/>
    <x v="0"/>
    <s v="January"/>
    <n v="2025"/>
    <n v="2.3511000000000001E-2"/>
    <n v="1"/>
    <x v="0"/>
  </r>
  <r>
    <s v="ORD1322"/>
    <x v="158"/>
    <x v="0"/>
    <x v="0"/>
    <x v="2"/>
    <x v="3"/>
    <x v="12"/>
    <n v="3"/>
    <n v="229.18"/>
    <n v="15"/>
    <n v="584.41"/>
    <n v="4"/>
    <x v="3"/>
    <n v="103"/>
    <n v="51"/>
    <x v="4"/>
    <s v="May"/>
    <n v="2025"/>
    <n v="5.8440999999999996E-3"/>
    <n v="1"/>
    <x v="0"/>
  </r>
  <r>
    <s v="ORD1323"/>
    <x v="127"/>
    <x v="1"/>
    <x v="4"/>
    <x v="3"/>
    <x v="1"/>
    <x v="2"/>
    <n v="7"/>
    <n v="46.4"/>
    <n v="15"/>
    <n v="276.08"/>
    <n v="4.7"/>
    <x v="3"/>
    <n v="184"/>
    <n v="76"/>
    <x v="2"/>
    <s v="April"/>
    <n v="2025"/>
    <n v="2.7607999999999999E-3"/>
    <n v="1"/>
    <x v="0"/>
  </r>
  <r>
    <s v="ORD1324"/>
    <x v="77"/>
    <x v="0"/>
    <x v="0"/>
    <x v="2"/>
    <x v="3"/>
    <x v="18"/>
    <n v="4"/>
    <n v="314.10000000000002"/>
    <n v="5"/>
    <n v="1193.58"/>
    <n v="4.9000000000000004"/>
    <x v="0"/>
    <n v="236"/>
    <n v="62"/>
    <x v="0"/>
    <s v="January"/>
    <n v="2025"/>
    <n v="1.19358E-2"/>
    <n v="1"/>
    <x v="0"/>
  </r>
  <r>
    <s v="ORD1325"/>
    <x v="78"/>
    <x v="0"/>
    <x v="3"/>
    <x v="3"/>
    <x v="4"/>
    <x v="15"/>
    <n v="2"/>
    <n v="119.51"/>
    <n v="5"/>
    <n v="227.07"/>
    <n v="4.8"/>
    <x v="2"/>
    <n v="50"/>
    <n v="58"/>
    <x v="2"/>
    <s v="April"/>
    <n v="2025"/>
    <n v="2.2707000000000001E-3"/>
    <n v="1"/>
    <x v="1"/>
  </r>
  <r>
    <s v="ORD1326"/>
    <x v="66"/>
    <x v="0"/>
    <x v="4"/>
    <x v="0"/>
    <x v="2"/>
    <x v="19"/>
    <n v="1"/>
    <n v="70.400000000000006"/>
    <n v="5"/>
    <n v="66.88"/>
    <n v="4.8"/>
    <x v="3"/>
    <n v="86"/>
    <n v="52"/>
    <x v="4"/>
    <s v="May"/>
    <n v="2025"/>
    <n v="6.6879999999999999E-4"/>
    <n v="1"/>
    <x v="0"/>
  </r>
  <r>
    <s v="ORD1327"/>
    <x v="159"/>
    <x v="0"/>
    <x v="4"/>
    <x v="2"/>
    <x v="2"/>
    <x v="14"/>
    <n v="1"/>
    <n v="347.94"/>
    <n v="15"/>
    <n v="295.75"/>
    <n v="4.2"/>
    <x v="3"/>
    <n v="399"/>
    <n v="53"/>
    <x v="1"/>
    <s v="March"/>
    <n v="2025"/>
    <n v="2.9575000000000001E-3"/>
    <n v="1"/>
    <x v="0"/>
  </r>
  <r>
    <s v="ORD1328"/>
    <x v="100"/>
    <x v="1"/>
    <x v="1"/>
    <x v="2"/>
    <x v="4"/>
    <x v="16"/>
    <n v="3"/>
    <n v="134.35"/>
    <n v="20"/>
    <n v="322.44"/>
    <n v="3.7"/>
    <x v="3"/>
    <n v="115"/>
    <n v="22"/>
    <x v="0"/>
    <s v="January"/>
    <n v="2025"/>
    <n v="3.2244000000000001E-3"/>
    <n v="1"/>
    <x v="0"/>
  </r>
  <r>
    <s v="ORD1329"/>
    <x v="112"/>
    <x v="0"/>
    <x v="0"/>
    <x v="0"/>
    <x v="3"/>
    <x v="12"/>
    <n v="2"/>
    <n v="470.37"/>
    <n v="10"/>
    <n v="846.67"/>
    <n v="3.7"/>
    <x v="2"/>
    <n v="313"/>
    <n v="26"/>
    <x v="4"/>
    <s v="May"/>
    <n v="2025"/>
    <n v="8.4666999999999989E-3"/>
    <n v="1"/>
    <x v="0"/>
  </r>
  <r>
    <s v="ORD1330"/>
    <x v="145"/>
    <x v="0"/>
    <x v="2"/>
    <x v="0"/>
    <x v="4"/>
    <x v="16"/>
    <n v="2"/>
    <n v="349.46"/>
    <n v="10"/>
    <n v="629.03"/>
    <n v="3.9"/>
    <x v="2"/>
    <n v="132"/>
    <n v="77"/>
    <x v="5"/>
    <s v="June"/>
    <n v="2025"/>
    <n v="6.2902999999999995E-3"/>
    <n v="1"/>
    <x v="0"/>
  </r>
  <r>
    <s v="ORD1331"/>
    <x v="79"/>
    <x v="0"/>
    <x v="0"/>
    <x v="2"/>
    <x v="3"/>
    <x v="12"/>
    <n v="5"/>
    <n v="247.2"/>
    <n v="10"/>
    <n v="1112.4000000000001"/>
    <n v="4.5"/>
    <x v="1"/>
    <n v="305"/>
    <n v="42"/>
    <x v="1"/>
    <s v="March"/>
    <n v="2025"/>
    <n v="1.1124E-2"/>
    <n v="1"/>
    <x v="0"/>
  </r>
  <r>
    <s v="ORD1332"/>
    <x v="152"/>
    <x v="0"/>
    <x v="1"/>
    <x v="2"/>
    <x v="4"/>
    <x v="10"/>
    <n v="7"/>
    <n v="96.57"/>
    <n v="0"/>
    <n v="675.99"/>
    <n v="3.9"/>
    <x v="3"/>
    <n v="317"/>
    <n v="38"/>
    <x v="2"/>
    <s v="April"/>
    <n v="2025"/>
    <n v="6.7599000000000001E-3"/>
    <n v="1"/>
    <x v="0"/>
  </r>
  <r>
    <s v="ORD1333"/>
    <x v="160"/>
    <x v="0"/>
    <x v="2"/>
    <x v="3"/>
    <x v="1"/>
    <x v="2"/>
    <n v="8"/>
    <n v="208.84"/>
    <n v="5"/>
    <n v="1587.18"/>
    <n v="4.8"/>
    <x v="2"/>
    <n v="405"/>
    <n v="63"/>
    <x v="1"/>
    <s v="March"/>
    <n v="2025"/>
    <n v="1.5871800000000002E-2"/>
    <n v="1"/>
    <x v="0"/>
  </r>
  <r>
    <s v="ORD1334"/>
    <x v="83"/>
    <x v="1"/>
    <x v="0"/>
    <x v="2"/>
    <x v="4"/>
    <x v="15"/>
    <n v="8"/>
    <n v="448.3"/>
    <n v="0"/>
    <n v="3586.4"/>
    <n v="4.7"/>
    <x v="1"/>
    <n v="293"/>
    <n v="25"/>
    <x v="3"/>
    <s v="February"/>
    <n v="2025"/>
    <n v="3.5864E-2"/>
    <n v="1"/>
    <x v="0"/>
  </r>
  <r>
    <s v="ORD1335"/>
    <x v="34"/>
    <x v="0"/>
    <x v="2"/>
    <x v="2"/>
    <x v="0"/>
    <x v="13"/>
    <n v="2"/>
    <n v="203.05"/>
    <n v="15"/>
    <n v="345.19"/>
    <n v="4.4000000000000004"/>
    <x v="0"/>
    <n v="112"/>
    <n v="38"/>
    <x v="0"/>
    <s v="January"/>
    <n v="2025"/>
    <n v="3.4518999999999999E-3"/>
    <n v="1"/>
    <x v="0"/>
  </r>
  <r>
    <s v="ORD1336"/>
    <x v="88"/>
    <x v="1"/>
    <x v="2"/>
    <x v="1"/>
    <x v="0"/>
    <x v="4"/>
    <n v="2"/>
    <n v="438.09"/>
    <n v="20"/>
    <n v="700.94"/>
    <n v="4.4000000000000004"/>
    <x v="2"/>
    <n v="124"/>
    <n v="31"/>
    <x v="0"/>
    <s v="January"/>
    <n v="2025"/>
    <n v="7.0094000000000007E-3"/>
    <n v="1"/>
    <x v="0"/>
  </r>
  <r>
    <s v="ORD1337"/>
    <x v="124"/>
    <x v="0"/>
    <x v="2"/>
    <x v="2"/>
    <x v="4"/>
    <x v="15"/>
    <n v="2"/>
    <n v="385.29"/>
    <n v="0"/>
    <n v="770.58"/>
    <n v="4.2"/>
    <x v="0"/>
    <n v="466"/>
    <n v="78"/>
    <x v="1"/>
    <s v="March"/>
    <n v="2025"/>
    <n v="7.7058000000000005E-3"/>
    <n v="1"/>
    <x v="0"/>
  </r>
  <r>
    <s v="ORD1338"/>
    <x v="160"/>
    <x v="0"/>
    <x v="1"/>
    <x v="0"/>
    <x v="3"/>
    <x v="12"/>
    <n v="1"/>
    <n v="425.07"/>
    <n v="0"/>
    <n v="425.07"/>
    <n v="3.7"/>
    <x v="0"/>
    <n v="158"/>
    <n v="20"/>
    <x v="1"/>
    <s v="March"/>
    <n v="2025"/>
    <n v="4.2506999999999996E-3"/>
    <n v="1"/>
    <x v="0"/>
  </r>
  <r>
    <s v="ORD1339"/>
    <x v="161"/>
    <x v="0"/>
    <x v="0"/>
    <x v="2"/>
    <x v="1"/>
    <x v="5"/>
    <n v="5"/>
    <n v="197.09"/>
    <n v="20"/>
    <n v="788.36"/>
    <n v="3.7"/>
    <x v="2"/>
    <n v="497"/>
    <n v="25"/>
    <x v="3"/>
    <s v="February"/>
    <n v="2025"/>
    <n v="7.8835999999999993E-3"/>
    <n v="1"/>
    <x v="0"/>
  </r>
  <r>
    <s v="ORD1340"/>
    <x v="135"/>
    <x v="0"/>
    <x v="0"/>
    <x v="0"/>
    <x v="1"/>
    <x v="5"/>
    <n v="3"/>
    <n v="135.16"/>
    <n v="20"/>
    <n v="324.38"/>
    <n v="3.6"/>
    <x v="1"/>
    <n v="266"/>
    <n v="64"/>
    <x v="3"/>
    <s v="February"/>
    <n v="2025"/>
    <n v="3.2437999999999998E-3"/>
    <n v="1"/>
    <x v="0"/>
  </r>
  <r>
    <s v="ORD1341"/>
    <x v="11"/>
    <x v="0"/>
    <x v="5"/>
    <x v="3"/>
    <x v="3"/>
    <x v="8"/>
    <n v="8"/>
    <n v="362.67"/>
    <n v="10"/>
    <n v="2611.2199999999998"/>
    <n v="3.7"/>
    <x v="1"/>
    <n v="97"/>
    <n v="62"/>
    <x v="4"/>
    <s v="May"/>
    <n v="2025"/>
    <n v="2.6112199999999999E-2"/>
    <n v="1"/>
    <x v="0"/>
  </r>
  <r>
    <s v="ORD1342"/>
    <x v="84"/>
    <x v="1"/>
    <x v="4"/>
    <x v="0"/>
    <x v="2"/>
    <x v="14"/>
    <n v="4"/>
    <n v="47.52"/>
    <n v="15"/>
    <n v="161.57"/>
    <n v="4"/>
    <x v="1"/>
    <n v="323"/>
    <n v="38"/>
    <x v="3"/>
    <s v="February"/>
    <n v="2025"/>
    <n v="1.6156999999999999E-3"/>
    <n v="1"/>
    <x v="0"/>
  </r>
  <r>
    <s v="ORD1343"/>
    <x v="162"/>
    <x v="0"/>
    <x v="4"/>
    <x v="1"/>
    <x v="2"/>
    <x v="19"/>
    <n v="4"/>
    <n v="147.72"/>
    <n v="15"/>
    <n v="502.25"/>
    <n v="4.2"/>
    <x v="3"/>
    <n v="158"/>
    <n v="51"/>
    <x v="1"/>
    <s v="March"/>
    <n v="2025"/>
    <n v="5.0225000000000001E-3"/>
    <n v="1"/>
    <x v="0"/>
  </r>
  <r>
    <s v="ORD1344"/>
    <x v="163"/>
    <x v="0"/>
    <x v="1"/>
    <x v="2"/>
    <x v="1"/>
    <x v="3"/>
    <n v="1"/>
    <n v="350.28"/>
    <n v="0"/>
    <n v="350.28"/>
    <n v="4.0999999999999996"/>
    <x v="3"/>
    <n v="48"/>
    <n v="61"/>
    <x v="2"/>
    <s v="April"/>
    <n v="2025"/>
    <n v="3.5027999999999999E-3"/>
    <n v="1"/>
    <x v="1"/>
  </r>
  <r>
    <s v="ORD1345"/>
    <x v="83"/>
    <x v="1"/>
    <x v="4"/>
    <x v="1"/>
    <x v="2"/>
    <x v="19"/>
    <n v="7"/>
    <n v="116.97"/>
    <n v="15"/>
    <n v="695.97"/>
    <n v="4.5"/>
    <x v="0"/>
    <n v="344"/>
    <n v="38"/>
    <x v="3"/>
    <s v="February"/>
    <n v="2025"/>
    <n v="6.9597000000000001E-3"/>
    <n v="1"/>
    <x v="0"/>
  </r>
  <r>
    <s v="ORD1346"/>
    <x v="122"/>
    <x v="0"/>
    <x v="3"/>
    <x v="0"/>
    <x v="4"/>
    <x v="15"/>
    <n v="1"/>
    <n v="27.35"/>
    <n v="15"/>
    <n v="23.25"/>
    <n v="4.2"/>
    <x v="2"/>
    <n v="161"/>
    <n v="53"/>
    <x v="0"/>
    <s v="January"/>
    <n v="2025"/>
    <n v="2.3250000000000001E-4"/>
    <n v="1"/>
    <x v="0"/>
  </r>
  <r>
    <s v="ORD1347"/>
    <x v="106"/>
    <x v="0"/>
    <x v="1"/>
    <x v="1"/>
    <x v="0"/>
    <x v="13"/>
    <n v="1"/>
    <n v="70.760000000000005"/>
    <n v="15"/>
    <n v="60.15"/>
    <n v="4.7"/>
    <x v="1"/>
    <n v="160"/>
    <n v="56"/>
    <x v="2"/>
    <s v="April"/>
    <n v="2025"/>
    <n v="6.0150000000000004E-4"/>
    <n v="1"/>
    <x v="0"/>
  </r>
  <r>
    <s v="ORD1348"/>
    <x v="76"/>
    <x v="0"/>
    <x v="0"/>
    <x v="1"/>
    <x v="1"/>
    <x v="5"/>
    <n v="2"/>
    <n v="469.63"/>
    <n v="20"/>
    <n v="751.41"/>
    <n v="3.9"/>
    <x v="0"/>
    <n v="493"/>
    <n v="32"/>
    <x v="5"/>
    <s v="June"/>
    <n v="2025"/>
    <n v="7.5140999999999993E-3"/>
    <n v="1"/>
    <x v="0"/>
  </r>
  <r>
    <s v="ORD1349"/>
    <x v="151"/>
    <x v="0"/>
    <x v="4"/>
    <x v="3"/>
    <x v="4"/>
    <x v="16"/>
    <n v="10"/>
    <n v="121.47"/>
    <n v="0"/>
    <n v="1214.7"/>
    <n v="4.2"/>
    <x v="3"/>
    <n v="191"/>
    <n v="59"/>
    <x v="4"/>
    <s v="May"/>
    <n v="2025"/>
    <n v="1.2147E-2"/>
    <n v="1"/>
    <x v="0"/>
  </r>
  <r>
    <s v="ORD1350"/>
    <x v="60"/>
    <x v="0"/>
    <x v="5"/>
    <x v="2"/>
    <x v="4"/>
    <x v="9"/>
    <n v="6"/>
    <n v="167.88"/>
    <n v="20"/>
    <n v="805.82"/>
    <n v="4.7"/>
    <x v="1"/>
    <n v="242"/>
    <n v="61"/>
    <x v="5"/>
    <s v="June"/>
    <n v="2025"/>
    <n v="8.0581999999999997E-3"/>
    <n v="1"/>
    <x v="0"/>
  </r>
  <r>
    <s v="ORD1351"/>
    <x v="21"/>
    <x v="0"/>
    <x v="4"/>
    <x v="0"/>
    <x v="0"/>
    <x v="13"/>
    <n v="8"/>
    <n v="295.69"/>
    <n v="15"/>
    <n v="2010.69"/>
    <n v="4.0999999999999996"/>
    <x v="1"/>
    <n v="94"/>
    <n v="74"/>
    <x v="3"/>
    <s v="February"/>
    <n v="2025"/>
    <n v="2.01069E-2"/>
    <n v="1"/>
    <x v="0"/>
  </r>
  <r>
    <s v="ORD1352"/>
    <x v="100"/>
    <x v="1"/>
    <x v="4"/>
    <x v="2"/>
    <x v="4"/>
    <x v="9"/>
    <n v="10"/>
    <n v="233.82"/>
    <n v="5"/>
    <n v="2221.29"/>
    <n v="4.0999999999999996"/>
    <x v="3"/>
    <n v="52"/>
    <n v="33"/>
    <x v="0"/>
    <s v="January"/>
    <n v="2025"/>
    <n v="2.2212900000000001E-2"/>
    <n v="1"/>
    <x v="0"/>
  </r>
  <r>
    <s v="ORD1353"/>
    <x v="72"/>
    <x v="1"/>
    <x v="2"/>
    <x v="3"/>
    <x v="0"/>
    <x v="13"/>
    <n v="6"/>
    <n v="300.95"/>
    <n v="0"/>
    <n v="1805.7"/>
    <n v="4.5"/>
    <x v="3"/>
    <n v="162"/>
    <n v="57"/>
    <x v="5"/>
    <s v="June"/>
    <n v="2025"/>
    <n v="1.8057E-2"/>
    <n v="1"/>
    <x v="0"/>
  </r>
  <r>
    <s v="ORD1354"/>
    <x v="52"/>
    <x v="1"/>
    <x v="3"/>
    <x v="1"/>
    <x v="0"/>
    <x v="4"/>
    <n v="10"/>
    <n v="92.85"/>
    <n v="0"/>
    <n v="928.5"/>
    <n v="3.9"/>
    <x v="1"/>
    <n v="45"/>
    <n v="67"/>
    <x v="1"/>
    <s v="March"/>
    <n v="2025"/>
    <n v="9.2849999999999999E-3"/>
    <n v="1"/>
    <x v="1"/>
  </r>
  <r>
    <s v="ORD1355"/>
    <x v="58"/>
    <x v="0"/>
    <x v="1"/>
    <x v="0"/>
    <x v="3"/>
    <x v="12"/>
    <n v="5"/>
    <n v="385.88"/>
    <n v="0"/>
    <n v="1929.4"/>
    <n v="3.7"/>
    <x v="2"/>
    <n v="355"/>
    <n v="48"/>
    <x v="1"/>
    <s v="March"/>
    <n v="2025"/>
    <n v="1.9294000000000002E-2"/>
    <n v="1"/>
    <x v="0"/>
  </r>
  <r>
    <s v="ORD1356"/>
    <x v="58"/>
    <x v="0"/>
    <x v="1"/>
    <x v="1"/>
    <x v="2"/>
    <x v="19"/>
    <n v="7"/>
    <n v="84.58"/>
    <n v="15"/>
    <n v="503.25"/>
    <n v="4"/>
    <x v="2"/>
    <n v="131"/>
    <n v="68"/>
    <x v="1"/>
    <s v="March"/>
    <n v="2025"/>
    <n v="5.0324999999999996E-3"/>
    <n v="1"/>
    <x v="0"/>
  </r>
  <r>
    <s v="ORD1357"/>
    <x v="38"/>
    <x v="0"/>
    <x v="1"/>
    <x v="1"/>
    <x v="0"/>
    <x v="4"/>
    <n v="4"/>
    <n v="137.47"/>
    <n v="10"/>
    <n v="494.89"/>
    <n v="4.4000000000000004"/>
    <x v="3"/>
    <n v="496"/>
    <n v="45"/>
    <x v="4"/>
    <s v="May"/>
    <n v="2025"/>
    <n v="4.9489E-3"/>
    <n v="1"/>
    <x v="0"/>
  </r>
  <r>
    <s v="ORD1358"/>
    <x v="45"/>
    <x v="1"/>
    <x v="3"/>
    <x v="2"/>
    <x v="2"/>
    <x v="19"/>
    <n v="6"/>
    <n v="492.43"/>
    <n v="0"/>
    <n v="2954.58"/>
    <n v="3.7"/>
    <x v="3"/>
    <n v="218"/>
    <n v="45"/>
    <x v="2"/>
    <s v="April"/>
    <n v="2025"/>
    <n v="2.9545800000000001E-2"/>
    <n v="1"/>
    <x v="0"/>
  </r>
  <r>
    <s v="ORD1359"/>
    <x v="39"/>
    <x v="0"/>
    <x v="2"/>
    <x v="1"/>
    <x v="2"/>
    <x v="6"/>
    <n v="1"/>
    <n v="129.84"/>
    <n v="20"/>
    <n v="103.87"/>
    <n v="4.3"/>
    <x v="2"/>
    <n v="62"/>
    <n v="22"/>
    <x v="5"/>
    <s v="June"/>
    <n v="2025"/>
    <n v="1.0387E-3"/>
    <n v="1"/>
    <x v="0"/>
  </r>
  <r>
    <s v="ORD1360"/>
    <x v="15"/>
    <x v="0"/>
    <x v="0"/>
    <x v="0"/>
    <x v="0"/>
    <x v="11"/>
    <n v="1"/>
    <n v="430.03"/>
    <n v="20"/>
    <n v="344.02"/>
    <n v="3.9"/>
    <x v="3"/>
    <n v="205"/>
    <n v="73"/>
    <x v="2"/>
    <s v="April"/>
    <n v="2025"/>
    <n v="3.4402E-3"/>
    <n v="1"/>
    <x v="0"/>
  </r>
  <r>
    <s v="ORD1361"/>
    <x v="9"/>
    <x v="1"/>
    <x v="5"/>
    <x v="2"/>
    <x v="3"/>
    <x v="17"/>
    <n v="8"/>
    <n v="221.72"/>
    <n v="20"/>
    <n v="1419.01"/>
    <n v="4.9000000000000004"/>
    <x v="3"/>
    <n v="25"/>
    <n v="63"/>
    <x v="2"/>
    <s v="April"/>
    <n v="2025"/>
    <n v="1.4190100000000001E-2"/>
    <n v="1"/>
    <x v="1"/>
  </r>
  <r>
    <s v="ORD1362"/>
    <x v="164"/>
    <x v="0"/>
    <x v="0"/>
    <x v="1"/>
    <x v="2"/>
    <x v="6"/>
    <n v="5"/>
    <n v="181.41"/>
    <n v="0"/>
    <n v="907.05"/>
    <n v="4.0999999999999996"/>
    <x v="0"/>
    <n v="302"/>
    <n v="35"/>
    <x v="0"/>
    <s v="January"/>
    <n v="2025"/>
    <n v="9.0704999999999987E-3"/>
    <n v="1"/>
    <x v="0"/>
  </r>
  <r>
    <s v="ORD1363"/>
    <x v="76"/>
    <x v="0"/>
    <x v="1"/>
    <x v="3"/>
    <x v="4"/>
    <x v="15"/>
    <n v="5"/>
    <n v="221.24"/>
    <n v="10"/>
    <n v="995.58"/>
    <n v="5"/>
    <x v="3"/>
    <n v="384"/>
    <n v="77"/>
    <x v="5"/>
    <s v="June"/>
    <n v="2025"/>
    <n v="9.9558000000000008E-3"/>
    <n v="1"/>
    <x v="0"/>
  </r>
  <r>
    <s v="ORD1364"/>
    <x v="140"/>
    <x v="0"/>
    <x v="5"/>
    <x v="0"/>
    <x v="0"/>
    <x v="11"/>
    <n v="4"/>
    <n v="367.78"/>
    <n v="10"/>
    <n v="1324.01"/>
    <n v="3.9"/>
    <x v="3"/>
    <n v="385"/>
    <n v="44"/>
    <x v="5"/>
    <s v="June"/>
    <n v="2025"/>
    <n v="1.3240099999999999E-2"/>
    <n v="1"/>
    <x v="0"/>
  </r>
  <r>
    <s v="ORD1365"/>
    <x v="46"/>
    <x v="1"/>
    <x v="1"/>
    <x v="2"/>
    <x v="0"/>
    <x v="13"/>
    <n v="6"/>
    <n v="471.3"/>
    <n v="15"/>
    <n v="2403.63"/>
    <n v="4.9000000000000004"/>
    <x v="3"/>
    <n v="308"/>
    <n v="45"/>
    <x v="1"/>
    <s v="March"/>
    <n v="2025"/>
    <n v="2.40363E-2"/>
    <n v="1"/>
    <x v="0"/>
  </r>
  <r>
    <s v="ORD1366"/>
    <x v="82"/>
    <x v="1"/>
    <x v="3"/>
    <x v="1"/>
    <x v="1"/>
    <x v="3"/>
    <n v="4"/>
    <n v="144.5"/>
    <n v="5"/>
    <n v="549.1"/>
    <n v="4.3"/>
    <x v="0"/>
    <n v="162"/>
    <n v="48"/>
    <x v="4"/>
    <s v="May"/>
    <n v="2025"/>
    <n v="5.4910000000000002E-3"/>
    <n v="1"/>
    <x v="0"/>
  </r>
  <r>
    <s v="ORD1367"/>
    <x v="165"/>
    <x v="0"/>
    <x v="2"/>
    <x v="3"/>
    <x v="1"/>
    <x v="5"/>
    <n v="5"/>
    <n v="137.27000000000001"/>
    <n v="10"/>
    <n v="617.72"/>
    <n v="4.7"/>
    <x v="0"/>
    <n v="281"/>
    <n v="45"/>
    <x v="2"/>
    <s v="April"/>
    <n v="2025"/>
    <n v="6.1771999999999999E-3"/>
    <n v="1"/>
    <x v="0"/>
  </r>
  <r>
    <s v="ORD1368"/>
    <x v="158"/>
    <x v="0"/>
    <x v="1"/>
    <x v="0"/>
    <x v="3"/>
    <x v="8"/>
    <n v="7"/>
    <n v="466.87"/>
    <n v="15"/>
    <n v="2777.88"/>
    <n v="4.5"/>
    <x v="1"/>
    <n v="58"/>
    <n v="57"/>
    <x v="4"/>
    <s v="May"/>
    <n v="2025"/>
    <n v="2.7778800000000003E-2"/>
    <n v="1"/>
    <x v="0"/>
  </r>
  <r>
    <s v="ORD1369"/>
    <x v="138"/>
    <x v="0"/>
    <x v="3"/>
    <x v="2"/>
    <x v="1"/>
    <x v="1"/>
    <n v="10"/>
    <n v="332.14"/>
    <n v="20"/>
    <n v="2657.12"/>
    <n v="3.7"/>
    <x v="1"/>
    <n v="286"/>
    <n v="55"/>
    <x v="5"/>
    <s v="June"/>
    <n v="2025"/>
    <n v="2.65712E-2"/>
    <n v="1"/>
    <x v="0"/>
  </r>
  <r>
    <s v="ORD1370"/>
    <x v="47"/>
    <x v="0"/>
    <x v="4"/>
    <x v="0"/>
    <x v="3"/>
    <x v="17"/>
    <n v="7"/>
    <n v="346.37"/>
    <n v="15"/>
    <n v="2060.9"/>
    <n v="3.8"/>
    <x v="1"/>
    <n v="468"/>
    <n v="31"/>
    <x v="3"/>
    <s v="February"/>
    <n v="2025"/>
    <n v="2.0609000000000002E-2"/>
    <n v="1"/>
    <x v="0"/>
  </r>
  <r>
    <s v="ORD1371"/>
    <x v="33"/>
    <x v="0"/>
    <x v="1"/>
    <x v="2"/>
    <x v="3"/>
    <x v="8"/>
    <n v="5"/>
    <n v="26.43"/>
    <n v="15"/>
    <n v="112.33"/>
    <n v="5"/>
    <x v="2"/>
    <n v="332"/>
    <n v="51"/>
    <x v="3"/>
    <s v="February"/>
    <n v="2025"/>
    <n v="1.1233E-3"/>
    <n v="1"/>
    <x v="0"/>
  </r>
  <r>
    <s v="ORD1372"/>
    <x v="42"/>
    <x v="0"/>
    <x v="5"/>
    <x v="1"/>
    <x v="1"/>
    <x v="3"/>
    <n v="5"/>
    <n v="230.87"/>
    <n v="20"/>
    <n v="923.48"/>
    <n v="4.0999999999999996"/>
    <x v="1"/>
    <n v="13"/>
    <n v="40"/>
    <x v="4"/>
    <s v="May"/>
    <n v="2025"/>
    <n v="9.2347999999999996E-3"/>
    <n v="1"/>
    <x v="1"/>
  </r>
  <r>
    <s v="ORD1373"/>
    <x v="127"/>
    <x v="1"/>
    <x v="5"/>
    <x v="3"/>
    <x v="3"/>
    <x v="12"/>
    <n v="8"/>
    <n v="291.64"/>
    <n v="5"/>
    <n v="2216.46"/>
    <n v="4"/>
    <x v="2"/>
    <n v="181"/>
    <n v="26"/>
    <x v="2"/>
    <s v="April"/>
    <n v="2025"/>
    <n v="2.21646E-2"/>
    <n v="1"/>
    <x v="0"/>
  </r>
  <r>
    <s v="ORD1374"/>
    <x v="32"/>
    <x v="0"/>
    <x v="0"/>
    <x v="3"/>
    <x v="0"/>
    <x v="4"/>
    <n v="6"/>
    <n v="190.51"/>
    <n v="20"/>
    <n v="914.45"/>
    <n v="4.5"/>
    <x v="1"/>
    <n v="244"/>
    <n v="26"/>
    <x v="5"/>
    <s v="June"/>
    <n v="2025"/>
    <n v="9.1444999999999999E-3"/>
    <n v="1"/>
    <x v="0"/>
  </r>
  <r>
    <s v="ORD1375"/>
    <x v="29"/>
    <x v="0"/>
    <x v="0"/>
    <x v="1"/>
    <x v="3"/>
    <x v="8"/>
    <n v="8"/>
    <n v="421.74"/>
    <n v="20"/>
    <n v="2699.14"/>
    <n v="4.0999999999999996"/>
    <x v="0"/>
    <n v="274"/>
    <n v="28"/>
    <x v="5"/>
    <s v="June"/>
    <n v="2025"/>
    <n v="2.6991399999999999E-2"/>
    <n v="1"/>
    <x v="0"/>
  </r>
  <r>
    <s v="ORD1376"/>
    <x v="41"/>
    <x v="0"/>
    <x v="4"/>
    <x v="3"/>
    <x v="3"/>
    <x v="17"/>
    <n v="7"/>
    <n v="435.4"/>
    <n v="15"/>
    <n v="2590.63"/>
    <n v="3.5"/>
    <x v="3"/>
    <n v="495"/>
    <n v="32"/>
    <x v="3"/>
    <s v="February"/>
    <n v="2025"/>
    <n v="2.59063E-2"/>
    <n v="1"/>
    <x v="0"/>
  </r>
  <r>
    <s v="ORD1377"/>
    <x v="141"/>
    <x v="0"/>
    <x v="5"/>
    <x v="2"/>
    <x v="4"/>
    <x v="9"/>
    <n v="3"/>
    <n v="302.76"/>
    <n v="20"/>
    <n v="726.62"/>
    <n v="4.0999999999999996"/>
    <x v="3"/>
    <n v="26"/>
    <n v="24"/>
    <x v="2"/>
    <s v="April"/>
    <n v="2025"/>
    <n v="7.2662000000000004E-3"/>
    <n v="1"/>
    <x v="0"/>
  </r>
  <r>
    <s v="ORD1378"/>
    <x v="26"/>
    <x v="1"/>
    <x v="3"/>
    <x v="0"/>
    <x v="4"/>
    <x v="9"/>
    <n v="5"/>
    <n v="60.03"/>
    <n v="5"/>
    <n v="285.14"/>
    <n v="3.8"/>
    <x v="2"/>
    <n v="124"/>
    <n v="31"/>
    <x v="4"/>
    <s v="May"/>
    <n v="2025"/>
    <n v="2.8514E-3"/>
    <n v="1"/>
    <x v="0"/>
  </r>
  <r>
    <s v="ORD1379"/>
    <x v="55"/>
    <x v="0"/>
    <x v="2"/>
    <x v="1"/>
    <x v="4"/>
    <x v="10"/>
    <n v="9"/>
    <n v="340.95"/>
    <n v="10"/>
    <n v="2761.69"/>
    <n v="3.9"/>
    <x v="0"/>
    <n v="20"/>
    <n v="54"/>
    <x v="5"/>
    <s v="June"/>
    <n v="2025"/>
    <n v="2.76169E-2"/>
    <n v="1"/>
    <x v="1"/>
  </r>
  <r>
    <s v="ORD1380"/>
    <x v="99"/>
    <x v="0"/>
    <x v="3"/>
    <x v="2"/>
    <x v="3"/>
    <x v="12"/>
    <n v="2"/>
    <n v="251.21"/>
    <n v="10"/>
    <n v="452.18"/>
    <n v="4"/>
    <x v="0"/>
    <n v="459"/>
    <n v="45"/>
    <x v="5"/>
    <s v="June"/>
    <n v="2025"/>
    <n v="4.5218000000000003E-3"/>
    <n v="1"/>
    <x v="0"/>
  </r>
  <r>
    <s v="ORD1381"/>
    <x v="81"/>
    <x v="0"/>
    <x v="4"/>
    <x v="0"/>
    <x v="0"/>
    <x v="0"/>
    <n v="2"/>
    <n v="455.92"/>
    <n v="10"/>
    <n v="820.66"/>
    <n v="4.3"/>
    <x v="1"/>
    <n v="288"/>
    <n v="71"/>
    <x v="3"/>
    <s v="February"/>
    <n v="2025"/>
    <n v="8.2065999999999997E-3"/>
    <n v="1"/>
    <x v="0"/>
  </r>
  <r>
    <s v="ORD1382"/>
    <x v="100"/>
    <x v="1"/>
    <x v="4"/>
    <x v="1"/>
    <x v="2"/>
    <x v="7"/>
    <n v="2"/>
    <n v="168.33"/>
    <n v="10"/>
    <n v="302.99"/>
    <n v="3.9"/>
    <x v="2"/>
    <n v="404"/>
    <n v="35"/>
    <x v="0"/>
    <s v="January"/>
    <n v="2025"/>
    <n v="3.0299000000000003E-3"/>
    <n v="1"/>
    <x v="0"/>
  </r>
  <r>
    <s v="ORD1383"/>
    <x v="86"/>
    <x v="1"/>
    <x v="3"/>
    <x v="0"/>
    <x v="3"/>
    <x v="12"/>
    <n v="3"/>
    <n v="476.95"/>
    <n v="15"/>
    <n v="1216.22"/>
    <n v="4.3"/>
    <x v="0"/>
    <n v="348"/>
    <n v="25"/>
    <x v="1"/>
    <s v="March"/>
    <n v="2025"/>
    <n v="1.21622E-2"/>
    <n v="1"/>
    <x v="0"/>
  </r>
  <r>
    <s v="ORD1384"/>
    <x v="62"/>
    <x v="0"/>
    <x v="0"/>
    <x v="1"/>
    <x v="4"/>
    <x v="15"/>
    <n v="8"/>
    <n v="427.79"/>
    <n v="15"/>
    <n v="2908.97"/>
    <n v="4.7"/>
    <x v="2"/>
    <n v="43"/>
    <n v="79"/>
    <x v="1"/>
    <s v="March"/>
    <n v="2025"/>
    <n v="2.90897E-2"/>
    <n v="1"/>
    <x v="1"/>
  </r>
  <r>
    <s v="ORD1385"/>
    <x v="166"/>
    <x v="0"/>
    <x v="1"/>
    <x v="1"/>
    <x v="1"/>
    <x v="1"/>
    <n v="2"/>
    <n v="96.84"/>
    <n v="5"/>
    <n v="184"/>
    <n v="4.8"/>
    <x v="3"/>
    <n v="484"/>
    <n v="80"/>
    <x v="4"/>
    <s v="May"/>
    <n v="2025"/>
    <n v="1.8400000000000001E-3"/>
    <n v="1"/>
    <x v="0"/>
  </r>
  <r>
    <s v="ORD1386"/>
    <x v="128"/>
    <x v="0"/>
    <x v="4"/>
    <x v="2"/>
    <x v="0"/>
    <x v="13"/>
    <n v="1"/>
    <n v="317.93"/>
    <n v="20"/>
    <n v="254.34"/>
    <n v="4.0999999999999996"/>
    <x v="1"/>
    <n v="271"/>
    <n v="58"/>
    <x v="2"/>
    <s v="April"/>
    <n v="2025"/>
    <n v="2.5433999999999999E-3"/>
    <n v="1"/>
    <x v="0"/>
  </r>
  <r>
    <s v="ORD1387"/>
    <x v="64"/>
    <x v="1"/>
    <x v="4"/>
    <x v="2"/>
    <x v="0"/>
    <x v="13"/>
    <n v="4"/>
    <n v="263.41000000000003"/>
    <n v="10"/>
    <n v="948.28"/>
    <n v="4.5999999999999996"/>
    <x v="1"/>
    <n v="276"/>
    <n v="68"/>
    <x v="4"/>
    <s v="May"/>
    <n v="2025"/>
    <n v="9.4827999999999996E-3"/>
    <n v="1"/>
    <x v="0"/>
  </r>
  <r>
    <s v="ORD1388"/>
    <x v="53"/>
    <x v="1"/>
    <x v="5"/>
    <x v="3"/>
    <x v="2"/>
    <x v="6"/>
    <n v="3"/>
    <n v="254.47"/>
    <n v="5"/>
    <n v="725.24"/>
    <n v="4.9000000000000004"/>
    <x v="2"/>
    <n v="194"/>
    <n v="60"/>
    <x v="1"/>
    <s v="March"/>
    <n v="2025"/>
    <n v="7.2524E-3"/>
    <n v="1"/>
    <x v="0"/>
  </r>
  <r>
    <s v="ORD1389"/>
    <x v="32"/>
    <x v="0"/>
    <x v="5"/>
    <x v="1"/>
    <x v="0"/>
    <x v="4"/>
    <n v="3"/>
    <n v="340.87"/>
    <n v="15"/>
    <n v="869.22"/>
    <n v="4.3"/>
    <x v="2"/>
    <n v="96"/>
    <n v="21"/>
    <x v="5"/>
    <s v="June"/>
    <n v="2025"/>
    <n v="8.6922000000000006E-3"/>
    <n v="1"/>
    <x v="0"/>
  </r>
  <r>
    <s v="ORD1390"/>
    <x v="15"/>
    <x v="0"/>
    <x v="4"/>
    <x v="2"/>
    <x v="1"/>
    <x v="5"/>
    <n v="4"/>
    <n v="323.22000000000003"/>
    <n v="0"/>
    <n v="1292.8800000000001"/>
    <n v="4.9000000000000004"/>
    <x v="3"/>
    <n v="209"/>
    <n v="60"/>
    <x v="2"/>
    <s v="April"/>
    <n v="2025"/>
    <n v="1.2928800000000001E-2"/>
    <n v="1"/>
    <x v="0"/>
  </r>
  <r>
    <s v="ORD1391"/>
    <x v="41"/>
    <x v="0"/>
    <x v="2"/>
    <x v="1"/>
    <x v="3"/>
    <x v="12"/>
    <n v="3"/>
    <n v="274.05"/>
    <n v="5"/>
    <n v="781.04"/>
    <n v="4.5999999999999996"/>
    <x v="1"/>
    <n v="491"/>
    <n v="51"/>
    <x v="3"/>
    <s v="February"/>
    <n v="2025"/>
    <n v="7.8103999999999995E-3"/>
    <n v="1"/>
    <x v="0"/>
  </r>
  <r>
    <s v="ORD1392"/>
    <x v="93"/>
    <x v="0"/>
    <x v="2"/>
    <x v="1"/>
    <x v="2"/>
    <x v="6"/>
    <n v="6"/>
    <n v="128"/>
    <n v="10"/>
    <n v="691.2"/>
    <n v="4.3"/>
    <x v="2"/>
    <n v="207"/>
    <n v="78"/>
    <x v="3"/>
    <s v="February"/>
    <n v="2025"/>
    <n v="6.9120000000000006E-3"/>
    <n v="1"/>
    <x v="0"/>
  </r>
  <r>
    <s v="ORD1393"/>
    <x v="148"/>
    <x v="0"/>
    <x v="2"/>
    <x v="2"/>
    <x v="2"/>
    <x v="14"/>
    <n v="2"/>
    <n v="105.53"/>
    <n v="10"/>
    <n v="189.95"/>
    <n v="4.4000000000000004"/>
    <x v="0"/>
    <n v="418"/>
    <n v="29"/>
    <x v="4"/>
    <s v="May"/>
    <n v="2025"/>
    <n v="1.8994999999999999E-3"/>
    <n v="1"/>
    <x v="0"/>
  </r>
  <r>
    <s v="ORD1394"/>
    <x v="103"/>
    <x v="1"/>
    <x v="3"/>
    <x v="1"/>
    <x v="3"/>
    <x v="17"/>
    <n v="4"/>
    <n v="480.41"/>
    <n v="0"/>
    <n v="1921.64"/>
    <n v="3.9"/>
    <x v="1"/>
    <n v="58"/>
    <n v="49"/>
    <x v="2"/>
    <s v="April"/>
    <n v="2025"/>
    <n v="1.9216400000000002E-2"/>
    <n v="1"/>
    <x v="0"/>
  </r>
  <r>
    <s v="ORD1395"/>
    <x v="73"/>
    <x v="1"/>
    <x v="4"/>
    <x v="2"/>
    <x v="4"/>
    <x v="9"/>
    <n v="1"/>
    <n v="391.87"/>
    <n v="20"/>
    <n v="313.5"/>
    <n v="4.3"/>
    <x v="3"/>
    <n v="77"/>
    <n v="47"/>
    <x v="2"/>
    <s v="April"/>
    <n v="2025"/>
    <n v="3.1350000000000002E-3"/>
    <n v="1"/>
    <x v="0"/>
  </r>
  <r>
    <s v="ORD1396"/>
    <x v="87"/>
    <x v="1"/>
    <x v="3"/>
    <x v="3"/>
    <x v="0"/>
    <x v="4"/>
    <n v="9"/>
    <n v="269.60000000000002"/>
    <n v="15"/>
    <n v="2062.44"/>
    <n v="3.5"/>
    <x v="3"/>
    <n v="341"/>
    <n v="60"/>
    <x v="1"/>
    <s v="March"/>
    <n v="2025"/>
    <n v="2.0624400000000001E-2"/>
    <n v="1"/>
    <x v="0"/>
  </r>
  <r>
    <s v="ORD1397"/>
    <x v="120"/>
    <x v="1"/>
    <x v="0"/>
    <x v="1"/>
    <x v="2"/>
    <x v="7"/>
    <n v="8"/>
    <n v="361.3"/>
    <n v="20"/>
    <n v="2312.3200000000002"/>
    <n v="4.3"/>
    <x v="3"/>
    <n v="426"/>
    <n v="37"/>
    <x v="4"/>
    <s v="May"/>
    <n v="2025"/>
    <n v="2.31232E-2"/>
    <n v="1"/>
    <x v="0"/>
  </r>
  <r>
    <s v="ORD1398"/>
    <x v="26"/>
    <x v="1"/>
    <x v="2"/>
    <x v="3"/>
    <x v="2"/>
    <x v="14"/>
    <n v="6"/>
    <n v="144.72999999999999"/>
    <n v="10"/>
    <n v="781.54"/>
    <n v="4"/>
    <x v="0"/>
    <n v="366"/>
    <n v="34"/>
    <x v="4"/>
    <s v="May"/>
    <n v="2025"/>
    <n v="7.8154000000000001E-3"/>
    <n v="1"/>
    <x v="0"/>
  </r>
  <r>
    <s v="ORD1399"/>
    <x v="118"/>
    <x v="0"/>
    <x v="0"/>
    <x v="0"/>
    <x v="3"/>
    <x v="17"/>
    <n v="7"/>
    <n v="354.06"/>
    <n v="10"/>
    <n v="2230.58"/>
    <n v="4"/>
    <x v="2"/>
    <n v="499"/>
    <n v="62"/>
    <x v="4"/>
    <s v="May"/>
    <n v="2025"/>
    <n v="2.2305800000000001E-2"/>
    <n v="1"/>
    <x v="0"/>
  </r>
  <r>
    <s v="ORD1400"/>
    <x v="8"/>
    <x v="0"/>
    <x v="3"/>
    <x v="1"/>
    <x v="2"/>
    <x v="14"/>
    <n v="1"/>
    <n v="380.99"/>
    <n v="20"/>
    <n v="304.79000000000002"/>
    <n v="4.8"/>
    <x v="0"/>
    <n v="446"/>
    <n v="54"/>
    <x v="1"/>
    <s v="March"/>
    <n v="2025"/>
    <n v="3.0479000000000001E-3"/>
    <n v="1"/>
    <x v="0"/>
  </r>
  <r>
    <s v="ORD1401"/>
    <x v="160"/>
    <x v="0"/>
    <x v="4"/>
    <x v="2"/>
    <x v="4"/>
    <x v="15"/>
    <n v="6"/>
    <n v="137.21"/>
    <n v="0"/>
    <n v="823.26"/>
    <n v="3.7"/>
    <x v="3"/>
    <n v="340"/>
    <n v="69"/>
    <x v="1"/>
    <s v="March"/>
    <n v="2025"/>
    <n v="8.2325999999999996E-3"/>
    <n v="1"/>
    <x v="0"/>
  </r>
  <r>
    <s v="ORD1402"/>
    <x v="118"/>
    <x v="0"/>
    <x v="0"/>
    <x v="1"/>
    <x v="4"/>
    <x v="16"/>
    <n v="2"/>
    <n v="262.74"/>
    <n v="5"/>
    <n v="499.21"/>
    <n v="3.6"/>
    <x v="0"/>
    <n v="39"/>
    <n v="69"/>
    <x v="4"/>
    <s v="May"/>
    <n v="2025"/>
    <n v="4.9921000000000002E-3"/>
    <n v="1"/>
    <x v="1"/>
  </r>
  <r>
    <s v="ORD1403"/>
    <x v="75"/>
    <x v="0"/>
    <x v="4"/>
    <x v="0"/>
    <x v="2"/>
    <x v="7"/>
    <n v="8"/>
    <n v="366.53"/>
    <n v="5"/>
    <n v="2785.63"/>
    <n v="3.9"/>
    <x v="0"/>
    <n v="256"/>
    <n v="80"/>
    <x v="4"/>
    <s v="May"/>
    <n v="2025"/>
    <n v="2.7856300000000001E-2"/>
    <n v="1"/>
    <x v="0"/>
  </r>
  <r>
    <s v="ORD1404"/>
    <x v="97"/>
    <x v="0"/>
    <x v="2"/>
    <x v="1"/>
    <x v="0"/>
    <x v="11"/>
    <n v="5"/>
    <n v="158.91999999999999"/>
    <n v="10"/>
    <n v="715.14"/>
    <n v="3.7"/>
    <x v="0"/>
    <n v="191"/>
    <n v="39"/>
    <x v="0"/>
    <s v="January"/>
    <n v="2025"/>
    <n v="7.1513999999999996E-3"/>
    <n v="1"/>
    <x v="0"/>
  </r>
  <r>
    <s v="ORD1405"/>
    <x v="4"/>
    <x v="1"/>
    <x v="5"/>
    <x v="3"/>
    <x v="2"/>
    <x v="6"/>
    <n v="2"/>
    <n v="108.65"/>
    <n v="20"/>
    <n v="173.84"/>
    <n v="4.0999999999999996"/>
    <x v="2"/>
    <n v="162"/>
    <n v="58"/>
    <x v="3"/>
    <s v="February"/>
    <n v="2025"/>
    <n v="1.7384E-3"/>
    <n v="1"/>
    <x v="0"/>
  </r>
  <r>
    <s v="ORD1406"/>
    <x v="141"/>
    <x v="0"/>
    <x v="5"/>
    <x v="1"/>
    <x v="2"/>
    <x v="14"/>
    <n v="3"/>
    <n v="64.52"/>
    <n v="15"/>
    <n v="164.53"/>
    <n v="4.0999999999999996"/>
    <x v="2"/>
    <n v="160"/>
    <n v="57"/>
    <x v="2"/>
    <s v="April"/>
    <n v="2025"/>
    <n v="1.6452999999999999E-3"/>
    <n v="1"/>
    <x v="0"/>
  </r>
  <r>
    <s v="ORD1407"/>
    <x v="93"/>
    <x v="0"/>
    <x v="0"/>
    <x v="1"/>
    <x v="1"/>
    <x v="3"/>
    <n v="9"/>
    <n v="237.13"/>
    <n v="5"/>
    <n v="2027.46"/>
    <n v="4.0999999999999996"/>
    <x v="3"/>
    <n v="416"/>
    <n v="53"/>
    <x v="3"/>
    <s v="February"/>
    <n v="2025"/>
    <n v="2.02746E-2"/>
    <n v="1"/>
    <x v="0"/>
  </r>
  <r>
    <s v="ORD1408"/>
    <x v="61"/>
    <x v="0"/>
    <x v="2"/>
    <x v="0"/>
    <x v="2"/>
    <x v="7"/>
    <n v="10"/>
    <n v="107.69"/>
    <n v="0"/>
    <n v="1076.9000000000001"/>
    <n v="4.5"/>
    <x v="3"/>
    <n v="36"/>
    <n v="71"/>
    <x v="0"/>
    <s v="January"/>
    <n v="2025"/>
    <n v="1.0769000000000001E-2"/>
    <n v="1"/>
    <x v="1"/>
  </r>
  <r>
    <s v="ORD1409"/>
    <x v="167"/>
    <x v="1"/>
    <x v="0"/>
    <x v="1"/>
    <x v="1"/>
    <x v="2"/>
    <n v="8"/>
    <n v="89.48"/>
    <n v="5"/>
    <n v="680.05"/>
    <n v="4.9000000000000004"/>
    <x v="2"/>
    <n v="456"/>
    <n v="46"/>
    <x v="0"/>
    <s v="January"/>
    <n v="2025"/>
    <n v="6.8004999999999993E-3"/>
    <n v="1"/>
    <x v="0"/>
  </r>
  <r>
    <s v="ORD1410"/>
    <x v="99"/>
    <x v="0"/>
    <x v="0"/>
    <x v="2"/>
    <x v="3"/>
    <x v="17"/>
    <n v="4"/>
    <n v="163.13"/>
    <n v="15"/>
    <n v="554.64"/>
    <n v="3.7"/>
    <x v="2"/>
    <n v="154"/>
    <n v="72"/>
    <x v="5"/>
    <s v="June"/>
    <n v="2025"/>
    <n v="5.5463999999999999E-3"/>
    <n v="1"/>
    <x v="0"/>
  </r>
  <r>
    <s v="ORD1411"/>
    <x v="139"/>
    <x v="1"/>
    <x v="3"/>
    <x v="0"/>
    <x v="3"/>
    <x v="17"/>
    <n v="9"/>
    <n v="359.11"/>
    <n v="10"/>
    <n v="2908.79"/>
    <n v="4.9000000000000004"/>
    <x v="2"/>
    <n v="99"/>
    <n v="23"/>
    <x v="3"/>
    <s v="February"/>
    <n v="2025"/>
    <n v="2.90879E-2"/>
    <n v="1"/>
    <x v="0"/>
  </r>
  <r>
    <s v="ORD1412"/>
    <x v="11"/>
    <x v="0"/>
    <x v="3"/>
    <x v="1"/>
    <x v="0"/>
    <x v="13"/>
    <n v="2"/>
    <n v="82.29"/>
    <n v="20"/>
    <n v="131.66"/>
    <n v="4.9000000000000004"/>
    <x v="3"/>
    <n v="354"/>
    <n v="47"/>
    <x v="4"/>
    <s v="May"/>
    <n v="2025"/>
    <n v="1.3166E-3"/>
    <n v="1"/>
    <x v="0"/>
  </r>
  <r>
    <s v="ORD1413"/>
    <x v="168"/>
    <x v="0"/>
    <x v="2"/>
    <x v="3"/>
    <x v="3"/>
    <x v="12"/>
    <n v="10"/>
    <n v="20.75"/>
    <n v="10"/>
    <n v="186.75"/>
    <n v="4.5999999999999996"/>
    <x v="2"/>
    <n v="429"/>
    <n v="23"/>
    <x v="1"/>
    <s v="March"/>
    <n v="2025"/>
    <n v="1.8675E-3"/>
    <n v="1"/>
    <x v="0"/>
  </r>
  <r>
    <s v="ORD1414"/>
    <x v="120"/>
    <x v="1"/>
    <x v="3"/>
    <x v="2"/>
    <x v="4"/>
    <x v="9"/>
    <n v="8"/>
    <n v="291.10000000000002"/>
    <n v="15"/>
    <n v="1979.48"/>
    <n v="5"/>
    <x v="0"/>
    <n v="223"/>
    <n v="72"/>
    <x v="4"/>
    <s v="May"/>
    <n v="2025"/>
    <n v="1.9794800000000001E-2"/>
    <n v="1"/>
    <x v="0"/>
  </r>
  <r>
    <s v="ORD1415"/>
    <x v="59"/>
    <x v="0"/>
    <x v="5"/>
    <x v="3"/>
    <x v="0"/>
    <x v="11"/>
    <n v="6"/>
    <n v="193.82"/>
    <n v="20"/>
    <n v="930.34"/>
    <n v="4.4000000000000004"/>
    <x v="3"/>
    <n v="372"/>
    <n v="49"/>
    <x v="5"/>
    <s v="June"/>
    <n v="2025"/>
    <n v="9.3033999999999999E-3"/>
    <n v="1"/>
    <x v="0"/>
  </r>
  <r>
    <s v="ORD1416"/>
    <x v="5"/>
    <x v="1"/>
    <x v="3"/>
    <x v="0"/>
    <x v="4"/>
    <x v="16"/>
    <n v="8"/>
    <n v="360.02"/>
    <n v="10"/>
    <n v="2592.14"/>
    <n v="4.7"/>
    <x v="1"/>
    <n v="265"/>
    <n v="52"/>
    <x v="0"/>
    <s v="January"/>
    <n v="2025"/>
    <n v="2.5921399999999997E-2"/>
    <n v="1"/>
    <x v="0"/>
  </r>
  <r>
    <s v="ORD1417"/>
    <x v="111"/>
    <x v="0"/>
    <x v="3"/>
    <x v="3"/>
    <x v="1"/>
    <x v="3"/>
    <n v="2"/>
    <n v="161.66999999999999"/>
    <n v="15"/>
    <n v="274.83999999999997"/>
    <n v="3.5"/>
    <x v="0"/>
    <n v="65"/>
    <n v="59"/>
    <x v="1"/>
    <s v="March"/>
    <n v="2025"/>
    <n v="2.7483999999999998E-3"/>
    <n v="1"/>
    <x v="0"/>
  </r>
  <r>
    <s v="ORD1418"/>
    <x v="109"/>
    <x v="1"/>
    <x v="3"/>
    <x v="0"/>
    <x v="2"/>
    <x v="7"/>
    <n v="10"/>
    <n v="363.61"/>
    <n v="15"/>
    <n v="3090.69"/>
    <n v="4.8"/>
    <x v="2"/>
    <n v="235"/>
    <n v="70"/>
    <x v="4"/>
    <s v="May"/>
    <n v="2025"/>
    <n v="3.0906900000000001E-2"/>
    <n v="1"/>
    <x v="0"/>
  </r>
  <r>
    <s v="ORD1419"/>
    <x v="169"/>
    <x v="0"/>
    <x v="0"/>
    <x v="2"/>
    <x v="0"/>
    <x v="4"/>
    <n v="1"/>
    <n v="164.03"/>
    <n v="10"/>
    <n v="147.63"/>
    <n v="4.7"/>
    <x v="1"/>
    <n v="162"/>
    <n v="30"/>
    <x v="0"/>
    <s v="January"/>
    <n v="2025"/>
    <n v="1.4763000000000001E-3"/>
    <n v="1"/>
    <x v="0"/>
  </r>
  <r>
    <s v="ORD1420"/>
    <x v="160"/>
    <x v="0"/>
    <x v="2"/>
    <x v="2"/>
    <x v="4"/>
    <x v="9"/>
    <n v="4"/>
    <n v="122"/>
    <n v="10"/>
    <n v="439.2"/>
    <n v="4.5999999999999996"/>
    <x v="3"/>
    <n v="322"/>
    <n v="48"/>
    <x v="1"/>
    <s v="March"/>
    <n v="2025"/>
    <n v="4.3920000000000001E-3"/>
    <n v="1"/>
    <x v="0"/>
  </r>
  <r>
    <s v="ORD1421"/>
    <x v="1"/>
    <x v="1"/>
    <x v="0"/>
    <x v="0"/>
    <x v="2"/>
    <x v="7"/>
    <n v="3"/>
    <n v="52.01"/>
    <n v="10"/>
    <n v="140.43"/>
    <n v="4.3"/>
    <x v="3"/>
    <n v="47"/>
    <n v="66"/>
    <x v="1"/>
    <s v="March"/>
    <n v="2025"/>
    <n v="1.4043E-3"/>
    <n v="1"/>
    <x v="1"/>
  </r>
  <r>
    <s v="ORD1422"/>
    <x v="170"/>
    <x v="1"/>
    <x v="4"/>
    <x v="3"/>
    <x v="4"/>
    <x v="16"/>
    <n v="8"/>
    <n v="220.39"/>
    <n v="0"/>
    <n v="1763.12"/>
    <n v="4"/>
    <x v="1"/>
    <n v="40"/>
    <n v="41"/>
    <x v="5"/>
    <s v="June"/>
    <n v="2025"/>
    <n v="1.76312E-2"/>
    <n v="1"/>
    <x v="1"/>
  </r>
  <r>
    <s v="ORD1423"/>
    <x v="50"/>
    <x v="1"/>
    <x v="5"/>
    <x v="0"/>
    <x v="0"/>
    <x v="0"/>
    <n v="10"/>
    <n v="436.88"/>
    <n v="5"/>
    <n v="4150.3599999999997"/>
    <n v="4.4000000000000004"/>
    <x v="1"/>
    <n v="171"/>
    <n v="74"/>
    <x v="5"/>
    <s v="June"/>
    <n v="2025"/>
    <n v="4.1503599999999995E-2"/>
    <n v="1"/>
    <x v="0"/>
  </r>
  <r>
    <s v="ORD1424"/>
    <x v="147"/>
    <x v="0"/>
    <x v="0"/>
    <x v="2"/>
    <x v="4"/>
    <x v="15"/>
    <n v="7"/>
    <n v="219.97"/>
    <n v="0"/>
    <n v="1539.79"/>
    <n v="4.3"/>
    <x v="0"/>
    <n v="493"/>
    <n v="56"/>
    <x v="5"/>
    <s v="June"/>
    <n v="2025"/>
    <n v="1.5397899999999999E-2"/>
    <n v="1"/>
    <x v="0"/>
  </r>
  <r>
    <s v="ORD1425"/>
    <x v="116"/>
    <x v="0"/>
    <x v="2"/>
    <x v="2"/>
    <x v="3"/>
    <x v="18"/>
    <n v="9"/>
    <n v="229.35"/>
    <n v="0"/>
    <n v="2064.15"/>
    <n v="4.7"/>
    <x v="2"/>
    <n v="135"/>
    <n v="43"/>
    <x v="4"/>
    <s v="May"/>
    <n v="2025"/>
    <n v="2.06415E-2"/>
    <n v="1"/>
    <x v="0"/>
  </r>
  <r>
    <s v="ORD1426"/>
    <x v="85"/>
    <x v="0"/>
    <x v="2"/>
    <x v="0"/>
    <x v="2"/>
    <x v="14"/>
    <n v="8"/>
    <n v="422.79"/>
    <n v="0"/>
    <n v="3382.32"/>
    <n v="3.7"/>
    <x v="0"/>
    <n v="242"/>
    <n v="59"/>
    <x v="2"/>
    <s v="April"/>
    <n v="2025"/>
    <n v="3.3823200000000005E-2"/>
    <n v="1"/>
    <x v="0"/>
  </r>
  <r>
    <s v="ORD1427"/>
    <x v="30"/>
    <x v="1"/>
    <x v="0"/>
    <x v="2"/>
    <x v="3"/>
    <x v="8"/>
    <n v="1"/>
    <n v="318.52"/>
    <n v="10"/>
    <n v="286.67"/>
    <n v="3.8"/>
    <x v="3"/>
    <n v="288"/>
    <n v="33"/>
    <x v="5"/>
    <s v="June"/>
    <n v="2025"/>
    <n v="2.8667000000000002E-3"/>
    <n v="1"/>
    <x v="0"/>
  </r>
  <r>
    <s v="ORD1428"/>
    <x v="61"/>
    <x v="0"/>
    <x v="1"/>
    <x v="3"/>
    <x v="4"/>
    <x v="16"/>
    <n v="10"/>
    <n v="165.27"/>
    <n v="20"/>
    <n v="1322.16"/>
    <n v="3.8"/>
    <x v="2"/>
    <n v="81"/>
    <n v="52"/>
    <x v="0"/>
    <s v="January"/>
    <n v="2025"/>
    <n v="1.32216E-2"/>
    <n v="1"/>
    <x v="0"/>
  </r>
  <r>
    <s v="ORD1429"/>
    <x v="90"/>
    <x v="0"/>
    <x v="0"/>
    <x v="3"/>
    <x v="1"/>
    <x v="2"/>
    <n v="8"/>
    <n v="95.23"/>
    <n v="10"/>
    <n v="685.66"/>
    <n v="4.5999999999999996"/>
    <x v="2"/>
    <n v="135"/>
    <n v="67"/>
    <x v="5"/>
    <s v="June"/>
    <n v="2025"/>
    <n v="6.8566E-3"/>
    <n v="1"/>
    <x v="0"/>
  </r>
  <r>
    <s v="ORD1430"/>
    <x v="42"/>
    <x v="0"/>
    <x v="5"/>
    <x v="2"/>
    <x v="3"/>
    <x v="18"/>
    <n v="8"/>
    <n v="187.18"/>
    <n v="5"/>
    <n v="1422.57"/>
    <n v="3.8"/>
    <x v="0"/>
    <n v="264"/>
    <n v="62"/>
    <x v="4"/>
    <s v="May"/>
    <n v="2025"/>
    <n v="1.4225699999999999E-2"/>
    <n v="1"/>
    <x v="0"/>
  </r>
  <r>
    <s v="ORD1431"/>
    <x v="167"/>
    <x v="1"/>
    <x v="5"/>
    <x v="0"/>
    <x v="4"/>
    <x v="9"/>
    <n v="7"/>
    <n v="20.079999999999998"/>
    <n v="10"/>
    <n v="126.5"/>
    <n v="4.5999999999999996"/>
    <x v="1"/>
    <n v="463"/>
    <n v="61"/>
    <x v="0"/>
    <s v="January"/>
    <n v="2025"/>
    <n v="1.2650000000000001E-3"/>
    <n v="1"/>
    <x v="0"/>
  </r>
  <r>
    <s v="ORD1432"/>
    <x v="9"/>
    <x v="1"/>
    <x v="5"/>
    <x v="3"/>
    <x v="1"/>
    <x v="3"/>
    <n v="7"/>
    <n v="59.36"/>
    <n v="0"/>
    <n v="415.52"/>
    <n v="4.8"/>
    <x v="2"/>
    <n v="466"/>
    <n v="68"/>
    <x v="2"/>
    <s v="April"/>
    <n v="2025"/>
    <n v="4.1551999999999995E-3"/>
    <n v="1"/>
    <x v="0"/>
  </r>
  <r>
    <s v="ORD1433"/>
    <x v="69"/>
    <x v="0"/>
    <x v="1"/>
    <x v="3"/>
    <x v="1"/>
    <x v="2"/>
    <n v="5"/>
    <n v="101.88"/>
    <n v="10"/>
    <n v="458.46"/>
    <n v="3.6"/>
    <x v="1"/>
    <n v="98"/>
    <n v="43"/>
    <x v="4"/>
    <s v="May"/>
    <n v="2025"/>
    <n v="4.5845999999999994E-3"/>
    <n v="1"/>
    <x v="0"/>
  </r>
  <r>
    <s v="ORD1434"/>
    <x v="6"/>
    <x v="0"/>
    <x v="1"/>
    <x v="0"/>
    <x v="4"/>
    <x v="10"/>
    <n v="4"/>
    <n v="74.66"/>
    <n v="15"/>
    <n v="253.84"/>
    <n v="4.4000000000000004"/>
    <x v="1"/>
    <n v="396"/>
    <n v="32"/>
    <x v="1"/>
    <s v="March"/>
    <n v="2025"/>
    <n v="2.5384000000000001E-3"/>
    <n v="1"/>
    <x v="0"/>
  </r>
  <r>
    <s v="ORD1435"/>
    <x v="129"/>
    <x v="0"/>
    <x v="0"/>
    <x v="0"/>
    <x v="2"/>
    <x v="6"/>
    <n v="1"/>
    <n v="46.33"/>
    <n v="0"/>
    <n v="46.33"/>
    <n v="3.6"/>
    <x v="1"/>
    <n v="353"/>
    <n v="55"/>
    <x v="0"/>
    <s v="January"/>
    <n v="2025"/>
    <n v="4.6329999999999999E-4"/>
    <n v="1"/>
    <x v="0"/>
  </r>
  <r>
    <s v="ORD1436"/>
    <x v="100"/>
    <x v="1"/>
    <x v="0"/>
    <x v="3"/>
    <x v="4"/>
    <x v="10"/>
    <n v="7"/>
    <n v="216.55"/>
    <n v="5"/>
    <n v="1440.06"/>
    <n v="4.8"/>
    <x v="0"/>
    <n v="472"/>
    <n v="51"/>
    <x v="0"/>
    <s v="January"/>
    <n v="2025"/>
    <n v="1.44006E-2"/>
    <n v="1"/>
    <x v="0"/>
  </r>
  <r>
    <s v="ORD1437"/>
    <x v="15"/>
    <x v="0"/>
    <x v="4"/>
    <x v="2"/>
    <x v="0"/>
    <x v="4"/>
    <n v="10"/>
    <n v="348.1"/>
    <n v="10"/>
    <n v="3132.9"/>
    <n v="4.8"/>
    <x v="1"/>
    <n v="334"/>
    <n v="28"/>
    <x v="2"/>
    <s v="April"/>
    <n v="2025"/>
    <n v="3.1329000000000003E-2"/>
    <n v="1"/>
    <x v="0"/>
  </r>
  <r>
    <s v="ORD1438"/>
    <x v="76"/>
    <x v="0"/>
    <x v="5"/>
    <x v="3"/>
    <x v="3"/>
    <x v="12"/>
    <n v="10"/>
    <n v="202.9"/>
    <n v="20"/>
    <n v="1623.2"/>
    <n v="3.7"/>
    <x v="3"/>
    <n v="222"/>
    <n v="69"/>
    <x v="5"/>
    <s v="June"/>
    <n v="2025"/>
    <n v="1.6232E-2"/>
    <n v="1"/>
    <x v="0"/>
  </r>
  <r>
    <s v="ORD1439"/>
    <x v="171"/>
    <x v="0"/>
    <x v="0"/>
    <x v="1"/>
    <x v="1"/>
    <x v="1"/>
    <n v="2"/>
    <n v="312.64999999999998"/>
    <n v="10"/>
    <n v="562.77"/>
    <n v="4.0999999999999996"/>
    <x v="1"/>
    <n v="461"/>
    <n v="28"/>
    <x v="5"/>
    <s v="June"/>
    <n v="2025"/>
    <n v="5.6277000000000002E-3"/>
    <n v="1"/>
    <x v="0"/>
  </r>
  <r>
    <s v="ORD1440"/>
    <x v="79"/>
    <x v="0"/>
    <x v="2"/>
    <x v="1"/>
    <x v="3"/>
    <x v="17"/>
    <n v="2"/>
    <n v="379.21"/>
    <n v="20"/>
    <n v="606.74"/>
    <n v="4"/>
    <x v="1"/>
    <n v="296"/>
    <n v="63"/>
    <x v="1"/>
    <s v="March"/>
    <n v="2025"/>
    <n v="6.0673999999999997E-3"/>
    <n v="1"/>
    <x v="0"/>
  </r>
  <r>
    <s v="ORD1441"/>
    <x v="122"/>
    <x v="0"/>
    <x v="2"/>
    <x v="1"/>
    <x v="0"/>
    <x v="4"/>
    <n v="5"/>
    <n v="330.05"/>
    <n v="0"/>
    <n v="1650.25"/>
    <n v="4.9000000000000004"/>
    <x v="3"/>
    <n v="437"/>
    <n v="62"/>
    <x v="0"/>
    <s v="January"/>
    <n v="2025"/>
    <n v="1.65025E-2"/>
    <n v="1"/>
    <x v="0"/>
  </r>
  <r>
    <s v="ORD1442"/>
    <x v="85"/>
    <x v="0"/>
    <x v="0"/>
    <x v="1"/>
    <x v="2"/>
    <x v="6"/>
    <n v="1"/>
    <n v="499.7"/>
    <n v="5"/>
    <n v="474.71"/>
    <n v="3.7"/>
    <x v="1"/>
    <n v="413"/>
    <n v="61"/>
    <x v="2"/>
    <s v="April"/>
    <n v="2025"/>
    <n v="4.7470999999999998E-3"/>
    <n v="1"/>
    <x v="0"/>
  </r>
  <r>
    <s v="ORD1443"/>
    <x v="172"/>
    <x v="0"/>
    <x v="0"/>
    <x v="3"/>
    <x v="2"/>
    <x v="7"/>
    <n v="5"/>
    <n v="287.20999999999998"/>
    <n v="0"/>
    <n v="1436.05"/>
    <n v="4.9000000000000004"/>
    <x v="0"/>
    <n v="137"/>
    <n v="24"/>
    <x v="0"/>
    <s v="January"/>
    <n v="2025"/>
    <n v="1.43605E-2"/>
    <n v="1"/>
    <x v="0"/>
  </r>
  <r>
    <s v="ORD1444"/>
    <x v="34"/>
    <x v="0"/>
    <x v="5"/>
    <x v="1"/>
    <x v="1"/>
    <x v="3"/>
    <n v="2"/>
    <n v="453.18"/>
    <n v="0"/>
    <n v="906.36"/>
    <n v="4.8"/>
    <x v="1"/>
    <n v="477"/>
    <n v="38"/>
    <x v="0"/>
    <s v="January"/>
    <n v="2025"/>
    <n v="9.0635999999999998E-3"/>
    <n v="1"/>
    <x v="0"/>
  </r>
  <r>
    <s v="ORD1445"/>
    <x v="119"/>
    <x v="0"/>
    <x v="5"/>
    <x v="3"/>
    <x v="3"/>
    <x v="12"/>
    <n v="7"/>
    <n v="224.9"/>
    <n v="10"/>
    <n v="1416.87"/>
    <n v="4.2"/>
    <x v="2"/>
    <n v="189"/>
    <n v="74"/>
    <x v="2"/>
    <s v="April"/>
    <n v="2025"/>
    <n v="1.4168699999999999E-2"/>
    <n v="1"/>
    <x v="0"/>
  </r>
  <r>
    <s v="ORD1446"/>
    <x v="9"/>
    <x v="1"/>
    <x v="0"/>
    <x v="2"/>
    <x v="3"/>
    <x v="18"/>
    <n v="3"/>
    <n v="360.28"/>
    <n v="10"/>
    <n v="972.76"/>
    <n v="3.9"/>
    <x v="0"/>
    <n v="159"/>
    <n v="35"/>
    <x v="2"/>
    <s v="April"/>
    <n v="2025"/>
    <n v="9.7275999999999994E-3"/>
    <n v="1"/>
    <x v="0"/>
  </r>
  <r>
    <s v="ORD1447"/>
    <x v="102"/>
    <x v="0"/>
    <x v="3"/>
    <x v="1"/>
    <x v="3"/>
    <x v="18"/>
    <n v="9"/>
    <n v="279.27999999999997"/>
    <n v="10"/>
    <n v="2262.17"/>
    <n v="3.7"/>
    <x v="2"/>
    <n v="224"/>
    <n v="57"/>
    <x v="3"/>
    <s v="February"/>
    <n v="2025"/>
    <n v="2.2621700000000002E-2"/>
    <n v="1"/>
    <x v="0"/>
  </r>
  <r>
    <s v="ORD1448"/>
    <x v="40"/>
    <x v="0"/>
    <x v="5"/>
    <x v="0"/>
    <x v="1"/>
    <x v="1"/>
    <n v="4"/>
    <n v="158.18"/>
    <n v="5"/>
    <n v="601.08000000000004"/>
    <n v="4.5999999999999996"/>
    <x v="3"/>
    <n v="63"/>
    <n v="71"/>
    <x v="4"/>
    <s v="May"/>
    <n v="2025"/>
    <n v="6.0108000000000002E-3"/>
    <n v="1"/>
    <x v="1"/>
  </r>
  <r>
    <s v="ORD1449"/>
    <x v="61"/>
    <x v="0"/>
    <x v="2"/>
    <x v="3"/>
    <x v="4"/>
    <x v="9"/>
    <n v="3"/>
    <n v="126.07"/>
    <n v="15"/>
    <n v="321.48"/>
    <n v="4.2"/>
    <x v="1"/>
    <n v="54"/>
    <n v="36"/>
    <x v="0"/>
    <s v="January"/>
    <n v="2025"/>
    <n v="3.2148000000000003E-3"/>
    <n v="1"/>
    <x v="0"/>
  </r>
  <r>
    <s v="ORD1450"/>
    <x v="125"/>
    <x v="0"/>
    <x v="1"/>
    <x v="3"/>
    <x v="3"/>
    <x v="8"/>
    <n v="7"/>
    <n v="94.07"/>
    <n v="20"/>
    <n v="526.79"/>
    <n v="3.9"/>
    <x v="0"/>
    <n v="324"/>
    <n v="52"/>
    <x v="1"/>
    <s v="March"/>
    <n v="2025"/>
    <n v="5.2678999999999998E-3"/>
    <n v="1"/>
    <x v="0"/>
  </r>
  <r>
    <s v="ORD1451"/>
    <x v="157"/>
    <x v="0"/>
    <x v="4"/>
    <x v="2"/>
    <x v="3"/>
    <x v="8"/>
    <n v="2"/>
    <n v="441.37"/>
    <n v="20"/>
    <n v="706.19"/>
    <n v="4.5999999999999996"/>
    <x v="0"/>
    <n v="467"/>
    <n v="24"/>
    <x v="3"/>
    <s v="February"/>
    <n v="2025"/>
    <n v="7.0619000000000003E-3"/>
    <n v="1"/>
    <x v="0"/>
  </r>
  <r>
    <s v="ORD1452"/>
    <x v="117"/>
    <x v="1"/>
    <x v="4"/>
    <x v="1"/>
    <x v="2"/>
    <x v="6"/>
    <n v="7"/>
    <n v="102.58"/>
    <n v="0"/>
    <n v="718.06"/>
    <n v="4.2"/>
    <x v="2"/>
    <n v="264"/>
    <n v="78"/>
    <x v="0"/>
    <s v="January"/>
    <n v="2025"/>
    <n v="7.1805999999999997E-3"/>
    <n v="1"/>
    <x v="0"/>
  </r>
  <r>
    <s v="ORD1453"/>
    <x v="100"/>
    <x v="1"/>
    <x v="0"/>
    <x v="1"/>
    <x v="0"/>
    <x v="13"/>
    <n v="4"/>
    <n v="61.17"/>
    <n v="10"/>
    <n v="220.21"/>
    <n v="4.0999999999999996"/>
    <x v="3"/>
    <n v="413"/>
    <n v="71"/>
    <x v="0"/>
    <s v="January"/>
    <n v="2025"/>
    <n v="2.2021000000000002E-3"/>
    <n v="1"/>
    <x v="0"/>
  </r>
  <r>
    <s v="ORD1454"/>
    <x v="143"/>
    <x v="0"/>
    <x v="3"/>
    <x v="0"/>
    <x v="4"/>
    <x v="15"/>
    <n v="8"/>
    <n v="412.37"/>
    <n v="10"/>
    <n v="2969.06"/>
    <n v="3.5"/>
    <x v="1"/>
    <n v="290"/>
    <n v="74"/>
    <x v="2"/>
    <s v="April"/>
    <n v="2025"/>
    <n v="2.9690600000000001E-2"/>
    <n v="1"/>
    <x v="0"/>
  </r>
  <r>
    <s v="ORD1455"/>
    <x v="7"/>
    <x v="0"/>
    <x v="2"/>
    <x v="0"/>
    <x v="3"/>
    <x v="18"/>
    <n v="4"/>
    <n v="260.08"/>
    <n v="0"/>
    <n v="1040.32"/>
    <n v="3.7"/>
    <x v="2"/>
    <n v="194"/>
    <n v="72"/>
    <x v="3"/>
    <s v="February"/>
    <n v="2025"/>
    <n v="1.04032E-2"/>
    <n v="1"/>
    <x v="0"/>
  </r>
  <r>
    <s v="ORD1456"/>
    <x v="80"/>
    <x v="0"/>
    <x v="1"/>
    <x v="1"/>
    <x v="3"/>
    <x v="17"/>
    <n v="3"/>
    <n v="381.78"/>
    <n v="5"/>
    <n v="1088.07"/>
    <n v="4.3"/>
    <x v="0"/>
    <n v="381"/>
    <n v="44"/>
    <x v="5"/>
    <s v="June"/>
    <n v="2025"/>
    <n v="1.08807E-2"/>
    <n v="1"/>
    <x v="0"/>
  </r>
  <r>
    <s v="ORD1457"/>
    <x v="169"/>
    <x v="0"/>
    <x v="5"/>
    <x v="1"/>
    <x v="1"/>
    <x v="3"/>
    <n v="2"/>
    <n v="401.19"/>
    <n v="10"/>
    <n v="722.14"/>
    <n v="4.2"/>
    <x v="3"/>
    <n v="145"/>
    <n v="43"/>
    <x v="0"/>
    <s v="January"/>
    <n v="2025"/>
    <n v="7.2214000000000002E-3"/>
    <n v="1"/>
    <x v="0"/>
  </r>
  <r>
    <s v="ORD1458"/>
    <x v="104"/>
    <x v="0"/>
    <x v="5"/>
    <x v="1"/>
    <x v="4"/>
    <x v="15"/>
    <n v="9"/>
    <n v="497.16"/>
    <n v="5"/>
    <n v="4250.72"/>
    <n v="4"/>
    <x v="1"/>
    <n v="348"/>
    <n v="51"/>
    <x v="2"/>
    <s v="April"/>
    <n v="2025"/>
    <n v="4.2507200000000002E-2"/>
    <n v="1"/>
    <x v="0"/>
  </r>
  <r>
    <s v="ORD1459"/>
    <x v="43"/>
    <x v="0"/>
    <x v="3"/>
    <x v="3"/>
    <x v="3"/>
    <x v="17"/>
    <n v="2"/>
    <n v="377.46"/>
    <n v="5"/>
    <n v="717.17"/>
    <n v="4.7"/>
    <x v="0"/>
    <n v="366"/>
    <n v="53"/>
    <x v="1"/>
    <s v="March"/>
    <n v="2025"/>
    <n v="7.1716999999999996E-3"/>
    <n v="1"/>
    <x v="0"/>
  </r>
  <r>
    <s v="ORD1460"/>
    <x v="5"/>
    <x v="1"/>
    <x v="5"/>
    <x v="1"/>
    <x v="3"/>
    <x v="17"/>
    <n v="4"/>
    <n v="286.95"/>
    <n v="20"/>
    <n v="918.24"/>
    <n v="4.9000000000000004"/>
    <x v="1"/>
    <n v="254"/>
    <n v="32"/>
    <x v="0"/>
    <s v="January"/>
    <n v="2025"/>
    <n v="9.1824000000000003E-3"/>
    <n v="1"/>
    <x v="0"/>
  </r>
  <r>
    <s v="ORD1461"/>
    <x v="59"/>
    <x v="0"/>
    <x v="1"/>
    <x v="3"/>
    <x v="3"/>
    <x v="8"/>
    <n v="3"/>
    <n v="190.1"/>
    <n v="10"/>
    <n v="513.27"/>
    <n v="4.7"/>
    <x v="2"/>
    <n v="451"/>
    <n v="70"/>
    <x v="5"/>
    <s v="June"/>
    <n v="2025"/>
    <n v="5.1326999999999996E-3"/>
    <n v="1"/>
    <x v="0"/>
  </r>
  <r>
    <s v="ORD1462"/>
    <x v="1"/>
    <x v="1"/>
    <x v="1"/>
    <x v="2"/>
    <x v="0"/>
    <x v="4"/>
    <n v="10"/>
    <n v="460.77"/>
    <n v="5"/>
    <n v="4377.3100000000004"/>
    <n v="4.4000000000000004"/>
    <x v="1"/>
    <n v="472"/>
    <n v="33"/>
    <x v="1"/>
    <s v="March"/>
    <n v="2025"/>
    <n v="4.3773100000000002E-2"/>
    <n v="1"/>
    <x v="0"/>
  </r>
  <r>
    <s v="ORD1463"/>
    <x v="55"/>
    <x v="0"/>
    <x v="3"/>
    <x v="1"/>
    <x v="0"/>
    <x v="0"/>
    <n v="4"/>
    <n v="202.95"/>
    <n v="15"/>
    <n v="690.03"/>
    <n v="3.6"/>
    <x v="2"/>
    <n v="226"/>
    <n v="55"/>
    <x v="5"/>
    <s v="June"/>
    <n v="2025"/>
    <n v="6.9002999999999998E-3"/>
    <n v="1"/>
    <x v="0"/>
  </r>
  <r>
    <s v="ORD1464"/>
    <x v="30"/>
    <x v="1"/>
    <x v="0"/>
    <x v="3"/>
    <x v="0"/>
    <x v="4"/>
    <n v="10"/>
    <n v="441.73"/>
    <n v="15"/>
    <n v="3754.7"/>
    <n v="4.8"/>
    <x v="2"/>
    <n v="33"/>
    <n v="31"/>
    <x v="5"/>
    <s v="June"/>
    <n v="2025"/>
    <n v="3.7546999999999997E-2"/>
    <n v="1"/>
    <x v="0"/>
  </r>
  <r>
    <s v="ORD1465"/>
    <x v="140"/>
    <x v="0"/>
    <x v="0"/>
    <x v="2"/>
    <x v="4"/>
    <x v="9"/>
    <n v="6"/>
    <n v="465.68"/>
    <n v="10"/>
    <n v="2514.67"/>
    <n v="5"/>
    <x v="1"/>
    <n v="82"/>
    <n v="56"/>
    <x v="5"/>
    <s v="June"/>
    <n v="2025"/>
    <n v="2.5146700000000001E-2"/>
    <n v="1"/>
    <x v="0"/>
  </r>
  <r>
    <s v="ORD1466"/>
    <x v="24"/>
    <x v="0"/>
    <x v="0"/>
    <x v="2"/>
    <x v="0"/>
    <x v="13"/>
    <n v="9"/>
    <n v="319.27999999999997"/>
    <n v="15"/>
    <n v="2442.4899999999998"/>
    <n v="4.8"/>
    <x v="1"/>
    <n v="173"/>
    <n v="20"/>
    <x v="3"/>
    <s v="February"/>
    <n v="2025"/>
    <n v="2.4424899999999999E-2"/>
    <n v="1"/>
    <x v="0"/>
  </r>
  <r>
    <s v="ORD1467"/>
    <x v="17"/>
    <x v="0"/>
    <x v="5"/>
    <x v="2"/>
    <x v="4"/>
    <x v="15"/>
    <n v="7"/>
    <n v="345.82"/>
    <n v="5"/>
    <n v="2299.6999999999998"/>
    <n v="4"/>
    <x v="1"/>
    <n v="268"/>
    <n v="33"/>
    <x v="0"/>
    <s v="January"/>
    <n v="2025"/>
    <n v="2.2996999999999997E-2"/>
    <n v="1"/>
    <x v="0"/>
  </r>
  <r>
    <s v="ORD1468"/>
    <x v="170"/>
    <x v="1"/>
    <x v="4"/>
    <x v="0"/>
    <x v="3"/>
    <x v="17"/>
    <n v="8"/>
    <n v="403.55"/>
    <n v="20"/>
    <n v="2582.7199999999998"/>
    <n v="3.8"/>
    <x v="0"/>
    <n v="465"/>
    <n v="78"/>
    <x v="5"/>
    <s v="June"/>
    <n v="2025"/>
    <n v="2.5827199999999998E-2"/>
    <n v="1"/>
    <x v="0"/>
  </r>
  <r>
    <s v="ORD1469"/>
    <x v="110"/>
    <x v="1"/>
    <x v="4"/>
    <x v="2"/>
    <x v="3"/>
    <x v="8"/>
    <n v="3"/>
    <n v="85.96"/>
    <n v="10"/>
    <n v="232.09"/>
    <n v="4.0999999999999996"/>
    <x v="3"/>
    <n v="51"/>
    <n v="76"/>
    <x v="4"/>
    <s v="May"/>
    <n v="2025"/>
    <n v="2.3208999999999999E-3"/>
    <n v="1"/>
    <x v="1"/>
  </r>
  <r>
    <s v="ORD1470"/>
    <x v="5"/>
    <x v="1"/>
    <x v="2"/>
    <x v="0"/>
    <x v="2"/>
    <x v="6"/>
    <n v="5"/>
    <n v="149.28"/>
    <n v="0"/>
    <n v="746.4"/>
    <n v="4.0999999999999996"/>
    <x v="3"/>
    <n v="459"/>
    <n v="74"/>
    <x v="0"/>
    <s v="January"/>
    <n v="2025"/>
    <n v="7.4640000000000001E-3"/>
    <n v="1"/>
    <x v="0"/>
  </r>
  <r>
    <s v="ORD1471"/>
    <x v="162"/>
    <x v="0"/>
    <x v="5"/>
    <x v="1"/>
    <x v="0"/>
    <x v="0"/>
    <n v="4"/>
    <n v="195.75"/>
    <n v="15"/>
    <n v="665.55"/>
    <n v="3.7"/>
    <x v="1"/>
    <n v="80"/>
    <n v="65"/>
    <x v="1"/>
    <s v="March"/>
    <n v="2025"/>
    <n v="6.6555E-3"/>
    <n v="1"/>
    <x v="0"/>
  </r>
  <r>
    <s v="ORD1472"/>
    <x v="54"/>
    <x v="0"/>
    <x v="1"/>
    <x v="3"/>
    <x v="2"/>
    <x v="7"/>
    <n v="3"/>
    <n v="184.68"/>
    <n v="15"/>
    <n v="470.93"/>
    <n v="4.5999999999999996"/>
    <x v="0"/>
    <n v="361"/>
    <n v="38"/>
    <x v="4"/>
    <s v="May"/>
    <n v="2025"/>
    <n v="4.7093000000000005E-3"/>
    <n v="1"/>
    <x v="0"/>
  </r>
  <r>
    <s v="ORD1473"/>
    <x v="76"/>
    <x v="0"/>
    <x v="0"/>
    <x v="1"/>
    <x v="0"/>
    <x v="0"/>
    <n v="5"/>
    <n v="96.89"/>
    <n v="5"/>
    <n v="460.23"/>
    <n v="4.0999999999999996"/>
    <x v="2"/>
    <n v="118"/>
    <n v="58"/>
    <x v="5"/>
    <s v="June"/>
    <n v="2025"/>
    <n v="4.6023000000000001E-3"/>
    <n v="1"/>
    <x v="0"/>
  </r>
  <r>
    <s v="ORD1474"/>
    <x v="163"/>
    <x v="0"/>
    <x v="1"/>
    <x v="1"/>
    <x v="3"/>
    <x v="18"/>
    <n v="9"/>
    <n v="431.58"/>
    <n v="0"/>
    <n v="3884.22"/>
    <n v="4.3"/>
    <x v="0"/>
    <n v="150"/>
    <n v="67"/>
    <x v="2"/>
    <s v="April"/>
    <n v="2025"/>
    <n v="3.88422E-2"/>
    <n v="1"/>
    <x v="0"/>
  </r>
  <r>
    <s v="ORD1475"/>
    <x v="75"/>
    <x v="0"/>
    <x v="0"/>
    <x v="3"/>
    <x v="3"/>
    <x v="17"/>
    <n v="3"/>
    <n v="172.11"/>
    <n v="10"/>
    <n v="464.7"/>
    <n v="4"/>
    <x v="3"/>
    <n v="461"/>
    <n v="30"/>
    <x v="4"/>
    <s v="May"/>
    <n v="2025"/>
    <n v="4.6470000000000001E-3"/>
    <n v="1"/>
    <x v="0"/>
  </r>
  <r>
    <s v="ORD1476"/>
    <x v="108"/>
    <x v="1"/>
    <x v="2"/>
    <x v="1"/>
    <x v="1"/>
    <x v="5"/>
    <n v="5"/>
    <n v="297.39999999999998"/>
    <n v="0"/>
    <n v="1487"/>
    <n v="3.9"/>
    <x v="1"/>
    <n v="421"/>
    <n v="41"/>
    <x v="1"/>
    <s v="March"/>
    <n v="2025"/>
    <n v="1.487E-2"/>
    <n v="1"/>
    <x v="0"/>
  </r>
  <r>
    <s v="ORD1477"/>
    <x v="38"/>
    <x v="0"/>
    <x v="4"/>
    <x v="3"/>
    <x v="0"/>
    <x v="11"/>
    <n v="2"/>
    <n v="482.29"/>
    <n v="10"/>
    <n v="868.12"/>
    <n v="3.7"/>
    <x v="0"/>
    <n v="233"/>
    <n v="73"/>
    <x v="4"/>
    <s v="May"/>
    <n v="2025"/>
    <n v="8.6812E-3"/>
    <n v="1"/>
    <x v="0"/>
  </r>
  <r>
    <s v="ORD1478"/>
    <x v="166"/>
    <x v="0"/>
    <x v="4"/>
    <x v="2"/>
    <x v="0"/>
    <x v="11"/>
    <n v="1"/>
    <n v="249.35"/>
    <n v="0"/>
    <n v="249.35"/>
    <n v="5"/>
    <x v="3"/>
    <n v="212"/>
    <n v="62"/>
    <x v="4"/>
    <s v="May"/>
    <n v="2025"/>
    <n v="2.4935000000000001E-3"/>
    <n v="1"/>
    <x v="0"/>
  </r>
  <r>
    <s v="ORD1479"/>
    <x v="126"/>
    <x v="0"/>
    <x v="3"/>
    <x v="1"/>
    <x v="0"/>
    <x v="4"/>
    <n v="4"/>
    <n v="83.29"/>
    <n v="10"/>
    <n v="299.83999999999997"/>
    <n v="4.5999999999999996"/>
    <x v="1"/>
    <n v="234"/>
    <n v="43"/>
    <x v="3"/>
    <s v="February"/>
    <n v="2025"/>
    <n v="2.9983999999999996E-3"/>
    <n v="1"/>
    <x v="0"/>
  </r>
  <r>
    <s v="ORD1480"/>
    <x v="173"/>
    <x v="0"/>
    <x v="2"/>
    <x v="2"/>
    <x v="4"/>
    <x v="10"/>
    <n v="7"/>
    <n v="38.479999999999997"/>
    <n v="5"/>
    <n v="255.89"/>
    <n v="4.8"/>
    <x v="2"/>
    <n v="274"/>
    <n v="56"/>
    <x v="2"/>
    <s v="April"/>
    <n v="2025"/>
    <n v="2.5588999999999998E-3"/>
    <n v="1"/>
    <x v="0"/>
  </r>
  <r>
    <s v="ORD1481"/>
    <x v="139"/>
    <x v="1"/>
    <x v="1"/>
    <x v="1"/>
    <x v="1"/>
    <x v="5"/>
    <n v="2"/>
    <n v="174.19"/>
    <n v="5"/>
    <n v="330.96"/>
    <n v="4.0999999999999996"/>
    <x v="0"/>
    <n v="380"/>
    <n v="67"/>
    <x v="3"/>
    <s v="February"/>
    <n v="2025"/>
    <n v="3.3095999999999998E-3"/>
    <n v="1"/>
    <x v="0"/>
  </r>
  <r>
    <s v="ORD1482"/>
    <x v="70"/>
    <x v="1"/>
    <x v="3"/>
    <x v="0"/>
    <x v="0"/>
    <x v="13"/>
    <n v="3"/>
    <n v="138.19999999999999"/>
    <n v="20"/>
    <n v="331.68"/>
    <n v="4"/>
    <x v="1"/>
    <n v="82"/>
    <n v="36"/>
    <x v="5"/>
    <s v="June"/>
    <n v="2025"/>
    <n v="3.3168E-3"/>
    <n v="1"/>
    <x v="0"/>
  </r>
  <r>
    <s v="ORD1483"/>
    <x v="109"/>
    <x v="1"/>
    <x v="1"/>
    <x v="2"/>
    <x v="4"/>
    <x v="15"/>
    <n v="9"/>
    <n v="364.83"/>
    <n v="0"/>
    <n v="3283.47"/>
    <n v="4.2"/>
    <x v="3"/>
    <n v="44"/>
    <n v="46"/>
    <x v="4"/>
    <s v="May"/>
    <n v="2025"/>
    <n v="3.2834700000000001E-2"/>
    <n v="1"/>
    <x v="1"/>
  </r>
  <r>
    <s v="ORD1484"/>
    <x v="146"/>
    <x v="1"/>
    <x v="1"/>
    <x v="2"/>
    <x v="3"/>
    <x v="12"/>
    <n v="5"/>
    <n v="232.47"/>
    <n v="5"/>
    <n v="1104.23"/>
    <n v="4.0999999999999996"/>
    <x v="0"/>
    <n v="133"/>
    <n v="61"/>
    <x v="0"/>
    <s v="January"/>
    <n v="2025"/>
    <n v="1.10423E-2"/>
    <n v="1"/>
    <x v="0"/>
  </r>
  <r>
    <s v="ORD1485"/>
    <x v="10"/>
    <x v="1"/>
    <x v="2"/>
    <x v="2"/>
    <x v="3"/>
    <x v="18"/>
    <n v="10"/>
    <n v="297.83999999999997"/>
    <n v="10"/>
    <n v="2680.56"/>
    <n v="3.9"/>
    <x v="2"/>
    <n v="293"/>
    <n v="55"/>
    <x v="0"/>
    <s v="January"/>
    <n v="2025"/>
    <n v="2.6805599999999999E-2"/>
    <n v="1"/>
    <x v="0"/>
  </r>
  <r>
    <s v="ORD1486"/>
    <x v="49"/>
    <x v="0"/>
    <x v="3"/>
    <x v="3"/>
    <x v="3"/>
    <x v="12"/>
    <n v="4"/>
    <n v="101.63"/>
    <n v="5"/>
    <n v="386.19"/>
    <n v="4.3"/>
    <x v="0"/>
    <n v="146"/>
    <n v="59"/>
    <x v="1"/>
    <s v="March"/>
    <n v="2025"/>
    <n v="3.8619000000000001E-3"/>
    <n v="1"/>
    <x v="0"/>
  </r>
  <r>
    <s v="ORD1487"/>
    <x v="151"/>
    <x v="0"/>
    <x v="3"/>
    <x v="0"/>
    <x v="1"/>
    <x v="3"/>
    <n v="6"/>
    <n v="239.88"/>
    <n v="15"/>
    <n v="1223.3900000000001"/>
    <n v="4.2"/>
    <x v="0"/>
    <n v="295"/>
    <n v="20"/>
    <x v="4"/>
    <s v="May"/>
    <n v="2025"/>
    <n v="1.2233900000000001E-2"/>
    <n v="1"/>
    <x v="0"/>
  </r>
  <r>
    <s v="ORD1488"/>
    <x v="23"/>
    <x v="0"/>
    <x v="4"/>
    <x v="1"/>
    <x v="3"/>
    <x v="18"/>
    <n v="7"/>
    <n v="160.5"/>
    <n v="0"/>
    <n v="1123.5"/>
    <n v="3.5"/>
    <x v="3"/>
    <n v="281"/>
    <n v="39"/>
    <x v="0"/>
    <s v="January"/>
    <n v="2025"/>
    <n v="1.1235E-2"/>
    <n v="1"/>
    <x v="0"/>
  </r>
  <r>
    <s v="ORD1489"/>
    <x v="152"/>
    <x v="0"/>
    <x v="0"/>
    <x v="1"/>
    <x v="0"/>
    <x v="4"/>
    <n v="9"/>
    <n v="320.52999999999997"/>
    <n v="5"/>
    <n v="2740.53"/>
    <n v="4.5"/>
    <x v="1"/>
    <n v="395"/>
    <n v="38"/>
    <x v="2"/>
    <s v="April"/>
    <n v="2025"/>
    <n v="2.74053E-2"/>
    <n v="1"/>
    <x v="0"/>
  </r>
  <r>
    <s v="ORD1490"/>
    <x v="120"/>
    <x v="1"/>
    <x v="2"/>
    <x v="1"/>
    <x v="4"/>
    <x v="9"/>
    <n v="3"/>
    <n v="125.31"/>
    <n v="5"/>
    <n v="357.13"/>
    <n v="4.8"/>
    <x v="3"/>
    <n v="365"/>
    <n v="57"/>
    <x v="4"/>
    <s v="May"/>
    <n v="2025"/>
    <n v="3.5712999999999999E-3"/>
    <n v="1"/>
    <x v="0"/>
  </r>
  <r>
    <s v="ORD1491"/>
    <x v="155"/>
    <x v="1"/>
    <x v="4"/>
    <x v="0"/>
    <x v="3"/>
    <x v="17"/>
    <n v="3"/>
    <n v="468.32"/>
    <n v="5"/>
    <n v="1334.71"/>
    <n v="4.3"/>
    <x v="2"/>
    <n v="357"/>
    <n v="69"/>
    <x v="4"/>
    <s v="May"/>
    <n v="2025"/>
    <n v="1.3347100000000001E-2"/>
    <n v="1"/>
    <x v="0"/>
  </r>
  <r>
    <s v="ORD1492"/>
    <x v="37"/>
    <x v="1"/>
    <x v="4"/>
    <x v="0"/>
    <x v="2"/>
    <x v="19"/>
    <n v="7"/>
    <n v="131.1"/>
    <n v="20"/>
    <n v="734.16"/>
    <n v="4.0999999999999996"/>
    <x v="0"/>
    <n v="222"/>
    <n v="26"/>
    <x v="3"/>
    <s v="February"/>
    <n v="2025"/>
    <n v="7.3415999999999993E-3"/>
    <n v="1"/>
    <x v="0"/>
  </r>
  <r>
    <s v="ORD1493"/>
    <x v="26"/>
    <x v="1"/>
    <x v="2"/>
    <x v="1"/>
    <x v="4"/>
    <x v="10"/>
    <n v="3"/>
    <n v="337.06"/>
    <n v="10"/>
    <n v="910.06"/>
    <n v="3.7"/>
    <x v="0"/>
    <n v="424"/>
    <n v="61"/>
    <x v="4"/>
    <s v="May"/>
    <n v="2025"/>
    <n v="9.1005999999999986E-3"/>
    <n v="1"/>
    <x v="0"/>
  </r>
  <r>
    <s v="ORD1494"/>
    <x v="87"/>
    <x v="1"/>
    <x v="2"/>
    <x v="2"/>
    <x v="0"/>
    <x v="4"/>
    <n v="9"/>
    <n v="405.53"/>
    <n v="10"/>
    <n v="3284.79"/>
    <n v="3.5"/>
    <x v="1"/>
    <n v="431"/>
    <n v="54"/>
    <x v="1"/>
    <s v="March"/>
    <n v="2025"/>
    <n v="3.2847899999999999E-2"/>
    <n v="1"/>
    <x v="0"/>
  </r>
  <r>
    <s v="ORD1495"/>
    <x v="10"/>
    <x v="1"/>
    <x v="1"/>
    <x v="3"/>
    <x v="4"/>
    <x v="10"/>
    <n v="9"/>
    <n v="463.62"/>
    <n v="15"/>
    <n v="3546.69"/>
    <n v="4.5"/>
    <x v="3"/>
    <n v="164"/>
    <n v="60"/>
    <x v="0"/>
    <s v="January"/>
    <n v="2025"/>
    <n v="3.5466900000000003E-2"/>
    <n v="1"/>
    <x v="0"/>
  </r>
  <r>
    <s v="ORD1496"/>
    <x v="174"/>
    <x v="1"/>
    <x v="3"/>
    <x v="0"/>
    <x v="2"/>
    <x v="7"/>
    <n v="3"/>
    <n v="481.49"/>
    <n v="15"/>
    <n v="1227.8"/>
    <n v="4.5"/>
    <x v="1"/>
    <n v="404"/>
    <n v="40"/>
    <x v="3"/>
    <s v="February"/>
    <n v="2025"/>
    <n v="1.2277999999999999E-2"/>
    <n v="1"/>
    <x v="0"/>
  </r>
  <r>
    <s v="ORD1497"/>
    <x v="134"/>
    <x v="0"/>
    <x v="3"/>
    <x v="1"/>
    <x v="0"/>
    <x v="11"/>
    <n v="3"/>
    <n v="140.05000000000001"/>
    <n v="0"/>
    <n v="420.15"/>
    <n v="3.9"/>
    <x v="2"/>
    <n v="151"/>
    <n v="55"/>
    <x v="3"/>
    <s v="February"/>
    <n v="2025"/>
    <n v="4.2014999999999995E-3"/>
    <n v="1"/>
    <x v="0"/>
  </r>
  <r>
    <s v="ORD1498"/>
    <x v="171"/>
    <x v="0"/>
    <x v="5"/>
    <x v="1"/>
    <x v="3"/>
    <x v="8"/>
    <n v="8"/>
    <n v="367.07"/>
    <n v="20"/>
    <n v="2349.25"/>
    <n v="3.6"/>
    <x v="3"/>
    <n v="366"/>
    <n v="50"/>
    <x v="5"/>
    <s v="June"/>
    <n v="2025"/>
    <n v="2.3492499999999999E-2"/>
    <n v="1"/>
    <x v="0"/>
  </r>
  <r>
    <s v="ORD1499"/>
    <x v="135"/>
    <x v="0"/>
    <x v="3"/>
    <x v="3"/>
    <x v="2"/>
    <x v="19"/>
    <n v="9"/>
    <n v="220.76"/>
    <n v="5"/>
    <n v="1887.5"/>
    <n v="4.5"/>
    <x v="0"/>
    <n v="423"/>
    <n v="68"/>
    <x v="3"/>
    <s v="February"/>
    <n v="2025"/>
    <n v="1.8874999999999999E-2"/>
    <n v="1"/>
    <x v="0"/>
  </r>
  <r>
    <s v="ORD1500"/>
    <x v="99"/>
    <x v="0"/>
    <x v="1"/>
    <x v="2"/>
    <x v="3"/>
    <x v="8"/>
    <n v="6"/>
    <n v="495.57"/>
    <n v="20"/>
    <n v="2378.7399999999998"/>
    <n v="4.7"/>
    <x v="2"/>
    <n v="187"/>
    <n v="33"/>
    <x v="5"/>
    <s v="June"/>
    <n v="2025"/>
    <n v="2.3787399999999997E-2"/>
    <n v="1"/>
    <x v="0"/>
  </r>
  <r>
    <s v="ORD1501"/>
    <x v="115"/>
    <x v="0"/>
    <x v="1"/>
    <x v="2"/>
    <x v="2"/>
    <x v="19"/>
    <n v="5"/>
    <n v="347.21"/>
    <n v="20"/>
    <n v="1388.84"/>
    <n v="4.5999999999999996"/>
    <x v="3"/>
    <n v="117"/>
    <n v="35"/>
    <x v="5"/>
    <s v="June"/>
    <n v="2025"/>
    <n v="1.3888399999999999E-2"/>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75C53-8189-4758-9681-554081132E1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3">
    <pivotField axis="axisRow" allDrilled="1" subtotalTop="0" showAll="0" dataSourceSort="1" defaultSubtotal="0" defaultAttributeDrillState="1">
      <items count="1">
        <item x="0"/>
      </items>
    </pivotField>
    <pivotField axis="axisRow" allDrilled="1" subtotalTop="0" showAll="0" dataSourceSort="1" defaultSubtotal="0">
      <items count="6">
        <item x="0" e="0"/>
        <item x="1" e="0"/>
        <item x="2" e="0"/>
        <item x="3" e="0"/>
        <item x="4" e="0"/>
        <item x="5" e="0"/>
      </items>
    </pivotField>
    <pivotField dataField="1" subtotalTop="0" showAll="0" defaultSubtotal="0"/>
  </pivotFields>
  <rowFields count="2">
    <field x="1"/>
    <field x="0"/>
  </rowFields>
  <rowItems count="7">
    <i>
      <x/>
    </i>
    <i>
      <x v="1"/>
    </i>
    <i>
      <x v="2"/>
    </i>
    <i>
      <x v="3"/>
    </i>
    <i>
      <x v="4"/>
    </i>
    <i>
      <x v="5"/>
    </i>
    <i t="grand">
      <x/>
    </i>
  </rowItems>
  <colItems count="1">
    <i/>
  </colItems>
  <dataFields count="1">
    <dataField name="Sum of Sales_Amount" fld="2"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0"/>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Sales_Inventory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AB6FBD-7968-498C-908C-91B1B74EB8D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axis="axisRow" showAll="0">
      <items count="6">
        <item x="0"/>
        <item x="4"/>
        <item x="3"/>
        <item x="1"/>
        <item x="2"/>
        <item t="default"/>
      </items>
    </pivotField>
    <pivotField showAll="0"/>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_Amount" fld="10" baseField="0" baseItem="0"/>
  </dataFields>
  <chartFormats count="12">
    <chartFormat chart="6" format="1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
          </reference>
        </references>
      </pivotArea>
    </chartFormat>
    <chartFormat chart="6" format="17">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2">
          <reference field="4294967294" count="1" selected="0">
            <x v="0"/>
          </reference>
          <reference field="5" count="1" selected="0">
            <x v="3"/>
          </reference>
        </references>
      </pivotArea>
    </chartFormat>
    <chartFormat chart="6" format="19">
      <pivotArea type="data" outline="0" fieldPosition="0">
        <references count="2">
          <reference field="4294967294" count="1" selected="0">
            <x v="0"/>
          </reference>
          <reference field="5" count="1" selected="0">
            <x v="4"/>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A615F7-B8AD-47E8-B8D7-527744E23E4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3">
    <pivotField showAll="0"/>
    <pivotField showAll="0"/>
    <pivotField showAll="0"/>
    <pivotField axis="axisRow" showAll="0" sortType="ascending">
      <items count="7">
        <item x="3"/>
        <item x="4"/>
        <item x="1"/>
        <item x="5"/>
        <item x="0"/>
        <item x="2"/>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6">
        <item x="0"/>
        <item x="4"/>
        <item x="3"/>
        <item x="1"/>
        <item x="2"/>
        <item t="default"/>
      </items>
    </pivotField>
    <pivotField showAll="0"/>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v="3"/>
    </i>
    <i>
      <x v="5"/>
    </i>
    <i>
      <x v="4"/>
    </i>
    <i>
      <x v="2"/>
    </i>
    <i>
      <x v="1"/>
    </i>
    <i>
      <x/>
    </i>
    <i t="grand">
      <x/>
    </i>
  </rowItems>
  <colItems count="1">
    <i/>
  </colItems>
  <dataFields count="1">
    <dataField name="Sum of Sales_Amount" fld="10" baseField="0" baseItem="0"/>
  </dataFields>
  <chartFormats count="3">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D3BB97-7868-490F-BD5C-58EA029A346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axis="axisRow" showAll="0" measureFilter="1" sortType="ascending">
      <items count="21">
        <item x="17"/>
        <item x="18"/>
        <item x="14"/>
        <item x="9"/>
        <item x="10"/>
        <item x="19"/>
        <item x="4"/>
        <item x="7"/>
        <item x="16"/>
        <item x="2"/>
        <item x="13"/>
        <item x="8"/>
        <item x="15"/>
        <item x="6"/>
        <item x="12"/>
        <item x="5"/>
        <item x="3"/>
        <item x="0"/>
        <item x="1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v="12"/>
    </i>
    <i>
      <x v="5"/>
    </i>
    <i>
      <x v="6"/>
    </i>
    <i>
      <x v="7"/>
    </i>
    <i>
      <x v="11"/>
    </i>
    <i>
      <x v="18"/>
    </i>
    <i>
      <x v="1"/>
    </i>
    <i>
      <x v="4"/>
    </i>
    <i>
      <x v="14"/>
    </i>
    <i>
      <x/>
    </i>
    <i t="grand">
      <x/>
    </i>
  </rowItems>
  <colItems count="1">
    <i/>
  </colItems>
  <dataFields count="1">
    <dataField name="Sum of Sales_Amount" fld="10"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06FAEC-B240-44E1-8ADC-29C8A4221D2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showAll="0"/>
    <pivotField showAll="0"/>
    <pivotField showAll="0"/>
    <pivotField dataField="1" showAll="0"/>
    <pivotField showAll="0"/>
    <pivotField axis="axisRow"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_Amount" fld="10" baseField="0" baseItem="0"/>
  </dataFields>
  <chartFormats count="15">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232177-BEDF-49B8-8294-DE22448BBDE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1" firstHeaderRow="1" firstDataRow="2" firstDataCol="1"/>
  <pivotFields count="23">
    <pivotField showAll="0"/>
    <pivotField showAll="0"/>
    <pivotField axis="axisCol" showAll="0">
      <items count="3">
        <item x="0"/>
        <item x="1"/>
        <item t="default"/>
      </items>
    </pivotField>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showAll="0"/>
    <pivotField showAll="0"/>
    <pivotField showAll="0"/>
    <pivotField dataField="1" showAll="0"/>
    <pivotField showAll="0"/>
    <pivotField showAll="0">
      <items count="5">
        <item x="1"/>
        <item x="3"/>
        <item x="0"/>
        <item x="2"/>
        <item t="default"/>
      </items>
    </pivotField>
    <pivotField showAll="0"/>
    <pivotField showAll="0"/>
    <pivotField axis="axisRow"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sd="0" x="4"/>
        <item sd="0" x="5"/>
        <item sd="0" x="6"/>
        <item x="7"/>
        <item x="8"/>
        <item x="9"/>
        <item x="10"/>
        <item x="11"/>
        <item x="12"/>
        <item x="13"/>
        <item t="default"/>
      </items>
    </pivotField>
  </pivotFields>
  <rowFields count="3">
    <field x="22"/>
    <field x="21"/>
    <field x="15"/>
  </rowFields>
  <rowItems count="7">
    <i>
      <x v="1"/>
    </i>
    <i>
      <x v="2"/>
    </i>
    <i>
      <x v="3"/>
    </i>
    <i>
      <x v="4"/>
    </i>
    <i>
      <x v="5"/>
    </i>
    <i>
      <x v="6"/>
    </i>
    <i t="grand">
      <x/>
    </i>
  </rowItems>
  <colFields count="1">
    <field x="2"/>
  </colFields>
  <colItems count="3">
    <i>
      <x/>
    </i>
    <i>
      <x v="1"/>
    </i>
    <i t="grand">
      <x/>
    </i>
  </colItems>
  <dataFields count="1">
    <dataField name="Sum of Sales_Amount" fld="10"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27113C-28E9-4A9C-AE43-3D88120B1BA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3">
    <pivotField dataField="1" showAll="0"/>
    <pivotField showAll="0"/>
    <pivotField showAll="0"/>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numFmtId="2" showAll="0"/>
    <pivotField showAll="0"/>
    <pivotField showAll="0"/>
    <pivotField numFmtId="165"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axis="axisRow"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3">
    <i>
      <x/>
    </i>
    <i>
      <x v="1"/>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391C75-6549-4DC1-BD3F-96EA7CE0697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C9" firstHeaderRow="0"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axis="axisRow" showAll="0">
      <items count="6">
        <item x="0"/>
        <item x="4"/>
        <item x="3"/>
        <item x="1"/>
        <item x="2"/>
        <item t="default"/>
      </items>
    </pivotField>
    <pivotField showAll="0"/>
    <pivotField numFmtId="2" showAll="0"/>
    <pivotField showAll="0"/>
    <pivotField showAll="0"/>
    <pivotField dataField="1" numFmtId="165"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dataField="1" numFmtId="165" showAll="0"/>
    <pivotField showAll="0"/>
    <pivotField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Fields count="1">
    <field x="-2"/>
  </colFields>
  <colItems count="2">
    <i>
      <x/>
    </i>
    <i i="1">
      <x v="1"/>
    </i>
  </colItems>
  <dataFields count="2">
    <dataField name="Sum of Sales_lakh" fld="18" baseField="5" baseItem="1" numFmtId="43"/>
    <dataField name="Sum of Sales_Amount" fld="10" showDataAs="percentOfTotal" baseField="0" baseItem="0" numFmtId="10"/>
  </dataFields>
  <formats count="12">
    <format dxfId="1275">
      <pivotArea type="all" dataOnly="0" outline="0" fieldPosition="0"/>
    </format>
    <format dxfId="1274">
      <pivotArea outline="0" collapsedLevelsAreSubtotals="1" fieldPosition="0"/>
    </format>
    <format dxfId="1273">
      <pivotArea field="5" type="button" dataOnly="0" labelOnly="1" outline="0" axis="axisRow" fieldPosition="0"/>
    </format>
    <format dxfId="1272">
      <pivotArea dataOnly="0" labelOnly="1" fieldPosition="0">
        <references count="1">
          <reference field="5" count="0"/>
        </references>
      </pivotArea>
    </format>
    <format dxfId="1271">
      <pivotArea dataOnly="0" labelOnly="1" grandRow="1" outline="0" fieldPosition="0"/>
    </format>
    <format dxfId="1270">
      <pivotArea type="all" dataOnly="0" outline="0" fieldPosition="0"/>
    </format>
    <format dxfId="1269">
      <pivotArea outline="0" collapsedLevelsAreSubtotals="1" fieldPosition="0"/>
    </format>
    <format dxfId="1268">
      <pivotArea field="5" type="button" dataOnly="0" labelOnly="1" outline="0" axis="axisRow" fieldPosition="0"/>
    </format>
    <format dxfId="1267">
      <pivotArea dataOnly="0" labelOnly="1" fieldPosition="0">
        <references count="1">
          <reference field="5" count="0"/>
        </references>
      </pivotArea>
    </format>
    <format dxfId="1266">
      <pivotArea dataOnly="0" labelOnly="1" grandRow="1" outline="0" fieldPosition="0"/>
    </format>
    <format dxfId="1265">
      <pivotArea outline="0" fieldPosition="0">
        <references count="1">
          <reference field="4294967294" count="1">
            <x v="0"/>
          </reference>
        </references>
      </pivotArea>
    </format>
    <format dxfId="1264">
      <pivotArea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D45943-D675-4D14-A939-0EB54F51839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3:C10" firstHeaderRow="0" firstDataRow="1" firstDataCol="1"/>
  <pivotFields count="23">
    <pivotField showAll="0"/>
    <pivotField showAll="0"/>
    <pivotField showAll="0"/>
    <pivotField axis="axisRow"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numFmtId="2" showAll="0"/>
    <pivotField showAll="0"/>
    <pivotField showAll="0"/>
    <pivotField dataField="1" numFmtId="165"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dataField="1" numFmtId="165" showAll="0"/>
    <pivotField showAll="0"/>
    <pivotField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Fields count="1">
    <field x="-2"/>
  </colFields>
  <colItems count="2">
    <i>
      <x/>
    </i>
    <i i="1">
      <x v="1"/>
    </i>
  </colItems>
  <dataFields count="2">
    <dataField name="Sales (in lakh)" fld="18" baseField="3" baseItem="3" numFmtId="43"/>
    <dataField name="% of Total" fld="10" showDataAs="percentOfTotal" baseField="0" baseItem="0" numFmtId="10"/>
  </dataFields>
  <formats count="12">
    <format dxfId="1263">
      <pivotArea type="all" dataOnly="0" outline="0" fieldPosition="0"/>
    </format>
    <format dxfId="1262">
      <pivotArea outline="0" collapsedLevelsAreSubtotals="1" fieldPosition="0"/>
    </format>
    <format dxfId="1261">
      <pivotArea field="3" type="button" dataOnly="0" labelOnly="1" outline="0" axis="axisRow" fieldPosition="0"/>
    </format>
    <format dxfId="1260">
      <pivotArea dataOnly="0" labelOnly="1" fieldPosition="0">
        <references count="1">
          <reference field="3" count="0"/>
        </references>
      </pivotArea>
    </format>
    <format dxfId="1259">
      <pivotArea dataOnly="0" labelOnly="1" grandRow="1" outline="0" fieldPosition="0"/>
    </format>
    <format dxfId="1258">
      <pivotArea type="all" dataOnly="0" outline="0" fieldPosition="0"/>
    </format>
    <format dxfId="1257">
      <pivotArea outline="0" collapsedLevelsAreSubtotals="1" fieldPosition="0"/>
    </format>
    <format dxfId="1256">
      <pivotArea field="3" type="button" dataOnly="0" labelOnly="1" outline="0" axis="axisRow" fieldPosition="0"/>
    </format>
    <format dxfId="1255">
      <pivotArea dataOnly="0" labelOnly="1" fieldPosition="0">
        <references count="1">
          <reference field="3" count="0"/>
        </references>
      </pivotArea>
    </format>
    <format dxfId="1254">
      <pivotArea dataOnly="0" labelOnly="1" grandRow="1" outline="0" fieldPosition="0"/>
    </format>
    <format dxfId="1253">
      <pivotArea outline="0" fieldPosition="0">
        <references count="1">
          <reference field="4294967294" count="1">
            <x v="0"/>
          </reference>
        </references>
      </pivotArea>
    </format>
    <format dxfId="1252">
      <pivotArea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A81F60-A287-461D-96F7-B18589622EC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utlet">
  <location ref="A3:B8" firstHeaderRow="1" firstDataRow="1" firstDataCol="1"/>
  <pivotFields count="23">
    <pivotField showAll="0"/>
    <pivotField showAll="0"/>
    <pivotField showAll="0"/>
    <pivotField showAll="0">
      <items count="7">
        <item x="3"/>
        <item x="4"/>
        <item x="1"/>
        <item x="5"/>
        <item x="0"/>
        <item x="2"/>
        <item t="default"/>
      </items>
    </pivotField>
    <pivotField axis="axisRow" showAll="0">
      <items count="5">
        <item x="1"/>
        <item x="2"/>
        <item x="0"/>
        <item x="3"/>
        <item t="default"/>
      </items>
    </pivotField>
    <pivotField showAll="0">
      <items count="6">
        <item x="0"/>
        <item x="4"/>
        <item x="3"/>
        <item x="1"/>
        <item x="2"/>
        <item t="default"/>
      </items>
    </pivotField>
    <pivotField showAll="0"/>
    <pivotField numFmtId="2" showAll="0"/>
    <pivotField showAll="0"/>
    <pivotField showAll="0"/>
    <pivotField numFmtId="165"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dataField="1" numFmtId="165" showAll="0"/>
    <pivotField showAll="0"/>
    <pivotField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_lakh" fld="18" baseField="4" baseItem="0" numFmtId="43"/>
  </dataFields>
  <formats count="12">
    <format dxfId="1251">
      <pivotArea type="all" dataOnly="0" outline="0" fieldPosition="0"/>
    </format>
    <format dxfId="1250">
      <pivotArea outline="0" collapsedLevelsAreSubtotals="1" fieldPosition="0"/>
    </format>
    <format dxfId="1249">
      <pivotArea field="4" type="button" dataOnly="0" labelOnly="1" outline="0" axis="axisRow" fieldPosition="0"/>
    </format>
    <format dxfId="1248">
      <pivotArea dataOnly="0" labelOnly="1" fieldPosition="0">
        <references count="1">
          <reference field="4" count="0"/>
        </references>
      </pivotArea>
    </format>
    <format dxfId="1247">
      <pivotArea dataOnly="0" labelOnly="1" grandRow="1" outline="0" fieldPosition="0"/>
    </format>
    <format dxfId="1246">
      <pivotArea dataOnly="0" labelOnly="1" outline="0" axis="axisValues" fieldPosition="0"/>
    </format>
    <format dxfId="1245">
      <pivotArea type="all" dataOnly="0" outline="0" fieldPosition="0"/>
    </format>
    <format dxfId="1244">
      <pivotArea outline="0" collapsedLevelsAreSubtotals="1" fieldPosition="0"/>
    </format>
    <format dxfId="1243">
      <pivotArea field="4" type="button" dataOnly="0" labelOnly="1" outline="0" axis="axisRow" fieldPosition="0"/>
    </format>
    <format dxfId="1242">
      <pivotArea dataOnly="0" labelOnly="1" fieldPosition="0">
        <references count="1">
          <reference field="4" count="0"/>
        </references>
      </pivotArea>
    </format>
    <format dxfId="1241">
      <pivotArea dataOnly="0" labelOnly="1" grandRow="1" outline="0" fieldPosition="0"/>
    </format>
    <format dxfId="1240">
      <pivotArea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1C0BA0-AE0D-454F-B167-EFC54EE690C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C10" firstHeaderRow="0"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numFmtId="2" showAll="0"/>
    <pivotField showAll="0"/>
    <pivotField showAll="0"/>
    <pivotField numFmtId="165" showAll="0"/>
    <pivotField showAll="0"/>
    <pivotField showAll="0">
      <items count="5">
        <item x="1"/>
        <item x="3"/>
        <item x="0"/>
        <item x="2"/>
        <item t="default"/>
      </items>
    </pivotField>
    <pivotField showAll="0"/>
    <pivotField showAll="0"/>
    <pivotField axis="axisRow" numFmtId="17" showAll="0">
      <items count="7">
        <item x="0"/>
        <item x="3"/>
        <item x="1"/>
        <item x="2"/>
        <item x="4"/>
        <item x="5"/>
        <item t="default"/>
      </items>
    </pivotField>
    <pivotField showAll="0"/>
    <pivotField showAll="0"/>
    <pivotField dataField="1" numFmtId="165" showAll="0"/>
    <pivotField dataField="1" showAll="0"/>
    <pivotField showAll="0">
      <items count="3">
        <item x="1"/>
        <item x="0"/>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2"/>
    <field x="21"/>
    <field x="15"/>
  </rowFields>
  <rowItems count="7">
    <i>
      <x v="1"/>
    </i>
    <i>
      <x v="2"/>
    </i>
    <i>
      <x v="3"/>
    </i>
    <i>
      <x v="4"/>
    </i>
    <i>
      <x v="5"/>
    </i>
    <i>
      <x v="6"/>
    </i>
    <i t="grand">
      <x/>
    </i>
  </rowItems>
  <colFields count="1">
    <field x="-2"/>
  </colFields>
  <colItems count="2">
    <i>
      <x/>
    </i>
    <i i="1">
      <x v="1"/>
    </i>
  </colItems>
  <dataFields count="2">
    <dataField name="Sales (in lakh)" fld="18" baseField="22" baseItem="1" numFmtId="43"/>
    <dataField name="Orders" fld="19" baseField="0" baseItem="0"/>
  </dataFields>
  <formats count="18">
    <format dxfId="1239">
      <pivotArea type="all" dataOnly="0" outline="0" fieldPosition="0"/>
    </format>
    <format dxfId="1238">
      <pivotArea outline="0" collapsedLevelsAreSubtotals="1" fieldPosition="0"/>
    </format>
    <format dxfId="1237">
      <pivotArea field="22" type="button" dataOnly="0" labelOnly="1" outline="0" axis="axisRow" fieldPosition="0"/>
    </format>
    <format dxfId="1236">
      <pivotArea dataOnly="0" labelOnly="1" fieldPosition="0">
        <references count="1">
          <reference field="22" count="6">
            <x v="1"/>
            <x v="2"/>
            <x v="3"/>
            <x v="4"/>
            <x v="5"/>
            <x v="6"/>
          </reference>
        </references>
      </pivotArea>
    </format>
    <format dxfId="1235">
      <pivotArea dataOnly="0" labelOnly="1" grandRow="1" outline="0" fieldPosition="0"/>
    </format>
    <format dxfId="1234">
      <pivotArea dataOnly="0" labelOnly="1" outline="0" fieldPosition="0">
        <references count="1">
          <reference field="4294967294" count="2">
            <x v="0"/>
            <x v="1"/>
          </reference>
        </references>
      </pivotArea>
    </format>
    <format dxfId="1233">
      <pivotArea type="all" dataOnly="0" outline="0" fieldPosition="0"/>
    </format>
    <format dxfId="1232">
      <pivotArea outline="0" collapsedLevelsAreSubtotals="1" fieldPosition="0"/>
    </format>
    <format dxfId="1231">
      <pivotArea field="22" type="button" dataOnly="0" labelOnly="1" outline="0" axis="axisRow" fieldPosition="0"/>
    </format>
    <format dxfId="1230">
      <pivotArea dataOnly="0" labelOnly="1" fieldPosition="0">
        <references count="1">
          <reference field="22" count="6">
            <x v="1"/>
            <x v="2"/>
            <x v="3"/>
            <x v="4"/>
            <x v="5"/>
            <x v="6"/>
          </reference>
        </references>
      </pivotArea>
    </format>
    <format dxfId="1229">
      <pivotArea dataOnly="0" labelOnly="1" grandRow="1" outline="0" fieldPosition="0"/>
    </format>
    <format dxfId="1228">
      <pivotArea dataOnly="0" labelOnly="1" outline="0" fieldPosition="0">
        <references count="1">
          <reference field="4294967294" count="2">
            <x v="0"/>
            <x v="1"/>
          </reference>
        </references>
      </pivotArea>
    </format>
    <format dxfId="1227">
      <pivotArea type="all" dataOnly="0" outline="0" fieldPosition="0"/>
    </format>
    <format dxfId="1226">
      <pivotArea outline="0" collapsedLevelsAreSubtotals="1" fieldPosition="0"/>
    </format>
    <format dxfId="1225">
      <pivotArea field="22" type="button" dataOnly="0" labelOnly="1" outline="0" axis="axisRow" fieldPosition="0"/>
    </format>
    <format dxfId="1224">
      <pivotArea dataOnly="0" labelOnly="1" fieldPosition="0">
        <references count="1">
          <reference field="22" count="6">
            <x v="1"/>
            <x v="2"/>
            <x v="3"/>
            <x v="4"/>
            <x v="5"/>
            <x v="6"/>
          </reference>
        </references>
      </pivotArea>
    </format>
    <format dxfId="1223">
      <pivotArea dataOnly="0" labelOnly="1" grandRow="1" outline="0" fieldPosition="0"/>
    </format>
    <format dxfId="1222">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3D542D-0718-48E2-A631-86DCAAEE6F7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utlet">
  <location ref="L38:M43" firstHeaderRow="1" firstDataRow="1" firstDataCol="1"/>
  <pivotFields count="23">
    <pivotField showAll="0"/>
    <pivotField showAll="0"/>
    <pivotField showAll="0"/>
    <pivotField showAll="0">
      <items count="7">
        <item x="3"/>
        <item x="4"/>
        <item x="1"/>
        <item x="5"/>
        <item x="0"/>
        <item x="2"/>
        <item t="default"/>
      </items>
    </pivotField>
    <pivotField axis="axisRow" showAll="0">
      <items count="5">
        <item x="1"/>
        <item x="2"/>
        <item x="0"/>
        <item x="3"/>
        <item t="default"/>
      </items>
    </pivotField>
    <pivotField showAll="0">
      <items count="6">
        <item x="0"/>
        <item x="4"/>
        <item x="3"/>
        <item x="1"/>
        <item x="2"/>
        <item t="default"/>
      </items>
    </pivotField>
    <pivotField showAll="0"/>
    <pivotField numFmtId="2" showAll="0"/>
    <pivotField showAll="0"/>
    <pivotField showAll="0"/>
    <pivotField numFmtId="165"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dataField="1" numFmtId="165" showAll="0"/>
    <pivotField showAll="0"/>
    <pivotField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_lakh" fld="18" baseField="4" baseItem="0" numFmtId="43"/>
  </dataFields>
  <formats count="12">
    <format dxfId="1298">
      <pivotArea type="all" dataOnly="0" outline="0" fieldPosition="0"/>
    </format>
    <format dxfId="1297">
      <pivotArea outline="0" collapsedLevelsAreSubtotals="1" fieldPosition="0"/>
    </format>
    <format dxfId="1296">
      <pivotArea field="4" type="button" dataOnly="0" labelOnly="1" outline="0" axis="axisRow" fieldPosition="0"/>
    </format>
    <format dxfId="1295">
      <pivotArea dataOnly="0" labelOnly="1" fieldPosition="0">
        <references count="1">
          <reference field="4" count="0"/>
        </references>
      </pivotArea>
    </format>
    <format dxfId="1294">
      <pivotArea dataOnly="0" labelOnly="1" grandRow="1" outline="0" fieldPosition="0"/>
    </format>
    <format dxfId="1293">
      <pivotArea dataOnly="0" labelOnly="1" outline="0" axis="axisValues" fieldPosition="0"/>
    </format>
    <format dxfId="1292">
      <pivotArea type="all" dataOnly="0" outline="0" fieldPosition="0"/>
    </format>
    <format dxfId="1291">
      <pivotArea outline="0" collapsedLevelsAreSubtotals="1" fieldPosition="0"/>
    </format>
    <format dxfId="1290">
      <pivotArea field="4" type="button" dataOnly="0" labelOnly="1" outline="0" axis="axisRow" fieldPosition="0"/>
    </format>
    <format dxfId="1289">
      <pivotArea dataOnly="0" labelOnly="1" fieldPosition="0">
        <references count="1">
          <reference field="4" count="0"/>
        </references>
      </pivotArea>
    </format>
    <format dxfId="1288">
      <pivotArea dataOnly="0" labelOnly="1" grandRow="1" outline="0" fieldPosition="0"/>
    </format>
    <format dxfId="1287">
      <pivotArea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FF87AE-B028-4568-87BD-6DEF83E13C1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H38:J45" firstHeaderRow="0" firstDataRow="1" firstDataCol="1"/>
  <pivotFields count="23">
    <pivotField showAll="0"/>
    <pivotField showAll="0"/>
    <pivotField showAll="0"/>
    <pivotField axis="axisRow"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numFmtId="2" showAll="0"/>
    <pivotField showAll="0"/>
    <pivotField showAll="0"/>
    <pivotField dataField="1" numFmtId="165"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dataField="1" numFmtId="165" showAll="0"/>
    <pivotField showAll="0"/>
    <pivotField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Fields count="1">
    <field x="-2"/>
  </colFields>
  <colItems count="2">
    <i>
      <x/>
    </i>
    <i i="1">
      <x v="1"/>
    </i>
  </colItems>
  <dataFields count="2">
    <dataField name="Sales (in lakh)" fld="18" baseField="3" baseItem="3" numFmtId="43"/>
    <dataField name="% of Total" fld="10" showDataAs="percentOfTotal" baseField="0" baseItem="0" numFmtId="10"/>
  </dataFields>
  <formats count="12">
    <format dxfId="1310">
      <pivotArea type="all" dataOnly="0" outline="0" fieldPosition="0"/>
    </format>
    <format dxfId="1309">
      <pivotArea outline="0" collapsedLevelsAreSubtotals="1" fieldPosition="0"/>
    </format>
    <format dxfId="1308">
      <pivotArea field="3" type="button" dataOnly="0" labelOnly="1" outline="0" axis="axisRow" fieldPosition="0"/>
    </format>
    <format dxfId="1307">
      <pivotArea dataOnly="0" labelOnly="1" fieldPosition="0">
        <references count="1">
          <reference field="3" count="0"/>
        </references>
      </pivotArea>
    </format>
    <format dxfId="1306">
      <pivotArea dataOnly="0" labelOnly="1" grandRow="1" outline="0" fieldPosition="0"/>
    </format>
    <format dxfId="1305">
      <pivotArea type="all" dataOnly="0" outline="0" fieldPosition="0"/>
    </format>
    <format dxfId="1304">
      <pivotArea outline="0" collapsedLevelsAreSubtotals="1" fieldPosition="0"/>
    </format>
    <format dxfId="1303">
      <pivotArea field="3" type="button" dataOnly="0" labelOnly="1" outline="0" axis="axisRow" fieldPosition="0"/>
    </format>
    <format dxfId="1302">
      <pivotArea dataOnly="0" labelOnly="1" fieldPosition="0">
        <references count="1">
          <reference field="3" count="0"/>
        </references>
      </pivotArea>
    </format>
    <format dxfId="1301">
      <pivotArea dataOnly="0" labelOnly="1" grandRow="1" outline="0" fieldPosition="0"/>
    </format>
    <format dxfId="1300">
      <pivotArea outline="0" fieldPosition="0">
        <references count="1">
          <reference field="4294967294" count="1">
            <x v="0"/>
          </reference>
        </references>
      </pivotArea>
    </format>
    <format dxfId="1299">
      <pivotArea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4246490-08AB-4ADB-9A0D-8DCB1B5B265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38:F44" firstHeaderRow="0" firstDataRow="1" firstDataCol="1"/>
  <pivotFields count="23">
    <pivotField showAll="0"/>
    <pivotField showAll="0">
      <items count="176">
        <item x="63"/>
        <item x="77"/>
        <item x="164"/>
        <item x="5"/>
        <item x="14"/>
        <item x="22"/>
        <item x="129"/>
        <item x="172"/>
        <item x="13"/>
        <item x="16"/>
        <item x="167"/>
        <item x="146"/>
        <item x="68"/>
        <item x="27"/>
        <item x="136"/>
        <item x="17"/>
        <item x="169"/>
        <item x="10"/>
        <item x="117"/>
        <item x="150"/>
        <item x="34"/>
        <item x="23"/>
        <item x="0"/>
        <item x="144"/>
        <item x="100"/>
        <item x="88"/>
        <item x="65"/>
        <item x="61"/>
        <item x="97"/>
        <item x="122"/>
        <item x="91"/>
        <item x="133"/>
        <item x="139"/>
        <item x="126"/>
        <item x="25"/>
        <item x="161"/>
        <item x="102"/>
        <item x="157"/>
        <item x="37"/>
        <item x="83"/>
        <item x="81"/>
        <item x="93"/>
        <item x="41"/>
        <item x="47"/>
        <item x="24"/>
        <item x="84"/>
        <item x="4"/>
        <item x="7"/>
        <item x="57"/>
        <item x="28"/>
        <item x="33"/>
        <item x="21"/>
        <item x="174"/>
        <item x="67"/>
        <item x="134"/>
        <item x="35"/>
        <item x="135"/>
        <item x="51"/>
        <item x="154"/>
        <item x="123"/>
        <item x="52"/>
        <item x="8"/>
        <item x="43"/>
        <item x="49"/>
        <item x="18"/>
        <item x="62"/>
        <item x="92"/>
        <item x="105"/>
        <item x="111"/>
        <item x="125"/>
        <item x="58"/>
        <item x="56"/>
        <item x="87"/>
        <item x="53"/>
        <item x="74"/>
        <item x="124"/>
        <item x="160"/>
        <item x="2"/>
        <item x="46"/>
        <item x="108"/>
        <item x="79"/>
        <item x="6"/>
        <item x="168"/>
        <item x="162"/>
        <item x="159"/>
        <item x="86"/>
        <item x="1"/>
        <item x="96"/>
        <item x="113"/>
        <item x="142"/>
        <item x="156"/>
        <item x="101"/>
        <item x="45"/>
        <item x="173"/>
        <item x="89"/>
        <item x="44"/>
        <item x="106"/>
        <item x="165"/>
        <item x="103"/>
        <item x="9"/>
        <item x="141"/>
        <item x="85"/>
        <item x="15"/>
        <item x="104"/>
        <item x="78"/>
        <item x="73"/>
        <item x="127"/>
        <item x="163"/>
        <item x="3"/>
        <item x="119"/>
        <item x="71"/>
        <item x="143"/>
        <item x="153"/>
        <item x="20"/>
        <item x="128"/>
        <item x="152"/>
        <item x="95"/>
        <item x="42"/>
        <item x="118"/>
        <item x="109"/>
        <item x="64"/>
        <item x="121"/>
        <item x="11"/>
        <item x="131"/>
        <item x="69"/>
        <item x="26"/>
        <item x="130"/>
        <item x="36"/>
        <item x="116"/>
        <item x="158"/>
        <item x="114"/>
        <item x="148"/>
        <item x="120"/>
        <item x="82"/>
        <item x="151"/>
        <item x="75"/>
        <item x="54"/>
        <item x="40"/>
        <item x="19"/>
        <item x="155"/>
        <item x="110"/>
        <item x="166"/>
        <item x="112"/>
        <item x="66"/>
        <item x="38"/>
        <item x="98"/>
        <item x="149"/>
        <item x="80"/>
        <item x="12"/>
        <item x="140"/>
        <item x="90"/>
        <item x="31"/>
        <item x="70"/>
        <item x="147"/>
        <item x="94"/>
        <item x="32"/>
        <item x="99"/>
        <item x="60"/>
        <item x="48"/>
        <item x="30"/>
        <item x="55"/>
        <item x="138"/>
        <item x="29"/>
        <item x="145"/>
        <item x="76"/>
        <item x="72"/>
        <item x="170"/>
        <item x="171"/>
        <item x="137"/>
        <item x="115"/>
        <item x="39"/>
        <item x="59"/>
        <item x="107"/>
        <item x="50"/>
        <item x="132"/>
        <item t="default"/>
      </items>
    </pivotField>
    <pivotField showAll="0"/>
    <pivotField showAll="0">
      <items count="7">
        <item x="3"/>
        <item x="4"/>
        <item x="1"/>
        <item x="5"/>
        <item x="0"/>
        <item x="2"/>
        <item t="default"/>
      </items>
    </pivotField>
    <pivotField showAll="0">
      <items count="5">
        <item x="1"/>
        <item x="2"/>
        <item x="0"/>
        <item x="3"/>
        <item t="default"/>
      </items>
    </pivotField>
    <pivotField axis="axisRow" showAll="0">
      <items count="6">
        <item x="0"/>
        <item x="4"/>
        <item x="3"/>
        <item x="1"/>
        <item x="2"/>
        <item t="default"/>
      </items>
    </pivotField>
    <pivotField showAll="0"/>
    <pivotField numFmtId="2" showAll="0"/>
    <pivotField showAll="0"/>
    <pivotField showAll="0"/>
    <pivotField dataField="1" numFmtId="165"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dataField="1" numFmtId="165" showAll="0"/>
    <pivotField showAll="0"/>
    <pivotField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Fields count="1">
    <field x="-2"/>
  </colFields>
  <colItems count="2">
    <i>
      <x/>
    </i>
    <i i="1">
      <x v="1"/>
    </i>
  </colItems>
  <dataFields count="2">
    <dataField name="Sum of Sales_lakh" fld="18" baseField="5" baseItem="1" numFmtId="43"/>
    <dataField name="Sum of Sales_Amount" fld="10" showDataAs="percentOfTotal" baseField="0" baseItem="0" numFmtId="10"/>
  </dataFields>
  <formats count="12">
    <format dxfId="1322">
      <pivotArea type="all" dataOnly="0" outline="0" fieldPosition="0"/>
    </format>
    <format dxfId="1321">
      <pivotArea outline="0" collapsedLevelsAreSubtotals="1" fieldPosition="0"/>
    </format>
    <format dxfId="1320">
      <pivotArea field="5" type="button" dataOnly="0" labelOnly="1" outline="0" axis="axisRow" fieldPosition="0"/>
    </format>
    <format dxfId="1319">
      <pivotArea dataOnly="0" labelOnly="1" fieldPosition="0">
        <references count="1">
          <reference field="5" count="0"/>
        </references>
      </pivotArea>
    </format>
    <format dxfId="1318">
      <pivotArea dataOnly="0" labelOnly="1" grandRow="1" outline="0" fieldPosition="0"/>
    </format>
    <format dxfId="1317">
      <pivotArea type="all" dataOnly="0" outline="0" fieldPosition="0"/>
    </format>
    <format dxfId="1316">
      <pivotArea outline="0" collapsedLevelsAreSubtotals="1" fieldPosition="0"/>
    </format>
    <format dxfId="1315">
      <pivotArea field="5" type="button" dataOnly="0" labelOnly="1" outline="0" axis="axisRow" fieldPosition="0"/>
    </format>
    <format dxfId="1314">
      <pivotArea dataOnly="0" labelOnly="1" fieldPosition="0">
        <references count="1">
          <reference field="5" count="0"/>
        </references>
      </pivotArea>
    </format>
    <format dxfId="1313">
      <pivotArea dataOnly="0" labelOnly="1" grandRow="1" outline="0" fieldPosition="0"/>
    </format>
    <format dxfId="1312">
      <pivotArea outline="0" fieldPosition="0">
        <references count="1">
          <reference field="4294967294" count="1">
            <x v="0"/>
          </reference>
        </references>
      </pivotArea>
    </format>
    <format dxfId="1311">
      <pivotArea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E4DA12-9C2F-46CA-AA59-3E474C3B43B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O38:Q45" firstHeaderRow="0"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numFmtId="2" showAll="0"/>
    <pivotField showAll="0"/>
    <pivotField showAll="0"/>
    <pivotField numFmtId="165" showAll="0"/>
    <pivotField showAll="0"/>
    <pivotField showAll="0">
      <items count="5">
        <item x="1"/>
        <item x="3"/>
        <item x="0"/>
        <item x="2"/>
        <item t="default"/>
      </items>
    </pivotField>
    <pivotField showAll="0"/>
    <pivotField showAll="0"/>
    <pivotField axis="axisRow" numFmtId="17" showAll="0">
      <items count="7">
        <item x="0"/>
        <item x="3"/>
        <item x="1"/>
        <item x="2"/>
        <item x="4"/>
        <item x="5"/>
        <item t="default"/>
      </items>
    </pivotField>
    <pivotField showAll="0"/>
    <pivotField showAll="0"/>
    <pivotField dataField="1" numFmtId="165" showAll="0"/>
    <pivotField dataField="1" showAll="0"/>
    <pivotField showAll="0">
      <items count="3">
        <item x="1"/>
        <item x="0"/>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2"/>
    <field x="21"/>
    <field x="15"/>
  </rowFields>
  <rowItems count="7">
    <i>
      <x v="1"/>
    </i>
    <i>
      <x v="2"/>
    </i>
    <i>
      <x v="3"/>
    </i>
    <i>
      <x v="4"/>
    </i>
    <i>
      <x v="5"/>
    </i>
    <i>
      <x v="6"/>
    </i>
    <i t="grand">
      <x/>
    </i>
  </rowItems>
  <colFields count="1">
    <field x="-2"/>
  </colFields>
  <colItems count="2">
    <i>
      <x/>
    </i>
    <i i="1">
      <x v="1"/>
    </i>
  </colItems>
  <dataFields count="2">
    <dataField name="Sales (in lakh)" fld="18" baseField="22" baseItem="1" numFmtId="43"/>
    <dataField name="Orders" fld="19" baseField="0" baseItem="0"/>
  </dataFields>
  <formats count="18">
    <format dxfId="1340">
      <pivotArea type="all" dataOnly="0" outline="0" fieldPosition="0"/>
    </format>
    <format dxfId="1339">
      <pivotArea outline="0" collapsedLevelsAreSubtotals="1" fieldPosition="0"/>
    </format>
    <format dxfId="1338">
      <pivotArea field="22" type="button" dataOnly="0" labelOnly="1" outline="0" axis="axisRow" fieldPosition="0"/>
    </format>
    <format dxfId="1337">
      <pivotArea dataOnly="0" labelOnly="1" fieldPosition="0">
        <references count="1">
          <reference field="22" count="6">
            <x v="1"/>
            <x v="2"/>
            <x v="3"/>
            <x v="4"/>
            <x v="5"/>
            <x v="6"/>
          </reference>
        </references>
      </pivotArea>
    </format>
    <format dxfId="1336">
      <pivotArea dataOnly="0" labelOnly="1" grandRow="1" outline="0" fieldPosition="0"/>
    </format>
    <format dxfId="1335">
      <pivotArea dataOnly="0" labelOnly="1" outline="0" fieldPosition="0">
        <references count="1">
          <reference field="4294967294" count="2">
            <x v="0"/>
            <x v="1"/>
          </reference>
        </references>
      </pivotArea>
    </format>
    <format dxfId="1334">
      <pivotArea type="all" dataOnly="0" outline="0" fieldPosition="0"/>
    </format>
    <format dxfId="1333">
      <pivotArea outline="0" collapsedLevelsAreSubtotals="1" fieldPosition="0"/>
    </format>
    <format dxfId="1332">
      <pivotArea field="22" type="button" dataOnly="0" labelOnly="1" outline="0" axis="axisRow" fieldPosition="0"/>
    </format>
    <format dxfId="1331">
      <pivotArea dataOnly="0" labelOnly="1" fieldPosition="0">
        <references count="1">
          <reference field="22" count="6">
            <x v="1"/>
            <x v="2"/>
            <x v="3"/>
            <x v="4"/>
            <x v="5"/>
            <x v="6"/>
          </reference>
        </references>
      </pivotArea>
    </format>
    <format dxfId="1330">
      <pivotArea dataOnly="0" labelOnly="1" grandRow="1" outline="0" fieldPosition="0"/>
    </format>
    <format dxfId="1329">
      <pivotArea dataOnly="0" labelOnly="1" outline="0" fieldPosition="0">
        <references count="1">
          <reference field="4294967294" count="2">
            <x v="0"/>
            <x v="1"/>
          </reference>
        </references>
      </pivotArea>
    </format>
    <format dxfId="1328">
      <pivotArea type="all" dataOnly="0" outline="0" fieldPosition="0"/>
    </format>
    <format dxfId="1327">
      <pivotArea outline="0" collapsedLevelsAreSubtotals="1" fieldPosition="0"/>
    </format>
    <format dxfId="1326">
      <pivotArea field="22" type="button" dataOnly="0" labelOnly="1" outline="0" axis="axisRow" fieldPosition="0"/>
    </format>
    <format dxfId="1325">
      <pivotArea dataOnly="0" labelOnly="1" fieldPosition="0">
        <references count="1">
          <reference field="22" count="6">
            <x v="1"/>
            <x v="2"/>
            <x v="3"/>
            <x v="4"/>
            <x v="5"/>
            <x v="6"/>
          </reference>
        </references>
      </pivotArea>
    </format>
    <format dxfId="1324">
      <pivotArea dataOnly="0" labelOnly="1" grandRow="1" outline="0" fieldPosition="0"/>
    </format>
    <format dxfId="1323">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EC6239-0E57-456D-A1B0-A9EFB78F071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9:N16" firstHeaderRow="1" firstDataRow="1" firstDataCol="1"/>
  <pivotFields count="23">
    <pivotField showAll="0"/>
    <pivotField showAll="0"/>
    <pivotField showAll="0"/>
    <pivotField axis="axisRow" showAll="0" sortType="descending">
      <items count="7">
        <item x="3"/>
        <item x="4"/>
        <item x="1"/>
        <item x="5"/>
        <item x="0"/>
        <item x="2"/>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6">
        <item x="0"/>
        <item x="4"/>
        <item x="3"/>
        <item x="1"/>
        <item x="2"/>
        <item t="default"/>
      </items>
    </pivotField>
    <pivotField showAll="0"/>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4"/>
    </i>
    <i>
      <x v="5"/>
    </i>
    <i>
      <x v="3"/>
    </i>
    <i t="grand">
      <x/>
    </i>
  </rowItems>
  <colItems count="1">
    <i/>
  </colItems>
  <dataFields count="1">
    <dataField name="Sum of Sales_Amount" fld="10" baseField="0" baseItem="0" numFmtId="164"/>
  </dataFields>
  <formats count="6">
    <format dxfId="1183">
      <pivotArea type="all" dataOnly="0" outline="0" fieldPosition="0"/>
    </format>
    <format dxfId="1182">
      <pivotArea outline="0" collapsedLevelsAreSubtotals="1" fieldPosition="0"/>
    </format>
    <format dxfId="1181">
      <pivotArea field="3" type="button" dataOnly="0" labelOnly="1" outline="0" axis="axisRow" fieldPosition="0"/>
    </format>
    <format dxfId="1180">
      <pivotArea dataOnly="0" labelOnly="1" fieldPosition="0">
        <references count="1">
          <reference field="3" count="0"/>
        </references>
      </pivotArea>
    </format>
    <format dxfId="1179">
      <pivotArea dataOnly="0" labelOnly="1" grandRow="1" outline="0" fieldPosition="0"/>
    </format>
    <format dxfId="1178">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83CD81E-D934-4A8B-9B3E-7BC94F5AA3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9:C15" firstHeaderRow="1" firstDataRow="1" firstDataCol="1"/>
  <pivotFields count="14">
    <pivotField showAll="0"/>
    <pivotField showAll="0">
      <items count="176">
        <item x="63"/>
        <item x="77"/>
        <item x="164"/>
        <item x="5"/>
        <item x="14"/>
        <item x="22"/>
        <item x="129"/>
        <item x="172"/>
        <item x="13"/>
        <item x="16"/>
        <item x="167"/>
        <item x="146"/>
        <item x="68"/>
        <item x="27"/>
        <item x="136"/>
        <item x="17"/>
        <item x="169"/>
        <item x="10"/>
        <item x="117"/>
        <item x="150"/>
        <item x="34"/>
        <item x="23"/>
        <item x="0"/>
        <item x="144"/>
        <item x="100"/>
        <item x="88"/>
        <item x="65"/>
        <item x="61"/>
        <item x="97"/>
        <item x="122"/>
        <item x="91"/>
        <item x="133"/>
        <item x="139"/>
        <item x="126"/>
        <item x="25"/>
        <item x="161"/>
        <item x="102"/>
        <item x="157"/>
        <item x="37"/>
        <item x="83"/>
        <item x="81"/>
        <item x="93"/>
        <item x="41"/>
        <item x="47"/>
        <item x="24"/>
        <item x="84"/>
        <item x="4"/>
        <item x="7"/>
        <item x="57"/>
        <item x="28"/>
        <item x="33"/>
        <item x="21"/>
        <item x="174"/>
        <item x="67"/>
        <item x="134"/>
        <item x="35"/>
        <item x="135"/>
        <item x="51"/>
        <item x="154"/>
        <item x="123"/>
        <item x="52"/>
        <item x="8"/>
        <item x="43"/>
        <item x="49"/>
        <item x="18"/>
        <item x="62"/>
        <item x="92"/>
        <item x="105"/>
        <item x="111"/>
        <item x="125"/>
        <item x="58"/>
        <item x="56"/>
        <item x="87"/>
        <item x="53"/>
        <item x="74"/>
        <item x="124"/>
        <item x="160"/>
        <item x="2"/>
        <item x="46"/>
        <item x="108"/>
        <item x="79"/>
        <item x="6"/>
        <item x="168"/>
        <item x="162"/>
        <item x="159"/>
        <item x="86"/>
        <item x="1"/>
        <item x="96"/>
        <item x="113"/>
        <item x="142"/>
        <item x="156"/>
        <item x="101"/>
        <item x="45"/>
        <item x="173"/>
        <item x="89"/>
        <item x="44"/>
        <item x="106"/>
        <item x="165"/>
        <item x="103"/>
        <item x="9"/>
        <item x="141"/>
        <item x="85"/>
        <item x="15"/>
        <item x="104"/>
        <item x="78"/>
        <item x="73"/>
        <item x="127"/>
        <item x="163"/>
        <item x="3"/>
        <item x="119"/>
        <item x="71"/>
        <item x="143"/>
        <item x="153"/>
        <item x="20"/>
        <item x="128"/>
        <item x="152"/>
        <item x="95"/>
        <item x="42"/>
        <item x="118"/>
        <item x="109"/>
        <item x="64"/>
        <item x="121"/>
        <item x="11"/>
        <item x="131"/>
        <item x="69"/>
        <item x="26"/>
        <item x="130"/>
        <item x="36"/>
        <item x="116"/>
        <item x="158"/>
        <item x="114"/>
        <item x="148"/>
        <item x="120"/>
        <item x="82"/>
        <item x="151"/>
        <item x="75"/>
        <item x="54"/>
        <item x="40"/>
        <item x="19"/>
        <item x="155"/>
        <item x="110"/>
        <item x="166"/>
        <item x="112"/>
        <item x="66"/>
        <item x="38"/>
        <item x="98"/>
        <item x="149"/>
        <item x="80"/>
        <item x="12"/>
        <item x="140"/>
        <item x="90"/>
        <item x="31"/>
        <item x="70"/>
        <item x="147"/>
        <item x="94"/>
        <item x="32"/>
        <item x="99"/>
        <item x="60"/>
        <item x="48"/>
        <item x="30"/>
        <item x="55"/>
        <item x="138"/>
        <item x="29"/>
        <item x="145"/>
        <item x="76"/>
        <item x="72"/>
        <item x="170"/>
        <item x="171"/>
        <item x="137"/>
        <item x="115"/>
        <item x="39"/>
        <item x="59"/>
        <item x="107"/>
        <item x="50"/>
        <item x="132"/>
        <item t="default"/>
      </items>
    </pivotField>
    <pivotField showAll="0">
      <items count="7">
        <item x="3"/>
        <item x="4"/>
        <item x="1"/>
        <item x="5"/>
        <item x="0"/>
        <item x="2"/>
        <item t="default"/>
      </items>
    </pivotField>
    <pivotField showAll="0">
      <items count="5">
        <item x="1"/>
        <item x="2"/>
        <item x="0"/>
        <item x="3"/>
        <item t="default"/>
      </items>
    </pivotField>
    <pivotField axis="axisRow" showAll="0">
      <items count="6">
        <item x="0"/>
        <item x="4"/>
        <item x="3"/>
        <item x="1"/>
        <item x="2"/>
        <item t="default"/>
      </items>
    </pivotField>
    <pivotField showAll="0">
      <items count="21">
        <item x="17"/>
        <item x="18"/>
        <item x="14"/>
        <item x="9"/>
        <item x="10"/>
        <item x="19"/>
        <item x="4"/>
        <item x="7"/>
        <item x="16"/>
        <item x="2"/>
        <item x="13"/>
        <item x="8"/>
        <item x="15"/>
        <item x="6"/>
        <item x="12"/>
        <item x="5"/>
        <item x="3"/>
        <item x="0"/>
        <item x="11"/>
        <item x="1"/>
        <item t="default"/>
      </items>
    </pivotField>
    <pivotField showAll="0"/>
    <pivotField showAll="0"/>
    <pivotField showAll="0"/>
    <pivotField dataField="1" showAll="0"/>
    <pivotField showAll="0"/>
    <pivotField showAll="0">
      <items count="5">
        <item x="1"/>
        <item x="3"/>
        <item x="0"/>
        <item x="2"/>
        <item t="default"/>
      </items>
    </pivotField>
    <pivotField showAll="0"/>
    <pivotField showAll="0"/>
  </pivotFields>
  <rowFields count="1">
    <field x="4"/>
  </rowFields>
  <rowItems count="6">
    <i>
      <x/>
    </i>
    <i>
      <x v="1"/>
    </i>
    <i>
      <x v="2"/>
    </i>
    <i>
      <x v="3"/>
    </i>
    <i>
      <x v="4"/>
    </i>
    <i t="grand">
      <x/>
    </i>
  </rowItems>
  <colItems count="1">
    <i/>
  </colItems>
  <dataFields count="1">
    <dataField name="Sum of Sales_Amount" fld="9" baseField="0" baseItem="0" numFmtId="164"/>
  </dataFields>
  <formats count="6">
    <format dxfId="1189">
      <pivotArea type="all" dataOnly="0" outline="0" fieldPosition="0"/>
    </format>
    <format dxfId="1188">
      <pivotArea outline="0" collapsedLevelsAreSubtotals="1" fieldPosition="0"/>
    </format>
    <format dxfId="1187">
      <pivotArea field="4" type="button" dataOnly="0" labelOnly="1" outline="0" axis="axisRow" fieldPosition="0"/>
    </format>
    <format dxfId="1186">
      <pivotArea dataOnly="0" labelOnly="1" fieldPosition="0">
        <references count="1">
          <reference field="4" count="0"/>
        </references>
      </pivotArea>
    </format>
    <format dxfId="1185">
      <pivotArea dataOnly="0" labelOnly="1" grandRow="1" outline="0" fieldPosition="0"/>
    </format>
    <format dxfId="1184">
      <pivotArea dataOnly="0" labelOnly="1" outline="0" axis="axisValues" fieldPosition="0"/>
    </format>
  </format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2"/>
          </reference>
        </references>
      </pivotArea>
    </chartFormat>
    <chartFormat chart="13" format="4">
      <pivotArea type="data" outline="0" fieldPosition="0">
        <references count="2">
          <reference field="4294967294" count="1" selected="0">
            <x v="0"/>
          </reference>
          <reference field="4" count="1" selected="0">
            <x v="3"/>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95A5C9-08BD-4678-9E9E-B0D39630FC6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7:N48" firstHeaderRow="1"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axis="axisRow" showAll="0" measureFilter="1" sortType="ascending">
      <items count="21">
        <item x="17"/>
        <item x="18"/>
        <item x="14"/>
        <item x="9"/>
        <item x="10"/>
        <item x="19"/>
        <item x="4"/>
        <item x="7"/>
        <item x="16"/>
        <item x="2"/>
        <item x="13"/>
        <item x="8"/>
        <item x="15"/>
        <item x="6"/>
        <item x="12"/>
        <item x="5"/>
        <item x="3"/>
        <item x="0"/>
        <item x="1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v="12"/>
    </i>
    <i>
      <x v="5"/>
    </i>
    <i>
      <x v="6"/>
    </i>
    <i>
      <x v="7"/>
    </i>
    <i>
      <x v="11"/>
    </i>
    <i>
      <x v="18"/>
    </i>
    <i>
      <x v="1"/>
    </i>
    <i>
      <x v="4"/>
    </i>
    <i>
      <x v="14"/>
    </i>
    <i>
      <x/>
    </i>
    <i t="grand">
      <x/>
    </i>
  </rowItems>
  <colItems count="1">
    <i/>
  </colItems>
  <dataFields count="1">
    <dataField name="Sum of Sales_Amount" fld="10" baseField="0" baseItem="0"/>
  </dataFields>
  <formats count="6">
    <format dxfId="1195">
      <pivotArea type="all" dataOnly="0" outline="0" fieldPosition="0"/>
    </format>
    <format dxfId="1194">
      <pivotArea outline="0" collapsedLevelsAreSubtotals="1" fieldPosition="0"/>
    </format>
    <format dxfId="1193">
      <pivotArea field="6" type="button" dataOnly="0" labelOnly="1" outline="0" axis="axisRow" fieldPosition="0"/>
    </format>
    <format dxfId="1192">
      <pivotArea dataOnly="0" labelOnly="1" fieldPosition="0">
        <references count="1">
          <reference field="6" count="10">
            <x v="0"/>
            <x v="1"/>
            <x v="4"/>
            <x v="5"/>
            <x v="6"/>
            <x v="7"/>
            <x v="11"/>
            <x v="12"/>
            <x v="14"/>
            <x v="18"/>
          </reference>
        </references>
      </pivotArea>
    </format>
    <format dxfId="1191">
      <pivotArea dataOnly="0" labelOnly="1" grandRow="1" outline="0" fieldPosition="0"/>
    </format>
    <format dxfId="119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5A50617-182B-44AE-8B24-F85EE2B66F7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7:C44" firstHeaderRow="1" firstDataRow="1" firstDataCol="1"/>
  <pivotFields count="3">
    <pivotField axis="axisRow" allDrilled="1" subtotalTop="0" showAll="0" dataSourceSort="1" defaultSubtotal="0" defaultAttributeDrillState="1">
      <items count="1">
        <item x="0"/>
      </items>
    </pivotField>
    <pivotField axis="axisRow" allDrilled="1" subtotalTop="0" showAll="0" dataSourceSort="1" defaultSubtotal="0">
      <items count="6">
        <item x="0" e="0"/>
        <item x="1" e="0"/>
        <item x="2" e="0"/>
        <item x="3" e="0"/>
        <item x="4" e="0"/>
        <item x="5" e="0"/>
      </items>
    </pivotField>
    <pivotField dataField="1" subtotalTop="0" showAll="0" defaultSubtotal="0"/>
  </pivotFields>
  <rowFields count="2">
    <field x="1"/>
    <field x="0"/>
  </rowFields>
  <rowItems count="7">
    <i>
      <x/>
    </i>
    <i>
      <x v="1"/>
    </i>
    <i>
      <x v="2"/>
    </i>
    <i>
      <x v="3"/>
    </i>
    <i>
      <x v="4"/>
    </i>
    <i>
      <x v="5"/>
    </i>
    <i t="grand">
      <x/>
    </i>
  </rowItems>
  <colItems count="1">
    <i/>
  </colItems>
  <dataFields count="1">
    <dataField name="Sum of Sales_Amount" fld="2" baseField="0" baseItem="0"/>
  </dataFields>
  <formats count="7">
    <format dxfId="1202">
      <pivotArea type="all" dataOnly="0" outline="0" fieldPosition="0"/>
    </format>
    <format dxfId="1201">
      <pivotArea outline="0" collapsedLevelsAreSubtotals="1" fieldPosition="0"/>
    </format>
    <format dxfId="1200">
      <pivotArea field="1" type="button" dataOnly="0" labelOnly="1" outline="0" axis="axisRow" fieldPosition="0"/>
    </format>
    <format dxfId="1199">
      <pivotArea dataOnly="0" labelOnly="1" fieldPosition="0">
        <references count="1">
          <reference field="1" count="0"/>
        </references>
      </pivotArea>
    </format>
    <format dxfId="1198">
      <pivotArea dataOnly="0" labelOnly="1" grandRow="1" outline="0" fieldPosition="0"/>
    </format>
    <format dxfId="1197">
      <pivotArea dataOnly="0" labelOnly="1" outline="0" axis="axisValues" fieldPosition="0"/>
    </format>
    <format dxfId="119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2">
    <rowHierarchyUsage hierarchyUsage="20"/>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Sales_Inventory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EDFB87B-8BFB-4899-83C9-1380243BD16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3:N28" firstHeaderRow="1" firstDataRow="1" firstDataCol="1"/>
  <pivotFields count="23">
    <pivotField showAll="0"/>
    <pivotField showAll="0"/>
    <pivotField showAll="0"/>
    <pivotField showAll="0">
      <items count="7">
        <item x="3"/>
        <item x="4"/>
        <item x="1"/>
        <item x="5"/>
        <item x="0"/>
        <item x="2"/>
        <item t="default"/>
      </items>
    </pivotField>
    <pivotField showAll="0">
      <items count="5">
        <item x="1"/>
        <item x="2"/>
        <item x="0"/>
        <item x="3"/>
        <item t="default"/>
      </items>
    </pivotField>
    <pivotField showAll="0">
      <items count="6">
        <item x="0"/>
        <item x="4"/>
        <item x="3"/>
        <item x="1"/>
        <item x="2"/>
        <item t="default"/>
      </items>
    </pivotField>
    <pivotField showAll="0"/>
    <pivotField showAll="0"/>
    <pivotField showAll="0"/>
    <pivotField showAll="0"/>
    <pivotField dataField="1" showAll="0"/>
    <pivotField showAll="0"/>
    <pivotField axis="axisRow"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_Amount" fld="10" baseField="0" baseItem="0"/>
  </dataFields>
  <formats count="11">
    <format dxfId="1213">
      <pivotArea type="all" dataOnly="0" outline="0" fieldPosition="0"/>
    </format>
    <format dxfId="1212">
      <pivotArea outline="0" collapsedLevelsAreSubtotals="1" fieldPosition="0"/>
    </format>
    <format dxfId="1211">
      <pivotArea field="12" type="button" dataOnly="0" labelOnly="1" outline="0" axis="axisRow" fieldPosition="0"/>
    </format>
    <format dxfId="1210">
      <pivotArea dataOnly="0" labelOnly="1" fieldPosition="0">
        <references count="1">
          <reference field="12" count="0"/>
        </references>
      </pivotArea>
    </format>
    <format dxfId="1209">
      <pivotArea dataOnly="0" labelOnly="1" grandRow="1" outline="0" fieldPosition="0"/>
    </format>
    <format dxfId="1208">
      <pivotArea dataOnly="0" labelOnly="1" outline="0" axis="axisValues" fieldPosition="0"/>
    </format>
    <format dxfId="1207">
      <pivotArea collapsedLevelsAreSubtotals="1" fieldPosition="0">
        <references count="1">
          <reference field="12" count="1">
            <x v="0"/>
          </reference>
        </references>
      </pivotArea>
    </format>
    <format dxfId="1206">
      <pivotArea collapsedLevelsAreSubtotals="1" fieldPosition="0">
        <references count="1">
          <reference field="12" count="1">
            <x v="1"/>
          </reference>
        </references>
      </pivotArea>
    </format>
    <format dxfId="1205">
      <pivotArea collapsedLevelsAreSubtotals="1" fieldPosition="0">
        <references count="1">
          <reference field="12" count="1">
            <x v="2"/>
          </reference>
        </references>
      </pivotArea>
    </format>
    <format dxfId="1204">
      <pivotArea collapsedLevelsAreSubtotals="1" fieldPosition="0">
        <references count="1">
          <reference field="12" count="1">
            <x v="3"/>
          </reference>
        </references>
      </pivotArea>
    </format>
    <format dxfId="1203">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0870134-3488-4A26-AA96-A1F0DEDDC58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3:C28" firstHeaderRow="1" firstDataRow="1" firstDataCol="1"/>
  <pivotFields count="23">
    <pivotField showAll="0"/>
    <pivotField showAll="0"/>
    <pivotField showAll="0"/>
    <pivotField showAll="0">
      <items count="7">
        <item x="3"/>
        <item x="4"/>
        <item x="1"/>
        <item x="5"/>
        <item x="0"/>
        <item x="2"/>
        <item t="default"/>
      </items>
    </pivotField>
    <pivotField axis="axisRow" showAll="0">
      <items count="5">
        <item x="1"/>
        <item x="2"/>
        <item x="0"/>
        <item x="3"/>
        <item t="default"/>
      </items>
    </pivotField>
    <pivotField showAll="0">
      <items count="6">
        <item x="0"/>
        <item x="4"/>
        <item x="3"/>
        <item x="1"/>
        <item x="2"/>
        <item t="default"/>
      </items>
    </pivotField>
    <pivotField showAll="0"/>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_Amount" fld="10" baseField="3" baseItem="0" numFmtId="164"/>
  </dataFields>
  <formats count="8">
    <format dxfId="1221">
      <pivotArea collapsedLevelsAreSubtotals="1" fieldPosition="0">
        <references count="1">
          <reference field="4" count="1">
            <x v="0"/>
          </reference>
        </references>
      </pivotArea>
    </format>
    <format dxfId="1220">
      <pivotArea outline="0" fieldPosition="0">
        <references count="1">
          <reference field="4294967294" count="1">
            <x v="0"/>
          </reference>
        </references>
      </pivotArea>
    </format>
    <format dxfId="1219">
      <pivotArea type="all" dataOnly="0" outline="0" fieldPosition="0"/>
    </format>
    <format dxfId="1218">
      <pivotArea outline="0" collapsedLevelsAreSubtotals="1" fieldPosition="0"/>
    </format>
    <format dxfId="1217">
      <pivotArea field="4" type="button" dataOnly="0" labelOnly="1" outline="0" axis="axisRow" fieldPosition="0"/>
    </format>
    <format dxfId="1216">
      <pivotArea dataOnly="0" labelOnly="1" fieldPosition="0">
        <references count="1">
          <reference field="4" count="0"/>
        </references>
      </pivotArea>
    </format>
    <format dxfId="1215">
      <pivotArea dataOnly="0" labelOnly="1" grandRow="1" outline="0" fieldPosition="0"/>
    </format>
    <format dxfId="12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835D6CF-9619-4C01-B612-C4FF7F454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4">
    <pivotField showAll="0"/>
    <pivotField showAll="0"/>
    <pivotField showAll="0">
      <items count="7">
        <item x="3"/>
        <item x="4"/>
        <item x="1"/>
        <item x="5"/>
        <item x="0"/>
        <item x="2"/>
        <item t="default"/>
      </items>
    </pivotField>
    <pivotField showAll="0"/>
    <pivotField axis="axisRow" showAll="0">
      <items count="6">
        <item x="0"/>
        <item x="4"/>
        <item x="3"/>
        <item x="1"/>
        <item x="2"/>
        <item t="default"/>
      </items>
    </pivotField>
    <pivotField showAll="0">
      <items count="21">
        <item x="17"/>
        <item x="18"/>
        <item x="14"/>
        <item x="9"/>
        <item x="10"/>
        <item x="19"/>
        <item x="4"/>
        <item x="7"/>
        <item x="16"/>
        <item x="2"/>
        <item x="13"/>
        <item x="8"/>
        <item x="15"/>
        <item x="6"/>
        <item x="12"/>
        <item x="5"/>
        <item x="3"/>
        <item x="0"/>
        <item x="11"/>
        <item x="1"/>
        <item t="default"/>
      </items>
    </pivotField>
    <pivotField showAll="0"/>
    <pivotField showAll="0"/>
    <pivotField showAll="0"/>
    <pivotField dataField="1"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Sales_Amount" fld="9" baseField="0" baseItem="0" numFmtId="164"/>
  </dataField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2"/>
          </reference>
        </references>
      </pivotArea>
    </chartFormat>
    <chartFormat chart="13" format="4">
      <pivotArea type="data" outline="0" fieldPosition="0">
        <references count="2">
          <reference field="4294967294" count="1" selected="0">
            <x v="0"/>
          </reference>
          <reference field="4" count="1" selected="0">
            <x v="3"/>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4" count="1" selected="0">
            <x v="0"/>
          </reference>
        </references>
      </pivotArea>
    </chartFormat>
    <chartFormat chart="16" format="14">
      <pivotArea type="data" outline="0" fieldPosition="0">
        <references count="2">
          <reference field="4294967294" count="1" selected="0">
            <x v="0"/>
          </reference>
          <reference field="4" count="1" selected="0">
            <x v="1"/>
          </reference>
        </references>
      </pivotArea>
    </chartFormat>
    <chartFormat chart="16" format="15">
      <pivotArea type="data" outline="0" fieldPosition="0">
        <references count="2">
          <reference field="4294967294" count="1" selected="0">
            <x v="0"/>
          </reference>
          <reference field="4" count="1" selected="0">
            <x v="2"/>
          </reference>
        </references>
      </pivotArea>
    </chartFormat>
    <chartFormat chart="16" format="16">
      <pivotArea type="data" outline="0" fieldPosition="0">
        <references count="2">
          <reference field="4294967294" count="1" selected="0">
            <x v="0"/>
          </reference>
          <reference field="4" count="1" selected="0">
            <x v="3"/>
          </reference>
        </references>
      </pivotArea>
    </chartFormat>
    <chartFormat chart="16" format="17">
      <pivotArea type="data" outline="0" fieldPosition="0">
        <references count="2">
          <reference field="4294967294" count="1" selected="0">
            <x v="0"/>
          </reference>
          <reference field="4" count="1" selected="0">
            <x v="4"/>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E1BEB32-BBF5-4A1E-A25F-28CB5385ED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3">
    <pivotField showAll="0"/>
    <pivotField showAll="0"/>
    <pivotField showAll="0"/>
    <pivotField axis="axisRow" showAll="0" sortType="descending">
      <items count="7">
        <item x="3"/>
        <item x="4"/>
        <item x="1"/>
        <item x="5"/>
        <item x="0"/>
        <item x="2"/>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6">
        <item x="0"/>
        <item x="4"/>
        <item x="3"/>
        <item x="1"/>
        <item x="2"/>
        <item t="default"/>
      </items>
    </pivotField>
    <pivotField showAll="0"/>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4"/>
    </i>
    <i>
      <x v="5"/>
    </i>
    <i>
      <x v="3"/>
    </i>
    <i t="grand">
      <x/>
    </i>
  </rowItems>
  <colItems count="1">
    <i/>
  </colItems>
  <dataFields count="1">
    <dataField name="Sum of Sales_Amount" fld="10" baseField="0" baseItem="0" numFmtId="164"/>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3F748D7-B76F-4CA6-876E-708C6C367C2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3">
    <pivotField showAll="0"/>
    <pivotField showAll="0"/>
    <pivotField showAll="0"/>
    <pivotField showAll="0">
      <items count="7">
        <item x="3"/>
        <item x="4"/>
        <item x="1"/>
        <item x="5"/>
        <item x="0"/>
        <item x="2"/>
        <item t="default"/>
      </items>
    </pivotField>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6">
        <item x="0"/>
        <item x="4"/>
        <item x="3"/>
        <item x="1"/>
        <item x="2"/>
        <item t="default"/>
      </items>
    </pivotField>
    <pivotField showAll="0"/>
    <pivotField showAll="0"/>
    <pivotField showAll="0"/>
    <pivotField showAll="0"/>
    <pivotField dataField="1" showAll="0"/>
    <pivotField showAll="0"/>
    <pivotField showAll="0">
      <items count="5">
        <item x="1"/>
        <item x="3"/>
        <item x="0"/>
        <item x="2"/>
        <item t="default"/>
      </items>
    </pivotField>
    <pivotField showAll="0"/>
    <pivotField showAll="0"/>
    <pivotField numFmtId="17" showAll="0">
      <items count="7">
        <item x="0"/>
        <item x="3"/>
        <item x="1"/>
        <item x="2"/>
        <item x="4"/>
        <item x="5"/>
        <item t="default"/>
      </items>
    </pivotField>
    <pivotField showAll="0"/>
    <pivotField showAll="0"/>
    <pivotField numFmtId="165"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v="3"/>
    </i>
    <i>
      <x v="1"/>
    </i>
    <i>
      <x/>
    </i>
    <i>
      <x v="2"/>
    </i>
    <i t="grand">
      <x/>
    </i>
  </rowItems>
  <colItems count="1">
    <i/>
  </colItems>
  <dataFields count="1">
    <dataField name="Sum of Sales_Amount" fld="10" baseField="3" baseItem="0" numFmtId="164"/>
  </dataFields>
  <formats count="2">
    <format dxfId="1177">
      <pivotArea collapsedLevelsAreSubtotals="1" fieldPosition="0">
        <references count="1">
          <reference field="4" count="1">
            <x v="0"/>
          </reference>
        </references>
      </pivotArea>
    </format>
    <format dxfId="117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2F65D3-D3CB-416B-9733-652F912FC190}" sourceName="City">
  <pivotTables>
    <pivotTable tabId="7" name="PivotTable1"/>
    <pivotTable tabId="7" name="PivotTable3"/>
    <pivotTable tabId="7" name="PivotTable4"/>
    <pivotTable tabId="7" name="PivotTable5"/>
    <pivotTable tabId="5" name="PivotTable1"/>
    <pivotTable tabId="6" name="PivotTable2"/>
    <pivotTable tabId="17" name="PivotTable6"/>
    <pivotTable tabId="18" name="PivotTable4"/>
    <pivotTable tabId="8" name="PivotTable1"/>
    <pivotTable tabId="10" name="PivotTable3"/>
    <pivotTable tabId="11" name="PivotTable1"/>
    <pivotTable tabId="12" name="PivotTable2"/>
    <pivotTable tabId="13" name="PivotTable3"/>
    <pivotTable tabId="14" name="PivotTable4"/>
    <pivotTable tabId="15" name="PivotTable1"/>
    <pivotTable tabId="16" name="PivotTable4"/>
    <pivotTable tabId="19" name="PivotTable3"/>
    <pivotTable tabId="19" name="PivotTable4"/>
    <pivotTable tabId="19" name="PivotTable5"/>
    <pivotTable tabId="19" name="PivotTable7"/>
  </pivotTables>
  <data>
    <tabular pivotCacheId="905670776">
      <items count="6">
        <i x="3" s="1"/>
        <i x="4" s="1"/>
        <i x="1" s="1"/>
        <i x="5"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 xr10:uid="{631F174F-9C88-4C56-A67A-77A63DA82F59}" sourceName="Outlet">
  <pivotTables>
    <pivotTable tabId="7" name="PivotTable1"/>
    <pivotTable tabId="7" name="PivotTable3"/>
    <pivotTable tabId="7" name="PivotTable4"/>
    <pivotTable tabId="7" name="PivotTable5"/>
    <pivotTable tabId="5" name="PivotTable1"/>
    <pivotTable tabId="6" name="PivotTable2"/>
    <pivotTable tabId="18" name="PivotTable4"/>
    <pivotTable tabId="8" name="PivotTable1"/>
    <pivotTable tabId="10" name="PivotTable3"/>
    <pivotTable tabId="11" name="PivotTable1"/>
    <pivotTable tabId="12" name="PivotTable2"/>
    <pivotTable tabId="13" name="PivotTable3"/>
    <pivotTable tabId="14" name="PivotTable4"/>
    <pivotTable tabId="15" name="PivotTable1"/>
    <pivotTable tabId="16" name="PivotTable4"/>
    <pivotTable tabId="19" name="PivotTable3"/>
    <pivotTable tabId="19" name="PivotTable4"/>
    <pivotTable tabId="19" name="PivotTable5"/>
    <pivotTable tabId="19" name="PivotTable7"/>
  </pivotTables>
  <data>
    <tabular pivotCacheId="905670776">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747FCF-5B21-431E-B005-A20537C3AC8D}" sourceName="Category">
  <pivotTables>
    <pivotTable tabId="7" name="PivotTable1"/>
    <pivotTable tabId="7" name="PivotTable3"/>
    <pivotTable tabId="7" name="PivotTable4"/>
    <pivotTable tabId="7" name="PivotTable5"/>
    <pivotTable tabId="5" name="PivotTable1"/>
    <pivotTable tabId="6" name="PivotTable2"/>
    <pivotTable tabId="17" name="PivotTable6"/>
    <pivotTable tabId="18" name="PivotTable4"/>
    <pivotTable tabId="8" name="PivotTable1"/>
    <pivotTable tabId="10" name="PivotTable3"/>
    <pivotTable tabId="11" name="PivotTable1"/>
    <pivotTable tabId="12" name="PivotTable2"/>
    <pivotTable tabId="13" name="PivotTable3"/>
    <pivotTable tabId="14" name="PivotTable4"/>
    <pivotTable tabId="15" name="PivotTable1"/>
    <pivotTable tabId="16" name="PivotTable4"/>
    <pivotTable tabId="19" name="PivotTable3"/>
    <pivotTable tabId="19" name="PivotTable4"/>
    <pivotTable tabId="19" name="PivotTable5"/>
    <pivotTable tabId="19" name="PivotTable7"/>
  </pivotTables>
  <data>
    <tabular pivotCacheId="905670776">
      <items count="5">
        <i x="0" s="1"/>
        <i x="4"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8F7E37B-AF97-4CDE-BB3A-69EF1BB595E6}" sourceName="Payment_Mode">
  <pivotTables>
    <pivotTable tabId="7" name="PivotTable1"/>
    <pivotTable tabId="7" name="PivotTable3"/>
    <pivotTable tabId="7" name="PivotTable4"/>
    <pivotTable tabId="7" name="PivotTable5"/>
    <pivotTable tabId="5" name="PivotTable1"/>
    <pivotTable tabId="6" name="PivotTable2"/>
    <pivotTable tabId="17" name="PivotTable6"/>
    <pivotTable tabId="18" name="PivotTable4"/>
    <pivotTable tabId="8" name="PivotTable1"/>
    <pivotTable tabId="10" name="PivotTable3"/>
    <pivotTable tabId="11" name="PivotTable1"/>
    <pivotTable tabId="12" name="PivotTable2"/>
    <pivotTable tabId="13" name="PivotTable3"/>
    <pivotTable tabId="14" name="PivotTable4"/>
    <pivotTable tabId="15" name="PivotTable1"/>
    <pivotTable tabId="16" name="PivotTable4"/>
    <pivotTable tabId="19" name="PivotTable3"/>
    <pivotTable tabId="19" name="PivotTable4"/>
    <pivotTable tabId="19" name="PivotTable5"/>
    <pivotTable tabId="19" name="PivotTable7"/>
  </pivotTables>
  <data>
    <tabular pivotCacheId="905670776">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tus" xr10:uid="{A60CA830-8FEA-4983-A51F-144AB116421A}" sourceName="Inventory_Status">
  <pivotTables>
    <pivotTable tabId="7" name="PivotTable1"/>
    <pivotTable tabId="7" name="PivotTable3"/>
    <pivotTable tabId="7" name="PivotTable4"/>
    <pivotTable tabId="7" name="PivotTable5"/>
    <pivotTable tabId="5" name="PivotTable1"/>
    <pivotTable tabId="6" name="PivotTable2"/>
    <pivotTable tabId="17" name="PivotTable6"/>
    <pivotTable tabId="18" name="PivotTable4"/>
    <pivotTable tabId="8" name="PivotTable1"/>
    <pivotTable tabId="10" name="PivotTable3"/>
    <pivotTable tabId="11" name="PivotTable1"/>
    <pivotTable tabId="12" name="PivotTable2"/>
    <pivotTable tabId="13" name="PivotTable3"/>
    <pivotTable tabId="14" name="PivotTable4"/>
    <pivotTable tabId="15" name="PivotTable1"/>
    <pivotTable tabId="16" name="PivotTable4"/>
    <pivotTable tabId="19" name="PivotTable3"/>
    <pivotTable tabId="19" name="PivotTable4"/>
    <pivotTable tabId="19" name="PivotTable5"/>
    <pivotTable tabId="19" name="PivotTable7"/>
  </pivotTables>
  <data>
    <tabular pivotCacheId="905670776">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2BACAC02-8C64-4E7A-A467-FA4C2DEAE3B2}" sourceName="City">
  <pivotTables>
    <pivotTable tabId="19" name="PivotTable2"/>
    <pivotTable tabId="3" name="PivotTable1"/>
  </pivotTables>
  <data>
    <tabular pivotCacheId="815663977">
      <items count="6">
        <i x="3" s="1"/>
        <i x="4" s="1"/>
        <i x="1" s="1"/>
        <i x="5"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1" xr10:uid="{ECF8CCB6-BD00-4AF3-AAB6-24A3E2AD0DAE}" sourceName="Outlet">
  <pivotTables>
    <pivotTable tabId="19" name="PivotTable2"/>
  </pivotTables>
  <data>
    <tabular pivotCacheId="815663977">
      <items count="4">
        <i x="1" s="1"/>
        <i x="2"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FF406F4-F013-424A-9E6D-DAFAB73AE12E}" sourceName="Category">
  <pivotTables>
    <pivotTable tabId="19" name="PivotTable2"/>
    <pivotTable tabId="3" name="PivotTable1"/>
  </pivotTables>
  <data>
    <tabular pivotCacheId="815663977">
      <items count="5">
        <i x="0" s="1"/>
        <i x="4" s="1"/>
        <i x="3"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1BB7EF7C-94A7-4987-BB4C-7C8C409E3AAF}" sourceName="Payment_Mode">
  <pivotTables>
    <pivotTable tabId="19" name="PivotTable2"/>
  </pivotTables>
  <data>
    <tabular pivotCacheId="815663977">
      <items count="4">
        <i x="1" s="1"/>
        <i x="3"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F68BD3-B412-46DC-87DF-0ED4CBE40549}" sourceName="Product">
  <pivotTables>
    <pivotTable tabId="19" name="PivotTable2"/>
  </pivotTables>
  <data>
    <tabular pivotCacheId="815663977">
      <items count="20">
        <i x="17" s="1"/>
        <i x="18" s="1"/>
        <i x="14" s="1"/>
        <i x="9" s="1"/>
        <i x="10" s="1"/>
        <i x="19" s="1"/>
        <i x="4" s="1"/>
        <i x="7" s="1"/>
        <i x="16" s="1"/>
        <i x="2" s="1"/>
        <i x="13" s="1"/>
        <i x="8" s="1"/>
        <i x="15" s="1"/>
        <i x="6" s="1"/>
        <i x="12" s="1"/>
        <i x="5" s="1"/>
        <i x="3" s="1"/>
        <i x="0" s="1"/>
        <i x="11"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8AE5C0F-B9EC-472F-9113-F388A80F4412}" cache="Slicer_City" caption="City" columnCount="2" style="SlicerStyleLight3" rowHeight="241300"/>
  <slicer name="Outlet" xr10:uid="{24704CF1-BA42-49A3-8480-AE61A7F46F77}" cache="Slicer_Outlet" caption="Outlet" columnCount="2" style="SlicerStyleLight3" rowHeight="241300"/>
  <slicer name="Category" xr10:uid="{193D828B-62E7-4740-904E-14D3EDAC33A5}" cache="Slicer_Category" caption="Category" columnCount="2" style="SlicerStyleLight3" rowHeight="241300"/>
  <slicer name="Payment_Mode" xr10:uid="{2DEA78A5-63BB-42AA-90C4-1E1C79139535}" cache="Slicer_Payment_Mode" caption="Payment_Mode" columnCount="2" style="SlicerStyleLight3" rowHeight="241300"/>
  <slicer name="Inventory_Status" xr10:uid="{8428F148-FDAC-4B1B-B172-744FFFA8B66F}" cache="Slicer_Inventory_Status" caption="Inventory_Status"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5E56455-35A5-419A-8ECA-F36F1492BD72}" cache="Slicer_City1" caption="City" style="SlicerStyleLight3" rowHeight="241300"/>
  <slicer name="Outlet 1" xr10:uid="{29F1D037-CD06-4B63-8D5F-5BA0AD25F103}" cache="Slicer_Outlet1" caption="Outlet" style="SlicerStyleLight3" rowHeight="241300"/>
  <slicer name="Category 1" xr10:uid="{E6CC64F6-DF93-4C59-8B00-D675CA36E33E}" cache="Slicer_Category1" caption="Category" style="SlicerStyleLight3" rowHeight="241300"/>
  <slicer name="Payment_Mode 1" xr10:uid="{CD4BC55C-49A7-4869-B5E3-67FDE8F9FDAC}" cache="Slicer_Payment_Mode1" caption="Payment_Mode" style="SlicerStyleLight3" rowHeight="241300"/>
  <slicer name="Product" xr10:uid="{343E006C-635E-469F-9D5D-EEC3D72931A1}" cache="Slicer_Product" caption="Product"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5CDA8A-A2D8-48CA-9D77-D4C7988B4747}" name="Table1" displayName="Table1" ref="A1:U501" totalsRowShown="0">
  <autoFilter ref="A1:U501" xr:uid="{B05CDA8A-A2D8-48CA-9D77-D4C7988B4747}"/>
  <tableColumns count="21">
    <tableColumn id="1" xr3:uid="{AE85647D-9B8F-4EA8-B848-757FAAD0261F}" name="Order_ID"/>
    <tableColumn id="2" xr3:uid="{6A6BDD91-7EA4-48BF-B825-AA3CA788EC1B}" name="Order_Date" dataDxfId="1286"/>
    <tableColumn id="22" xr3:uid="{FE410661-01C0-4138-9AF4-74DF856D381A}" name="Day_Type" dataDxfId="1285">
      <calculatedColumnFormula>IF(WEEKDAY(Table1[[#This Row],[Order_Date]],2)&lt;=5,"Weekday","Weekend")</calculatedColumnFormula>
    </tableColumn>
    <tableColumn id="3" xr3:uid="{BD4090E2-5140-48CE-9740-71C2EEC58E76}" name="City"/>
    <tableColumn id="4" xr3:uid="{5A630313-C8E4-4467-A216-3584DF13D7ED}" name="Outlet"/>
    <tableColumn id="5" xr3:uid="{2EB58F1F-DFD0-4F90-8B2C-DBDE3C1EE719}" name="Category" dataDxfId="1284"/>
    <tableColumn id="6" xr3:uid="{B1F577E9-CA08-48B4-962F-D24408926A97}" name="Product"/>
    <tableColumn id="7" xr3:uid="{11C7D769-EDF8-46C7-B80D-8C4425FBE1DE}" name="Quantity" dataDxfId="1283"/>
    <tableColumn id="8" xr3:uid="{458A5DC6-C61D-4969-ABEF-3803BA660BC8}" name="Unit_Price"/>
    <tableColumn id="9" xr3:uid="{7D2A75B9-87F3-4CD4-88C8-E9288C23E796}" name="Discount_%"/>
    <tableColumn id="10" xr3:uid="{C2F4893B-C843-4781-8E00-A44E6C994893}" name="Sales_Amount" dataDxfId="1282"/>
    <tableColumn id="11" xr3:uid="{F41DBD41-FD21-4A49-8FE3-F34063B14247}" name="Customer_Rating"/>
    <tableColumn id="12" xr3:uid="{CBBB9633-6122-498F-B749-553CE0C5828B}" name="Payment_Mode"/>
    <tableColumn id="13" xr3:uid="{6F916AB9-F52D-4DCF-B4E3-9C728944702F}" name="Inventory_Available"/>
    <tableColumn id="14" xr3:uid="{D2DAEB7C-8A24-425B-882A-F47F884040C1}" name="Reorder_Level"/>
    <tableColumn id="15" xr3:uid="{43EA8C09-238F-4165-9C1D-9297AE8EDEB0}" name="Month" dataDxfId="1281">
      <calculatedColumnFormula>DATE(YEAR(Table1[[#This Row],[Order_Date]]),MONTH(Table1[[#This Row],[Order_Date]]),1)</calculatedColumnFormula>
    </tableColumn>
    <tableColumn id="16" xr3:uid="{D9DC7192-814B-437F-877D-43BEEE83EE33}" name="Month_Name" dataDxfId="1280">
      <calculatedColumnFormula>TEXT(Table1[[#This Row],[Order_Date]],"mmmmmmmm")</calculatedColumnFormula>
    </tableColumn>
    <tableColumn id="17" xr3:uid="{00E7AE7C-D458-418A-8E07-C32EF7A977D6}" name="Year" dataDxfId="1279">
      <calculatedColumnFormula>YEAR(Table1[[#This Row],[Order_Date]])</calculatedColumnFormula>
    </tableColumn>
    <tableColumn id="18" xr3:uid="{FCB47E8A-8455-4912-90F0-BE79F1545614}" name="Sales_lakh" dataDxfId="1278">
      <calculatedColumnFormula>Table1[[#This Row],[Sales_Amount]]/100000</calculatedColumnFormula>
    </tableColumn>
    <tableColumn id="19" xr3:uid="{A9747258-5152-424C-9071-CCD5CEF59BB4}" name="Order_Count" dataDxfId="1277">
      <calculatedColumnFormula>1</calculatedColumnFormula>
    </tableColumn>
    <tableColumn id="20" xr3:uid="{5FA2FD05-6C51-4562-B08E-F6283E94181F}" name="Inventory_Status" dataDxfId="1276">
      <calculatedColumnFormula>IF(Table1[[#This Row],[Inventory_Available]]&lt;=Table1[[#This Row],[Reorder_Level]],"Reorder Required","Sufficient")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image" Target="../media/image1.png"/><Relationship Id="rId5" Type="http://schemas.openxmlformats.org/officeDocument/2006/relationships/drawing" Target="../drawings/drawing8.xml"/><Relationship Id="rId4"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pivotTable" Target="../pivotTables/pivotTable18.xml"/><Relationship Id="rId7" Type="http://schemas.openxmlformats.org/officeDocument/2006/relationships/drawing" Target="../drawings/drawing9.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microsoft.com/office/2007/relationships/slicer" Target="../slicers/slicer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bin"/><Relationship Id="rId1" Type="http://schemas.openxmlformats.org/officeDocument/2006/relationships/pivotTable" Target="../pivotTables/pivotTable2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1"/>
  <sheetViews>
    <sheetView topLeftCell="L1" workbookViewId="0">
      <pane ySplit="1" topLeftCell="A2" activePane="bottomLeft" state="frozen"/>
      <selection pane="bottomLeft" activeCell="U2" sqref="U2"/>
    </sheetView>
  </sheetViews>
  <sheetFormatPr defaultRowHeight="14.5" x14ac:dyDescent="0.35"/>
  <cols>
    <col min="1" max="1" width="10.54296875" customWidth="1"/>
    <col min="2" max="3" width="12.7265625" style="3" customWidth="1"/>
    <col min="4" max="4" width="10" bestFit="1" customWidth="1"/>
    <col min="5" max="5" width="8.1796875" customWidth="1"/>
    <col min="6" max="6" width="12.26953125" style="8" bestFit="1" customWidth="1"/>
    <col min="7" max="7" width="10.26953125" bestFit="1" customWidth="1"/>
    <col min="8" max="8" width="10.1796875" style="7" customWidth="1"/>
    <col min="9" max="9" width="11.453125" customWidth="1"/>
    <col min="10" max="10" width="12.6328125" customWidth="1"/>
    <col min="11" max="11" width="14.81640625" style="6" customWidth="1"/>
    <col min="12" max="12" width="17.26953125" customWidth="1"/>
    <col min="13" max="13" width="16.1796875" customWidth="1"/>
    <col min="14" max="14" width="19.453125" customWidth="1"/>
    <col min="15" max="15" width="14.7265625" customWidth="1"/>
    <col min="16" max="16" width="8.81640625" style="4" bestFit="1" customWidth="1"/>
    <col min="17" max="17" width="14.7265625" bestFit="1" customWidth="1"/>
    <col min="19" max="19" width="11.81640625" bestFit="1" customWidth="1"/>
    <col min="21" max="21" width="17.54296875" bestFit="1" customWidth="1"/>
    <col min="25" max="25" width="12.1796875" bestFit="1" customWidth="1"/>
  </cols>
  <sheetData>
    <row r="1" spans="1:25" x14ac:dyDescent="0.35">
      <c r="A1" t="s">
        <v>0</v>
      </c>
      <c r="B1" s="3" t="s">
        <v>1</v>
      </c>
      <c r="C1" s="3" t="s">
        <v>743</v>
      </c>
      <c r="D1" t="s">
        <v>2</v>
      </c>
      <c r="E1" t="s">
        <v>3</v>
      </c>
      <c r="F1" s="8" t="s">
        <v>4</v>
      </c>
      <c r="G1" t="s">
        <v>5</v>
      </c>
      <c r="H1" s="7" t="s">
        <v>6</v>
      </c>
      <c r="I1" t="s">
        <v>7</v>
      </c>
      <c r="J1" t="s">
        <v>8</v>
      </c>
      <c r="K1" s="6" t="s">
        <v>9</v>
      </c>
      <c r="L1" t="s">
        <v>10</v>
      </c>
      <c r="M1" t="s">
        <v>11</v>
      </c>
      <c r="N1" t="s">
        <v>12</v>
      </c>
      <c r="O1" t="s">
        <v>13</v>
      </c>
      <c r="P1" s="4" t="s">
        <v>731</v>
      </c>
      <c r="Q1" t="s">
        <v>732</v>
      </c>
      <c r="R1" t="s">
        <v>733</v>
      </c>
      <c r="S1" t="s">
        <v>751</v>
      </c>
      <c r="T1" t="s">
        <v>734</v>
      </c>
      <c r="U1" t="s">
        <v>735</v>
      </c>
    </row>
    <row r="2" spans="1:25" x14ac:dyDescent="0.35">
      <c r="A2" t="s">
        <v>14</v>
      </c>
      <c r="B2" s="3" t="s">
        <v>15</v>
      </c>
      <c r="C2" s="3" t="str">
        <f>IF(WEEKDAY(Table1[[#This Row],[Order_Date]],2)&lt;=5,"Weekday","Weekend")</f>
        <v>Weekday</v>
      </c>
      <c r="D2" t="s">
        <v>16</v>
      </c>
      <c r="E2" t="s">
        <v>17</v>
      </c>
      <c r="F2" s="8" t="s">
        <v>18</v>
      </c>
      <c r="G2" t="s">
        <v>19</v>
      </c>
      <c r="H2" s="7">
        <v>3</v>
      </c>
      <c r="I2">
        <v>106.3</v>
      </c>
      <c r="J2">
        <v>15</v>
      </c>
      <c r="K2" s="6">
        <v>271.06</v>
      </c>
      <c r="L2">
        <v>3.9</v>
      </c>
      <c r="M2" t="s">
        <v>20</v>
      </c>
      <c r="N2">
        <v>33</v>
      </c>
      <c r="O2">
        <v>24</v>
      </c>
      <c r="P2" s="4">
        <f>DATE(YEAR(Table1[[#This Row],[Order_Date]]),MONTH(Table1[[#This Row],[Order_Date]]),1)</f>
        <v>45658</v>
      </c>
      <c r="Q2" t="str">
        <f>TEXT(Table1[[#This Row],[Order_Date]],"mmmmmmmm")</f>
        <v>January</v>
      </c>
      <c r="R2">
        <f>YEAR(Table1[[#This Row],[Order_Date]])</f>
        <v>2025</v>
      </c>
      <c r="S2" s="6">
        <f>Table1[[#This Row],[Sales_Amount]]/100000</f>
        <v>2.7106000000000001E-3</v>
      </c>
      <c r="T2">
        <f>1</f>
        <v>1</v>
      </c>
      <c r="U2" t="str">
        <f>IF(Table1[[#This Row],[Inventory_Available]]&lt;=Table1[[#This Row],[Reorder_Level]],"Reorder Required","Sufficient")</f>
        <v>Sufficient</v>
      </c>
    </row>
    <row r="3" spans="1:25" x14ac:dyDescent="0.35">
      <c r="A3" t="s">
        <v>21</v>
      </c>
      <c r="B3" s="3" t="s">
        <v>22</v>
      </c>
      <c r="C3" s="3" t="str">
        <f>IF(WEEKDAY(Table1[[#This Row],[Order_Date]],2)&lt;=5,"Weekday","Weekend")</f>
        <v>Weekend</v>
      </c>
      <c r="D3" t="s">
        <v>23</v>
      </c>
      <c r="E3" t="s">
        <v>17</v>
      </c>
      <c r="F3" s="8" t="s">
        <v>24</v>
      </c>
      <c r="G3" t="s">
        <v>25</v>
      </c>
      <c r="H3" s="7">
        <v>8</v>
      </c>
      <c r="I3">
        <v>202.07</v>
      </c>
      <c r="J3">
        <v>5</v>
      </c>
      <c r="K3" s="6">
        <v>1535.73</v>
      </c>
      <c r="L3">
        <v>4</v>
      </c>
      <c r="M3" t="s">
        <v>20</v>
      </c>
      <c r="N3">
        <v>307</v>
      </c>
      <c r="O3">
        <v>32</v>
      </c>
      <c r="P3" s="4">
        <f>DATE(YEAR(Table1[[#This Row],[Order_Date]]),MONTH(Table1[[#This Row],[Order_Date]]),1)</f>
        <v>45717</v>
      </c>
      <c r="Q3" t="str">
        <f>TEXT(Table1[[#This Row],[Order_Date]],"mmmmmmmm")</f>
        <v>March</v>
      </c>
      <c r="R3">
        <f>YEAR(Table1[[#This Row],[Order_Date]])</f>
        <v>2025</v>
      </c>
      <c r="S3" s="6">
        <f>Table1[[#This Row],[Sales_Amount]]/100000</f>
        <v>1.5357300000000001E-2</v>
      </c>
      <c r="T3">
        <f>1</f>
        <v>1</v>
      </c>
      <c r="U3" t="str">
        <f>IF(Table1[[#This Row],[Inventory_Available]]&lt;=Table1[[#This Row],[Reorder_Level]],"Reorder Required","Sufficient")</f>
        <v>Sufficient</v>
      </c>
      <c r="Y3" s="6"/>
    </row>
    <row r="4" spans="1:25" x14ac:dyDescent="0.35">
      <c r="A4" t="s">
        <v>26</v>
      </c>
      <c r="B4" s="3" t="s">
        <v>27</v>
      </c>
      <c r="C4" s="3" t="str">
        <f>IF(WEEKDAY(Table1[[#This Row],[Order_Date]],2)&lt;=5,"Weekday","Weekend")</f>
        <v>Weekday</v>
      </c>
      <c r="D4" t="s">
        <v>16</v>
      </c>
      <c r="E4" t="s">
        <v>28</v>
      </c>
      <c r="F4" s="8" t="s">
        <v>24</v>
      </c>
      <c r="G4" t="s">
        <v>29</v>
      </c>
      <c r="H4" s="7">
        <v>1</v>
      </c>
      <c r="I4">
        <v>417.15</v>
      </c>
      <c r="J4">
        <v>15</v>
      </c>
      <c r="K4" s="6">
        <v>354.58</v>
      </c>
      <c r="L4">
        <v>4.2</v>
      </c>
      <c r="M4" t="s">
        <v>30</v>
      </c>
      <c r="N4">
        <v>149</v>
      </c>
      <c r="O4">
        <v>47</v>
      </c>
      <c r="P4" s="4">
        <f>DATE(YEAR(Table1[[#This Row],[Order_Date]]),MONTH(Table1[[#This Row],[Order_Date]]),1)</f>
        <v>45717</v>
      </c>
      <c r="Q4" t="str">
        <f>TEXT(Table1[[#This Row],[Order_Date]],"mmmmmmmm")</f>
        <v>March</v>
      </c>
      <c r="R4">
        <f>YEAR(Table1[[#This Row],[Order_Date]])</f>
        <v>2025</v>
      </c>
      <c r="S4" s="6">
        <f>Table1[[#This Row],[Sales_Amount]]/100000</f>
        <v>3.5458E-3</v>
      </c>
      <c r="T4">
        <f>1</f>
        <v>1</v>
      </c>
      <c r="U4" t="str">
        <f>IF(Table1[[#This Row],[Inventory_Available]]&lt;=Table1[[#This Row],[Reorder_Level]],"Reorder Required","Sufficient")</f>
        <v>Sufficient</v>
      </c>
    </row>
    <row r="5" spans="1:25" x14ac:dyDescent="0.35">
      <c r="A5" t="s">
        <v>31</v>
      </c>
      <c r="B5" s="3" t="s">
        <v>32</v>
      </c>
      <c r="C5" s="3" t="str">
        <f>IF(WEEKDAY(Table1[[#This Row],[Order_Date]],2)&lt;=5,"Weekday","Weekend")</f>
        <v>Weekday</v>
      </c>
      <c r="D5" t="s">
        <v>33</v>
      </c>
      <c r="E5" t="s">
        <v>28</v>
      </c>
      <c r="F5" s="8" t="s">
        <v>24</v>
      </c>
      <c r="G5" t="s">
        <v>34</v>
      </c>
      <c r="H5" s="7">
        <v>9</v>
      </c>
      <c r="I5">
        <v>255.9</v>
      </c>
      <c r="J5">
        <v>20</v>
      </c>
      <c r="K5" s="6">
        <v>1842.48</v>
      </c>
      <c r="L5">
        <v>4.0999999999999996</v>
      </c>
      <c r="M5" t="s">
        <v>30</v>
      </c>
      <c r="N5">
        <v>84</v>
      </c>
      <c r="O5">
        <v>73</v>
      </c>
      <c r="P5" s="4">
        <f>DATE(YEAR(Table1[[#This Row],[Order_Date]]),MONTH(Table1[[#This Row],[Order_Date]]),1)</f>
        <v>45748</v>
      </c>
      <c r="Q5" t="str">
        <f>TEXT(Table1[[#This Row],[Order_Date]],"mmmmmmmm")</f>
        <v>April</v>
      </c>
      <c r="R5">
        <f>YEAR(Table1[[#This Row],[Order_Date]])</f>
        <v>2025</v>
      </c>
      <c r="S5" s="6">
        <f>Table1[[#This Row],[Sales_Amount]]/100000</f>
        <v>1.8424800000000002E-2</v>
      </c>
      <c r="T5">
        <f>1</f>
        <v>1</v>
      </c>
      <c r="U5" t="str">
        <f>IF(Table1[[#This Row],[Inventory_Available]]&lt;=Table1[[#This Row],[Reorder_Level]],"Reorder Required","Sufficient")</f>
        <v>Sufficient</v>
      </c>
    </row>
    <row r="6" spans="1:25" x14ac:dyDescent="0.35">
      <c r="A6" t="s">
        <v>35</v>
      </c>
      <c r="B6" s="3" t="s">
        <v>36</v>
      </c>
      <c r="C6" s="3" t="str">
        <f>IF(WEEKDAY(Table1[[#This Row],[Order_Date]],2)&lt;=5,"Weekday","Weekend")</f>
        <v>Weekend</v>
      </c>
      <c r="D6" t="s">
        <v>37</v>
      </c>
      <c r="E6" t="s">
        <v>17</v>
      </c>
      <c r="F6" s="8" t="s">
        <v>18</v>
      </c>
      <c r="G6" t="s">
        <v>38</v>
      </c>
      <c r="H6" s="7">
        <v>1</v>
      </c>
      <c r="I6">
        <v>85.18</v>
      </c>
      <c r="J6">
        <v>5</v>
      </c>
      <c r="K6" s="6">
        <v>80.92</v>
      </c>
      <c r="L6">
        <v>4.3</v>
      </c>
      <c r="M6" t="s">
        <v>39</v>
      </c>
      <c r="N6">
        <v>133</v>
      </c>
      <c r="O6">
        <v>48</v>
      </c>
      <c r="P6" s="4">
        <f>DATE(YEAR(Table1[[#This Row],[Order_Date]]),MONTH(Table1[[#This Row],[Order_Date]]),1)</f>
        <v>45689</v>
      </c>
      <c r="Q6" t="str">
        <f>TEXT(Table1[[#This Row],[Order_Date]],"mmmmmmmm")</f>
        <v>February</v>
      </c>
      <c r="R6">
        <f>YEAR(Table1[[#This Row],[Order_Date]])</f>
        <v>2025</v>
      </c>
      <c r="S6" s="6">
        <f>Table1[[#This Row],[Sales_Amount]]/100000</f>
        <v>8.0920000000000005E-4</v>
      </c>
      <c r="T6">
        <f>1</f>
        <v>1</v>
      </c>
      <c r="U6" t="str">
        <f>IF(Table1[[#This Row],[Inventory_Available]]&lt;=Table1[[#This Row],[Reorder_Level]],"Reorder Required","Sufficient")</f>
        <v>Sufficient</v>
      </c>
    </row>
    <row r="7" spans="1:25" x14ac:dyDescent="0.35">
      <c r="A7" t="s">
        <v>40</v>
      </c>
      <c r="B7" s="3" t="s">
        <v>41</v>
      </c>
      <c r="C7" s="3" t="str">
        <f>IF(WEEKDAY(Table1[[#This Row],[Order_Date]],2)&lt;=5,"Weekday","Weekend")</f>
        <v>Weekend</v>
      </c>
      <c r="D7" t="s">
        <v>16</v>
      </c>
      <c r="E7" t="s">
        <v>17</v>
      </c>
      <c r="F7" s="8" t="s">
        <v>24</v>
      </c>
      <c r="G7" t="s">
        <v>42</v>
      </c>
      <c r="H7" s="7">
        <v>9</v>
      </c>
      <c r="I7">
        <v>215.86</v>
      </c>
      <c r="J7">
        <v>5</v>
      </c>
      <c r="K7" s="6">
        <v>1845.6</v>
      </c>
      <c r="L7">
        <v>4.2</v>
      </c>
      <c r="M7" t="s">
        <v>43</v>
      </c>
      <c r="N7">
        <v>23</v>
      </c>
      <c r="O7">
        <v>56</v>
      </c>
      <c r="P7" s="4">
        <f>DATE(YEAR(Table1[[#This Row],[Order_Date]]),MONTH(Table1[[#This Row],[Order_Date]]),1)</f>
        <v>45658</v>
      </c>
      <c r="Q7" t="str">
        <f>TEXT(Table1[[#This Row],[Order_Date]],"mmmmmmmm")</f>
        <v>January</v>
      </c>
      <c r="R7">
        <f>YEAR(Table1[[#This Row],[Order_Date]])</f>
        <v>2025</v>
      </c>
      <c r="S7" s="6">
        <f>Table1[[#This Row],[Sales_Amount]]/100000</f>
        <v>1.8456E-2</v>
      </c>
      <c r="T7">
        <f>1</f>
        <v>1</v>
      </c>
      <c r="U7" t="str">
        <f>IF(Table1[[#This Row],[Inventory_Available]]&lt;=Table1[[#This Row],[Reorder_Level]],"Reorder Required","Sufficient")</f>
        <v>Reorder Required</v>
      </c>
    </row>
    <row r="8" spans="1:25" x14ac:dyDescent="0.35">
      <c r="A8" t="s">
        <v>44</v>
      </c>
      <c r="B8" s="3" t="s">
        <v>45</v>
      </c>
      <c r="C8" s="3" t="str">
        <f>IF(WEEKDAY(Table1[[#This Row],[Order_Date]],2)&lt;=5,"Weekday","Weekend")</f>
        <v>Weekday</v>
      </c>
      <c r="D8" t="s">
        <v>46</v>
      </c>
      <c r="E8" t="s">
        <v>28</v>
      </c>
      <c r="F8" s="8" t="s">
        <v>24</v>
      </c>
      <c r="G8" t="s">
        <v>34</v>
      </c>
      <c r="H8" s="7">
        <v>6</v>
      </c>
      <c r="I8">
        <v>295.39999999999998</v>
      </c>
      <c r="J8">
        <v>5</v>
      </c>
      <c r="K8" s="6">
        <v>1683.78</v>
      </c>
      <c r="L8">
        <v>4.0999999999999996</v>
      </c>
      <c r="M8" t="s">
        <v>30</v>
      </c>
      <c r="N8">
        <v>10</v>
      </c>
      <c r="O8">
        <v>24</v>
      </c>
      <c r="P8" s="4">
        <f>DATE(YEAR(Table1[[#This Row],[Order_Date]]),MONTH(Table1[[#This Row],[Order_Date]]),1)</f>
        <v>45717</v>
      </c>
      <c r="Q8" t="str">
        <f>TEXT(Table1[[#This Row],[Order_Date]],"mmmmmmmm")</f>
        <v>March</v>
      </c>
      <c r="R8">
        <f>YEAR(Table1[[#This Row],[Order_Date]])</f>
        <v>2025</v>
      </c>
      <c r="S8" s="6">
        <f>Table1[[#This Row],[Sales_Amount]]/100000</f>
        <v>1.68378E-2</v>
      </c>
      <c r="T8">
        <f>1</f>
        <v>1</v>
      </c>
      <c r="U8" t="str">
        <f>IF(Table1[[#This Row],[Inventory_Available]]&lt;=Table1[[#This Row],[Reorder_Level]],"Reorder Required","Sufficient")</f>
        <v>Reorder Required</v>
      </c>
    </row>
    <row r="9" spans="1:25" x14ac:dyDescent="0.35">
      <c r="A9" t="s">
        <v>47</v>
      </c>
      <c r="B9" s="3" t="s">
        <v>48</v>
      </c>
      <c r="C9" s="3" t="str">
        <f>IF(WEEKDAY(Table1[[#This Row],[Order_Date]],2)&lt;=5,"Weekday","Weekend")</f>
        <v>Weekday</v>
      </c>
      <c r="D9" t="s">
        <v>23</v>
      </c>
      <c r="E9" t="s">
        <v>17</v>
      </c>
      <c r="F9" s="8" t="s">
        <v>49</v>
      </c>
      <c r="G9" t="s">
        <v>50</v>
      </c>
      <c r="H9" s="7">
        <v>2</v>
      </c>
      <c r="I9">
        <v>426.35</v>
      </c>
      <c r="J9">
        <v>0</v>
      </c>
      <c r="K9" s="6">
        <v>852.7</v>
      </c>
      <c r="L9">
        <v>4.5</v>
      </c>
      <c r="M9" t="s">
        <v>43</v>
      </c>
      <c r="N9">
        <v>139</v>
      </c>
      <c r="O9">
        <v>29</v>
      </c>
      <c r="P9" s="4">
        <f>DATE(YEAR(Table1[[#This Row],[Order_Date]]),MONTH(Table1[[#This Row],[Order_Date]]),1)</f>
        <v>45689</v>
      </c>
      <c r="Q9" t="str">
        <f>TEXT(Table1[[#This Row],[Order_Date]],"mmmmmmmm")</f>
        <v>February</v>
      </c>
      <c r="R9">
        <f>YEAR(Table1[[#This Row],[Order_Date]])</f>
        <v>2025</v>
      </c>
      <c r="S9" s="6">
        <f>Table1[[#This Row],[Sales_Amount]]/100000</f>
        <v>8.5269999999999999E-3</v>
      </c>
      <c r="T9">
        <f>1</f>
        <v>1</v>
      </c>
      <c r="U9" t="str">
        <f>IF(Table1[[#This Row],[Inventory_Available]]&lt;=Table1[[#This Row],[Reorder_Level]],"Reorder Required","Sufficient")</f>
        <v>Sufficient</v>
      </c>
    </row>
    <row r="10" spans="1:25" x14ac:dyDescent="0.35">
      <c r="A10" t="s">
        <v>51</v>
      </c>
      <c r="B10" s="3" t="s">
        <v>52</v>
      </c>
      <c r="C10" s="3" t="str">
        <f>IF(WEEKDAY(Table1[[#This Row],[Order_Date]],2)&lt;=5,"Weekday","Weekend")</f>
        <v>Weekday</v>
      </c>
      <c r="D10" t="s">
        <v>37</v>
      </c>
      <c r="E10" t="s">
        <v>53</v>
      </c>
      <c r="F10" s="8" t="s">
        <v>18</v>
      </c>
      <c r="G10" t="s">
        <v>19</v>
      </c>
      <c r="H10" s="7">
        <v>7</v>
      </c>
      <c r="I10">
        <v>59.03</v>
      </c>
      <c r="J10">
        <v>0</v>
      </c>
      <c r="K10" s="6">
        <v>413.21</v>
      </c>
      <c r="L10">
        <v>3.8</v>
      </c>
      <c r="M10" t="s">
        <v>43</v>
      </c>
      <c r="N10">
        <v>208</v>
      </c>
      <c r="O10">
        <v>46</v>
      </c>
      <c r="P10" s="4">
        <f>DATE(YEAR(Table1[[#This Row],[Order_Date]]),MONTH(Table1[[#This Row],[Order_Date]]),1)</f>
        <v>45717</v>
      </c>
      <c r="Q10" t="str">
        <f>TEXT(Table1[[#This Row],[Order_Date]],"mmmmmmmm")</f>
        <v>March</v>
      </c>
      <c r="R10">
        <f>YEAR(Table1[[#This Row],[Order_Date]])</f>
        <v>2025</v>
      </c>
      <c r="S10" s="6">
        <f>Table1[[#This Row],[Sales_Amount]]/100000</f>
        <v>4.1320999999999997E-3</v>
      </c>
      <c r="T10">
        <f>1</f>
        <v>1</v>
      </c>
      <c r="U10" t="str">
        <f>IF(Table1[[#This Row],[Inventory_Available]]&lt;=Table1[[#This Row],[Reorder_Level]],"Reorder Required","Sufficient")</f>
        <v>Sufficient</v>
      </c>
    </row>
    <row r="11" spans="1:25" x14ac:dyDescent="0.35">
      <c r="A11" t="s">
        <v>54</v>
      </c>
      <c r="B11" s="3" t="s">
        <v>55</v>
      </c>
      <c r="C11" s="3" t="str">
        <f>IF(WEEKDAY(Table1[[#This Row],[Order_Date]],2)&lt;=5,"Weekday","Weekend")</f>
        <v>Weekend</v>
      </c>
      <c r="D11" t="s">
        <v>16</v>
      </c>
      <c r="E11" t="s">
        <v>28</v>
      </c>
      <c r="F11" s="8" t="s">
        <v>49</v>
      </c>
      <c r="G11" t="s">
        <v>56</v>
      </c>
      <c r="H11" s="7">
        <v>6</v>
      </c>
      <c r="I11">
        <v>308.39999999999998</v>
      </c>
      <c r="J11">
        <v>0</v>
      </c>
      <c r="K11" s="6">
        <v>1850.4</v>
      </c>
      <c r="L11">
        <v>4.4000000000000004</v>
      </c>
      <c r="M11" t="s">
        <v>30</v>
      </c>
      <c r="N11">
        <v>387</v>
      </c>
      <c r="O11">
        <v>38</v>
      </c>
      <c r="P11" s="4">
        <f>DATE(YEAR(Table1[[#This Row],[Order_Date]]),MONTH(Table1[[#This Row],[Order_Date]]),1)</f>
        <v>45748</v>
      </c>
      <c r="Q11" t="str">
        <f>TEXT(Table1[[#This Row],[Order_Date]],"mmmmmmmm")</f>
        <v>April</v>
      </c>
      <c r="R11">
        <f>YEAR(Table1[[#This Row],[Order_Date]])</f>
        <v>2025</v>
      </c>
      <c r="S11" s="6">
        <f>Table1[[#This Row],[Sales_Amount]]/100000</f>
        <v>1.8504E-2</v>
      </c>
      <c r="T11">
        <f>1</f>
        <v>1</v>
      </c>
      <c r="U11" t="str">
        <f>IF(Table1[[#This Row],[Inventory_Available]]&lt;=Table1[[#This Row],[Reorder_Level]],"Reorder Required","Sufficient")</f>
        <v>Sufficient</v>
      </c>
    </row>
    <row r="12" spans="1:25" x14ac:dyDescent="0.35">
      <c r="A12" t="s">
        <v>57</v>
      </c>
      <c r="B12" s="3" t="s">
        <v>58</v>
      </c>
      <c r="C12" s="3" t="str">
        <f>IF(WEEKDAY(Table1[[#This Row],[Order_Date]],2)&lt;=5,"Weekday","Weekend")</f>
        <v>Weekend</v>
      </c>
      <c r="D12" t="s">
        <v>46</v>
      </c>
      <c r="E12" t="s">
        <v>53</v>
      </c>
      <c r="F12" s="8" t="s">
        <v>24</v>
      </c>
      <c r="G12" t="s">
        <v>42</v>
      </c>
      <c r="H12" s="7">
        <v>1</v>
      </c>
      <c r="I12">
        <v>329.07</v>
      </c>
      <c r="J12">
        <v>5</v>
      </c>
      <c r="K12" s="6">
        <v>312.62</v>
      </c>
      <c r="L12">
        <v>4</v>
      </c>
      <c r="M12" t="s">
        <v>43</v>
      </c>
      <c r="N12">
        <v>494</v>
      </c>
      <c r="O12">
        <v>24</v>
      </c>
      <c r="P12" s="4">
        <f>DATE(YEAR(Table1[[#This Row],[Order_Date]]),MONTH(Table1[[#This Row],[Order_Date]]),1)</f>
        <v>45658</v>
      </c>
      <c r="Q12" t="str">
        <f>TEXT(Table1[[#This Row],[Order_Date]],"mmmmmmmm")</f>
        <v>January</v>
      </c>
      <c r="R12">
        <f>YEAR(Table1[[#This Row],[Order_Date]])</f>
        <v>2025</v>
      </c>
      <c r="S12" s="6">
        <f>Table1[[#This Row],[Sales_Amount]]/100000</f>
        <v>3.1262E-3</v>
      </c>
      <c r="T12">
        <f>1</f>
        <v>1</v>
      </c>
      <c r="U12" t="str">
        <f>IF(Table1[[#This Row],[Inventory_Available]]&lt;=Table1[[#This Row],[Reorder_Level]],"Reorder Required","Sufficient")</f>
        <v>Sufficient</v>
      </c>
    </row>
    <row r="13" spans="1:25" x14ac:dyDescent="0.35">
      <c r="A13" t="s">
        <v>59</v>
      </c>
      <c r="B13" s="3" t="s">
        <v>60</v>
      </c>
      <c r="C13" s="3" t="str">
        <f>IF(WEEKDAY(Table1[[#This Row],[Order_Date]],2)&lt;=5,"Weekday","Weekend")</f>
        <v>Weekday</v>
      </c>
      <c r="D13" t="s">
        <v>37</v>
      </c>
      <c r="E13" t="s">
        <v>61</v>
      </c>
      <c r="F13" s="8" t="s">
        <v>62</v>
      </c>
      <c r="G13" t="s">
        <v>63</v>
      </c>
      <c r="H13" s="7">
        <v>7</v>
      </c>
      <c r="I13">
        <v>305.07</v>
      </c>
      <c r="J13">
        <v>15</v>
      </c>
      <c r="K13" s="6">
        <v>1815.17</v>
      </c>
      <c r="L13">
        <v>3.8</v>
      </c>
      <c r="M13" t="s">
        <v>39</v>
      </c>
      <c r="N13">
        <v>408</v>
      </c>
      <c r="O13">
        <v>52</v>
      </c>
      <c r="P13" s="4">
        <f>DATE(YEAR(Table1[[#This Row],[Order_Date]]),MONTH(Table1[[#This Row],[Order_Date]]),1)</f>
        <v>45778</v>
      </c>
      <c r="Q13" t="str">
        <f>TEXT(Table1[[#This Row],[Order_Date]],"mmmmmmmm")</f>
        <v>May</v>
      </c>
      <c r="R13">
        <f>YEAR(Table1[[#This Row],[Order_Date]])</f>
        <v>2025</v>
      </c>
      <c r="S13" s="6">
        <f>Table1[[#This Row],[Sales_Amount]]/100000</f>
        <v>1.81517E-2</v>
      </c>
      <c r="T13">
        <f>1</f>
        <v>1</v>
      </c>
      <c r="U13" t="str">
        <f>IF(Table1[[#This Row],[Inventory_Available]]&lt;=Table1[[#This Row],[Reorder_Level]],"Reorder Required","Sufficient")</f>
        <v>Sufficient</v>
      </c>
    </row>
    <row r="14" spans="1:25" x14ac:dyDescent="0.35">
      <c r="A14" t="s">
        <v>64</v>
      </c>
      <c r="B14" s="3" t="s">
        <v>65</v>
      </c>
      <c r="C14" s="3" t="str">
        <f>IF(WEEKDAY(Table1[[#This Row],[Order_Date]],2)&lt;=5,"Weekday","Weekend")</f>
        <v>Weekday</v>
      </c>
      <c r="D14" t="s">
        <v>23</v>
      </c>
      <c r="E14" t="s">
        <v>17</v>
      </c>
      <c r="F14" s="8" t="s">
        <v>18</v>
      </c>
      <c r="G14" t="s">
        <v>38</v>
      </c>
      <c r="H14" s="7">
        <v>7</v>
      </c>
      <c r="I14">
        <v>80.05</v>
      </c>
      <c r="J14">
        <v>20</v>
      </c>
      <c r="K14" s="6">
        <v>448.28</v>
      </c>
      <c r="L14">
        <v>3.8</v>
      </c>
      <c r="M14" t="s">
        <v>20</v>
      </c>
      <c r="N14">
        <v>166</v>
      </c>
      <c r="O14">
        <v>37</v>
      </c>
      <c r="P14" s="4">
        <f>DATE(YEAR(Table1[[#This Row],[Order_Date]]),MONTH(Table1[[#This Row],[Order_Date]]),1)</f>
        <v>45809</v>
      </c>
      <c r="Q14" t="str">
        <f>TEXT(Table1[[#This Row],[Order_Date]],"mmmmmmmm")</f>
        <v>June</v>
      </c>
      <c r="R14">
        <f>YEAR(Table1[[#This Row],[Order_Date]])</f>
        <v>2025</v>
      </c>
      <c r="S14" s="6">
        <f>Table1[[#This Row],[Sales_Amount]]/100000</f>
        <v>4.4827999999999995E-3</v>
      </c>
      <c r="T14">
        <f>1</f>
        <v>1</v>
      </c>
      <c r="U14" t="str">
        <f>IF(Table1[[#This Row],[Inventory_Available]]&lt;=Table1[[#This Row],[Reorder_Level]],"Reorder Required","Sufficient")</f>
        <v>Sufficient</v>
      </c>
    </row>
    <row r="15" spans="1:25" x14ac:dyDescent="0.35">
      <c r="A15" t="s">
        <v>66</v>
      </c>
      <c r="B15" s="3" t="s">
        <v>67</v>
      </c>
      <c r="C15" s="3" t="str">
        <f>IF(WEEKDAY(Table1[[#This Row],[Order_Date]],2)&lt;=5,"Weekday","Weekend")</f>
        <v>Weekday</v>
      </c>
      <c r="D15" t="s">
        <v>33</v>
      </c>
      <c r="E15" t="s">
        <v>17</v>
      </c>
      <c r="F15" s="8" t="s">
        <v>24</v>
      </c>
      <c r="G15" t="s">
        <v>29</v>
      </c>
      <c r="H15" s="7">
        <v>5</v>
      </c>
      <c r="I15">
        <v>75.52</v>
      </c>
      <c r="J15">
        <v>0</v>
      </c>
      <c r="K15" s="6">
        <v>377.6</v>
      </c>
      <c r="L15">
        <v>5</v>
      </c>
      <c r="M15" t="s">
        <v>39</v>
      </c>
      <c r="N15">
        <v>140</v>
      </c>
      <c r="O15">
        <v>25</v>
      </c>
      <c r="P15" s="4">
        <f>DATE(YEAR(Table1[[#This Row],[Order_Date]]),MONTH(Table1[[#This Row],[Order_Date]]),1)</f>
        <v>45658</v>
      </c>
      <c r="Q15" t="str">
        <f>TEXT(Table1[[#This Row],[Order_Date]],"mmmmmmmm")</f>
        <v>January</v>
      </c>
      <c r="R15">
        <f>YEAR(Table1[[#This Row],[Order_Date]])</f>
        <v>2025</v>
      </c>
      <c r="S15" s="6">
        <f>Table1[[#This Row],[Sales_Amount]]/100000</f>
        <v>3.7760000000000003E-3</v>
      </c>
      <c r="T15">
        <f>1</f>
        <v>1</v>
      </c>
      <c r="U15" t="str">
        <f>IF(Table1[[#This Row],[Inventory_Available]]&lt;=Table1[[#This Row],[Reorder_Level]],"Reorder Required","Sufficient")</f>
        <v>Sufficient</v>
      </c>
    </row>
    <row r="16" spans="1:25" x14ac:dyDescent="0.35">
      <c r="A16" t="s">
        <v>68</v>
      </c>
      <c r="B16" s="3" t="s">
        <v>69</v>
      </c>
      <c r="C16" s="3" t="str">
        <f>IF(WEEKDAY(Table1[[#This Row],[Order_Date]],2)&lt;=5,"Weekday","Weekend")</f>
        <v>Weekend</v>
      </c>
      <c r="D16" t="s">
        <v>23</v>
      </c>
      <c r="E16" t="s">
        <v>61</v>
      </c>
      <c r="F16" s="8" t="s">
        <v>70</v>
      </c>
      <c r="G16" t="s">
        <v>71</v>
      </c>
      <c r="H16" s="7">
        <v>3</v>
      </c>
      <c r="I16">
        <v>185.78</v>
      </c>
      <c r="J16">
        <v>15</v>
      </c>
      <c r="K16" s="6">
        <v>473.74</v>
      </c>
      <c r="L16">
        <v>3.5</v>
      </c>
      <c r="M16" t="s">
        <v>20</v>
      </c>
      <c r="N16">
        <v>464</v>
      </c>
      <c r="O16">
        <v>60</v>
      </c>
      <c r="P16" s="4">
        <f>DATE(YEAR(Table1[[#This Row],[Order_Date]]),MONTH(Table1[[#This Row],[Order_Date]]),1)</f>
        <v>45658</v>
      </c>
      <c r="Q16" t="str">
        <f>TEXT(Table1[[#This Row],[Order_Date]],"mmmmmmmm")</f>
        <v>January</v>
      </c>
      <c r="R16">
        <f>YEAR(Table1[[#This Row],[Order_Date]])</f>
        <v>2025</v>
      </c>
      <c r="S16" s="6">
        <f>Table1[[#This Row],[Sales_Amount]]/100000</f>
        <v>4.7374000000000001E-3</v>
      </c>
      <c r="T16">
        <f>1</f>
        <v>1</v>
      </c>
      <c r="U16" t="str">
        <f>IF(Table1[[#This Row],[Inventory_Available]]&lt;=Table1[[#This Row],[Reorder_Level]],"Reorder Required","Sufficient")</f>
        <v>Sufficient</v>
      </c>
    </row>
    <row r="17" spans="1:21" x14ac:dyDescent="0.35">
      <c r="A17" t="s">
        <v>72</v>
      </c>
      <c r="B17" s="3" t="s">
        <v>73</v>
      </c>
      <c r="C17" s="3" t="str">
        <f>IF(WEEKDAY(Table1[[#This Row],[Order_Date]],2)&lt;=5,"Weekday","Weekend")</f>
        <v>Weekday</v>
      </c>
      <c r="D17" t="s">
        <v>74</v>
      </c>
      <c r="E17" t="s">
        <v>17</v>
      </c>
      <c r="F17" s="8" t="s">
        <v>24</v>
      </c>
      <c r="G17" t="s">
        <v>29</v>
      </c>
      <c r="H17" s="7">
        <v>8</v>
      </c>
      <c r="I17">
        <v>238.96</v>
      </c>
      <c r="J17">
        <v>5</v>
      </c>
      <c r="K17" s="6">
        <v>1816.1</v>
      </c>
      <c r="L17">
        <v>3.7</v>
      </c>
      <c r="M17" t="s">
        <v>30</v>
      </c>
      <c r="N17">
        <v>164</v>
      </c>
      <c r="O17">
        <v>66</v>
      </c>
      <c r="P17" s="4">
        <f>DATE(YEAR(Table1[[#This Row],[Order_Date]]),MONTH(Table1[[#This Row],[Order_Date]]),1)</f>
        <v>45748</v>
      </c>
      <c r="Q17" t="str">
        <f>TEXT(Table1[[#This Row],[Order_Date]],"mmmmmmmm")</f>
        <v>April</v>
      </c>
      <c r="R17">
        <f>YEAR(Table1[[#This Row],[Order_Date]])</f>
        <v>2025</v>
      </c>
      <c r="S17" s="6">
        <f>Table1[[#This Row],[Sales_Amount]]/100000</f>
        <v>1.8161E-2</v>
      </c>
      <c r="T17">
        <f>1</f>
        <v>1</v>
      </c>
      <c r="U17" t="str">
        <f>IF(Table1[[#This Row],[Inventory_Available]]&lt;=Table1[[#This Row],[Reorder_Level]],"Reorder Required","Sufficient")</f>
        <v>Sufficient</v>
      </c>
    </row>
    <row r="18" spans="1:21" x14ac:dyDescent="0.35">
      <c r="A18" t="s">
        <v>75</v>
      </c>
      <c r="B18" s="3" t="s">
        <v>76</v>
      </c>
      <c r="C18" s="3" t="str">
        <f>IF(WEEKDAY(Table1[[#This Row],[Order_Date]],2)&lt;=5,"Weekday","Weekend")</f>
        <v>Weekday</v>
      </c>
      <c r="D18" t="s">
        <v>16</v>
      </c>
      <c r="E18" t="s">
        <v>17</v>
      </c>
      <c r="F18" s="8" t="s">
        <v>70</v>
      </c>
      <c r="G18" t="s">
        <v>77</v>
      </c>
      <c r="H18" s="7">
        <v>9</v>
      </c>
      <c r="I18">
        <v>273.60000000000002</v>
      </c>
      <c r="J18">
        <v>20</v>
      </c>
      <c r="K18" s="6">
        <v>1969.92</v>
      </c>
      <c r="L18">
        <v>3.8</v>
      </c>
      <c r="M18" t="s">
        <v>39</v>
      </c>
      <c r="N18">
        <v>231</v>
      </c>
      <c r="O18">
        <v>79</v>
      </c>
      <c r="P18" s="4">
        <f>DATE(YEAR(Table1[[#This Row],[Order_Date]]),MONTH(Table1[[#This Row],[Order_Date]]),1)</f>
        <v>45658</v>
      </c>
      <c r="Q18" t="str">
        <f>TEXT(Table1[[#This Row],[Order_Date]],"mmmmmmmm")</f>
        <v>January</v>
      </c>
      <c r="R18">
        <f>YEAR(Table1[[#This Row],[Order_Date]])</f>
        <v>2025</v>
      </c>
      <c r="S18" s="6">
        <f>Table1[[#This Row],[Sales_Amount]]/100000</f>
        <v>1.96992E-2</v>
      </c>
      <c r="T18">
        <f>1</f>
        <v>1</v>
      </c>
      <c r="U18" t="str">
        <f>IF(Table1[[#This Row],[Inventory_Available]]&lt;=Table1[[#This Row],[Reorder_Level]],"Reorder Required","Sufficient")</f>
        <v>Sufficient</v>
      </c>
    </row>
    <row r="19" spans="1:21" x14ac:dyDescent="0.35">
      <c r="A19" t="s">
        <v>78</v>
      </c>
      <c r="B19" s="3" t="s">
        <v>55</v>
      </c>
      <c r="C19" s="3" t="str">
        <f>IF(WEEKDAY(Table1[[#This Row],[Order_Date]],2)&lt;=5,"Weekday","Weekend")</f>
        <v>Weekend</v>
      </c>
      <c r="D19" t="s">
        <v>23</v>
      </c>
      <c r="E19" t="s">
        <v>17</v>
      </c>
      <c r="F19" s="8" t="s">
        <v>18</v>
      </c>
      <c r="G19" t="s">
        <v>79</v>
      </c>
      <c r="H19" s="7">
        <v>9</v>
      </c>
      <c r="I19">
        <v>281.93</v>
      </c>
      <c r="J19">
        <v>5</v>
      </c>
      <c r="K19" s="6">
        <v>2410.5</v>
      </c>
      <c r="L19">
        <v>4.3</v>
      </c>
      <c r="M19" t="s">
        <v>30</v>
      </c>
      <c r="N19">
        <v>135</v>
      </c>
      <c r="O19">
        <v>21</v>
      </c>
      <c r="P19" s="4">
        <f>DATE(YEAR(Table1[[#This Row],[Order_Date]]),MONTH(Table1[[#This Row],[Order_Date]]),1)</f>
        <v>45748</v>
      </c>
      <c r="Q19" t="str">
        <f>TEXT(Table1[[#This Row],[Order_Date]],"mmmmmmmm")</f>
        <v>April</v>
      </c>
      <c r="R19">
        <f>YEAR(Table1[[#This Row],[Order_Date]])</f>
        <v>2025</v>
      </c>
      <c r="S19" s="6">
        <f>Table1[[#This Row],[Sales_Amount]]/100000</f>
        <v>2.4105000000000001E-2</v>
      </c>
      <c r="T19">
        <f>1</f>
        <v>1</v>
      </c>
      <c r="U19" t="str">
        <f>IF(Table1[[#This Row],[Inventory_Available]]&lt;=Table1[[#This Row],[Reorder_Level]],"Reorder Required","Sufficient")</f>
        <v>Sufficient</v>
      </c>
    </row>
    <row r="20" spans="1:21" x14ac:dyDescent="0.35">
      <c r="A20" t="s">
        <v>80</v>
      </c>
      <c r="B20" s="3" t="s">
        <v>81</v>
      </c>
      <c r="C20" s="3" t="str">
        <f>IF(WEEKDAY(Table1[[#This Row],[Order_Date]],2)&lt;=5,"Weekday","Weekend")</f>
        <v>Weekday</v>
      </c>
      <c r="D20" t="s">
        <v>23</v>
      </c>
      <c r="E20" t="s">
        <v>61</v>
      </c>
      <c r="F20" s="8" t="s">
        <v>62</v>
      </c>
      <c r="G20" t="s">
        <v>82</v>
      </c>
      <c r="H20" s="7">
        <v>2</v>
      </c>
      <c r="I20">
        <v>479.48</v>
      </c>
      <c r="J20">
        <v>10</v>
      </c>
      <c r="K20" s="6">
        <v>863.06</v>
      </c>
      <c r="L20">
        <v>4.9000000000000004</v>
      </c>
      <c r="M20" t="s">
        <v>39</v>
      </c>
      <c r="N20">
        <v>476</v>
      </c>
      <c r="O20">
        <v>36</v>
      </c>
      <c r="P20" s="4">
        <f>DATE(YEAR(Table1[[#This Row],[Order_Date]]),MONTH(Table1[[#This Row],[Order_Date]]),1)</f>
        <v>45658</v>
      </c>
      <c r="Q20" t="str">
        <f>TEXT(Table1[[#This Row],[Order_Date]],"mmmmmmmm")</f>
        <v>January</v>
      </c>
      <c r="R20">
        <f>YEAR(Table1[[#This Row],[Order_Date]])</f>
        <v>2025</v>
      </c>
      <c r="S20" s="6">
        <f>Table1[[#This Row],[Sales_Amount]]/100000</f>
        <v>8.6305999999999987E-3</v>
      </c>
      <c r="T20">
        <f>1</f>
        <v>1</v>
      </c>
      <c r="U20" t="str">
        <f>IF(Table1[[#This Row],[Inventory_Available]]&lt;=Table1[[#This Row],[Reorder_Level]],"Reorder Required","Sufficient")</f>
        <v>Sufficient</v>
      </c>
    </row>
    <row r="21" spans="1:21" x14ac:dyDescent="0.35">
      <c r="A21" t="s">
        <v>83</v>
      </c>
      <c r="B21" s="3" t="s">
        <v>84</v>
      </c>
      <c r="C21" s="3" t="str">
        <f>IF(WEEKDAY(Table1[[#This Row],[Order_Date]],2)&lt;=5,"Weekday","Weekend")</f>
        <v>Weekday</v>
      </c>
      <c r="D21" t="s">
        <v>37</v>
      </c>
      <c r="E21" t="s">
        <v>61</v>
      </c>
      <c r="F21" s="8" t="s">
        <v>18</v>
      </c>
      <c r="G21" t="s">
        <v>19</v>
      </c>
      <c r="H21" s="7">
        <v>1</v>
      </c>
      <c r="I21">
        <v>379.25</v>
      </c>
      <c r="J21">
        <v>0</v>
      </c>
      <c r="K21" s="6">
        <v>379.25</v>
      </c>
      <c r="L21">
        <v>3.9</v>
      </c>
      <c r="M21" t="s">
        <v>30</v>
      </c>
      <c r="N21">
        <v>59</v>
      </c>
      <c r="O21">
        <v>36</v>
      </c>
      <c r="P21" s="4">
        <f>DATE(YEAR(Table1[[#This Row],[Order_Date]]),MONTH(Table1[[#This Row],[Order_Date]]),1)</f>
        <v>45717</v>
      </c>
      <c r="Q21" t="str">
        <f>TEXT(Table1[[#This Row],[Order_Date]],"mmmmmmmm")</f>
        <v>March</v>
      </c>
      <c r="R21">
        <f>YEAR(Table1[[#This Row],[Order_Date]])</f>
        <v>2025</v>
      </c>
      <c r="S21" s="6">
        <f>Table1[[#This Row],[Sales_Amount]]/100000</f>
        <v>3.7924999999999999E-3</v>
      </c>
      <c r="T21">
        <f>1</f>
        <v>1</v>
      </c>
      <c r="U21" t="str">
        <f>IF(Table1[[#This Row],[Inventory_Available]]&lt;=Table1[[#This Row],[Reorder_Level]],"Reorder Required","Sufficient")</f>
        <v>Sufficient</v>
      </c>
    </row>
    <row r="22" spans="1:21" x14ac:dyDescent="0.35">
      <c r="A22" t="s">
        <v>85</v>
      </c>
      <c r="B22" s="3" t="s">
        <v>86</v>
      </c>
      <c r="C22" s="3" t="str">
        <f>IF(WEEKDAY(Table1[[#This Row],[Order_Date]],2)&lt;=5,"Weekday","Weekend")</f>
        <v>Weekday</v>
      </c>
      <c r="D22" t="s">
        <v>46</v>
      </c>
      <c r="E22" t="s">
        <v>28</v>
      </c>
      <c r="F22" s="8" t="s">
        <v>18</v>
      </c>
      <c r="G22" t="s">
        <v>87</v>
      </c>
      <c r="H22" s="7">
        <v>9</v>
      </c>
      <c r="I22">
        <v>179.43</v>
      </c>
      <c r="J22">
        <v>5</v>
      </c>
      <c r="K22" s="6">
        <v>1534.13</v>
      </c>
      <c r="L22">
        <v>4.9000000000000004</v>
      </c>
      <c r="M22" t="s">
        <v>30</v>
      </c>
      <c r="N22">
        <v>224</v>
      </c>
      <c r="O22">
        <v>60</v>
      </c>
      <c r="P22" s="4">
        <f>DATE(YEAR(Table1[[#This Row],[Order_Date]]),MONTH(Table1[[#This Row],[Order_Date]]),1)</f>
        <v>45778</v>
      </c>
      <c r="Q22" t="str">
        <f>TEXT(Table1[[#This Row],[Order_Date]],"mmmmmmmm")</f>
        <v>May</v>
      </c>
      <c r="R22">
        <f>YEAR(Table1[[#This Row],[Order_Date]])</f>
        <v>2025</v>
      </c>
      <c r="S22" s="6">
        <f>Table1[[#This Row],[Sales_Amount]]/100000</f>
        <v>1.53413E-2</v>
      </c>
      <c r="T22">
        <f>1</f>
        <v>1</v>
      </c>
      <c r="U22" t="str">
        <f>IF(Table1[[#This Row],[Inventory_Available]]&lt;=Table1[[#This Row],[Reorder_Level]],"Reorder Required","Sufficient")</f>
        <v>Sufficient</v>
      </c>
    </row>
    <row r="23" spans="1:21" x14ac:dyDescent="0.35">
      <c r="A23" t="s">
        <v>88</v>
      </c>
      <c r="B23" s="3" t="s">
        <v>89</v>
      </c>
      <c r="C23" s="3" t="str">
        <f>IF(WEEKDAY(Table1[[#This Row],[Order_Date]],2)&lt;=5,"Weekday","Weekend")</f>
        <v>Weekend</v>
      </c>
      <c r="D23" t="s">
        <v>37</v>
      </c>
      <c r="E23" t="s">
        <v>17</v>
      </c>
      <c r="F23" s="8" t="s">
        <v>62</v>
      </c>
      <c r="G23" t="s">
        <v>63</v>
      </c>
      <c r="H23" s="7">
        <v>5</v>
      </c>
      <c r="I23">
        <v>308.16000000000003</v>
      </c>
      <c r="J23">
        <v>15</v>
      </c>
      <c r="K23" s="6">
        <v>1309.68</v>
      </c>
      <c r="L23">
        <v>4.5</v>
      </c>
      <c r="M23" t="s">
        <v>20</v>
      </c>
      <c r="N23">
        <v>34</v>
      </c>
      <c r="O23">
        <v>35</v>
      </c>
      <c r="P23" s="4">
        <f>DATE(YEAR(Table1[[#This Row],[Order_Date]]),MONTH(Table1[[#This Row],[Order_Date]]),1)</f>
        <v>45748</v>
      </c>
      <c r="Q23" t="str">
        <f>TEXT(Table1[[#This Row],[Order_Date]],"mmmmmmmm")</f>
        <v>April</v>
      </c>
      <c r="R23">
        <f>YEAR(Table1[[#This Row],[Order_Date]])</f>
        <v>2025</v>
      </c>
      <c r="S23" s="6">
        <f>Table1[[#This Row],[Sales_Amount]]/100000</f>
        <v>1.30968E-2</v>
      </c>
      <c r="T23">
        <f>1</f>
        <v>1</v>
      </c>
      <c r="U23" t="str">
        <f>IF(Table1[[#This Row],[Inventory_Available]]&lt;=Table1[[#This Row],[Reorder_Level]],"Reorder Required","Sufficient")</f>
        <v>Reorder Required</v>
      </c>
    </row>
    <row r="24" spans="1:21" x14ac:dyDescent="0.35">
      <c r="A24" t="s">
        <v>90</v>
      </c>
      <c r="B24" s="3" t="s">
        <v>91</v>
      </c>
      <c r="C24" s="3" t="str">
        <f>IF(WEEKDAY(Table1[[#This Row],[Order_Date]],2)&lt;=5,"Weekday","Weekend")</f>
        <v>Weekday</v>
      </c>
      <c r="D24" t="s">
        <v>46</v>
      </c>
      <c r="E24" t="s">
        <v>61</v>
      </c>
      <c r="F24" s="8" t="s">
        <v>49</v>
      </c>
      <c r="G24" t="s">
        <v>56</v>
      </c>
      <c r="H24" s="7">
        <v>8</v>
      </c>
      <c r="I24">
        <v>440.86</v>
      </c>
      <c r="J24">
        <v>20</v>
      </c>
      <c r="K24" s="6">
        <v>2821.5</v>
      </c>
      <c r="L24">
        <v>3.6</v>
      </c>
      <c r="M24" t="s">
        <v>30</v>
      </c>
      <c r="N24">
        <v>258</v>
      </c>
      <c r="O24">
        <v>33</v>
      </c>
      <c r="P24" s="4">
        <f>DATE(YEAR(Table1[[#This Row],[Order_Date]]),MONTH(Table1[[#This Row],[Order_Date]]),1)</f>
        <v>45689</v>
      </c>
      <c r="Q24" t="str">
        <f>TEXT(Table1[[#This Row],[Order_Date]],"mmmmmmmm")</f>
        <v>February</v>
      </c>
      <c r="R24">
        <f>YEAR(Table1[[#This Row],[Order_Date]])</f>
        <v>2025</v>
      </c>
      <c r="S24" s="6">
        <f>Table1[[#This Row],[Sales_Amount]]/100000</f>
        <v>2.8215E-2</v>
      </c>
      <c r="T24">
        <f>1</f>
        <v>1</v>
      </c>
      <c r="U24" t="str">
        <f>IF(Table1[[#This Row],[Inventory_Available]]&lt;=Table1[[#This Row],[Reorder_Level]],"Reorder Required","Sufficient")</f>
        <v>Sufficient</v>
      </c>
    </row>
    <row r="25" spans="1:21" x14ac:dyDescent="0.35">
      <c r="A25" t="s">
        <v>92</v>
      </c>
      <c r="B25" s="3" t="s">
        <v>93</v>
      </c>
      <c r="C25" s="3" t="str">
        <f>IF(WEEKDAY(Table1[[#This Row],[Order_Date]],2)&lt;=5,"Weekday","Weekend")</f>
        <v>Weekday</v>
      </c>
      <c r="D25" t="s">
        <v>23</v>
      </c>
      <c r="E25" t="s">
        <v>61</v>
      </c>
      <c r="F25" s="8" t="s">
        <v>18</v>
      </c>
      <c r="G25" t="s">
        <v>79</v>
      </c>
      <c r="H25" s="7">
        <v>8</v>
      </c>
      <c r="I25">
        <v>325.79000000000002</v>
      </c>
      <c r="J25">
        <v>15</v>
      </c>
      <c r="K25" s="6">
        <v>2215.37</v>
      </c>
      <c r="L25">
        <v>3.8</v>
      </c>
      <c r="M25" t="s">
        <v>20</v>
      </c>
      <c r="N25">
        <v>477</v>
      </c>
      <c r="O25">
        <v>26</v>
      </c>
      <c r="P25" s="4">
        <f>DATE(YEAR(Table1[[#This Row],[Order_Date]]),MONTH(Table1[[#This Row],[Order_Date]]),1)</f>
        <v>45658</v>
      </c>
      <c r="Q25" t="str">
        <f>TEXT(Table1[[#This Row],[Order_Date]],"mmmmmmmm")</f>
        <v>January</v>
      </c>
      <c r="R25">
        <f>YEAR(Table1[[#This Row],[Order_Date]])</f>
        <v>2025</v>
      </c>
      <c r="S25" s="6">
        <f>Table1[[#This Row],[Sales_Amount]]/100000</f>
        <v>2.2153699999999998E-2</v>
      </c>
      <c r="T25">
        <f>1</f>
        <v>1</v>
      </c>
      <c r="U25" t="str">
        <f>IF(Table1[[#This Row],[Inventory_Available]]&lt;=Table1[[#This Row],[Reorder_Level]],"Reorder Required","Sufficient")</f>
        <v>Sufficient</v>
      </c>
    </row>
    <row r="26" spans="1:21" x14ac:dyDescent="0.35">
      <c r="A26" t="s">
        <v>94</v>
      </c>
      <c r="B26" s="3" t="s">
        <v>95</v>
      </c>
      <c r="C26" s="3" t="str">
        <f>IF(WEEKDAY(Table1[[#This Row],[Order_Date]],2)&lt;=5,"Weekday","Weekend")</f>
        <v>Weekday</v>
      </c>
      <c r="D26" t="s">
        <v>23</v>
      </c>
      <c r="E26" t="s">
        <v>28</v>
      </c>
      <c r="F26" s="8" t="s">
        <v>24</v>
      </c>
      <c r="G26" t="s">
        <v>29</v>
      </c>
      <c r="H26" s="7">
        <v>6</v>
      </c>
      <c r="I26">
        <v>271.47000000000003</v>
      </c>
      <c r="J26">
        <v>20</v>
      </c>
      <c r="K26" s="6">
        <v>1303.06</v>
      </c>
      <c r="L26">
        <v>4.9000000000000004</v>
      </c>
      <c r="M26" t="s">
        <v>39</v>
      </c>
      <c r="N26">
        <v>382</v>
      </c>
      <c r="O26">
        <v>28</v>
      </c>
      <c r="P26" s="4">
        <f>DATE(YEAR(Table1[[#This Row],[Order_Date]]),MONTH(Table1[[#This Row],[Order_Date]]),1)</f>
        <v>45658</v>
      </c>
      <c r="Q26" t="str">
        <f>TEXT(Table1[[#This Row],[Order_Date]],"mmmmmmmm")</f>
        <v>January</v>
      </c>
      <c r="R26">
        <f>YEAR(Table1[[#This Row],[Order_Date]])</f>
        <v>2025</v>
      </c>
      <c r="S26" s="6">
        <f>Table1[[#This Row],[Sales_Amount]]/100000</f>
        <v>1.30306E-2</v>
      </c>
      <c r="T26">
        <f>1</f>
        <v>1</v>
      </c>
      <c r="U26" t="str">
        <f>IF(Table1[[#This Row],[Inventory_Available]]&lt;=Table1[[#This Row],[Reorder_Level]],"Reorder Required","Sufficient")</f>
        <v>Sufficient</v>
      </c>
    </row>
    <row r="27" spans="1:21" x14ac:dyDescent="0.35">
      <c r="A27" t="s">
        <v>96</v>
      </c>
      <c r="B27" s="3" t="s">
        <v>97</v>
      </c>
      <c r="C27" s="3" t="str">
        <f>IF(WEEKDAY(Table1[[#This Row],[Order_Date]],2)&lt;=5,"Weekday","Weekend")</f>
        <v>Weekday</v>
      </c>
      <c r="D27" t="s">
        <v>46</v>
      </c>
      <c r="E27" t="s">
        <v>28</v>
      </c>
      <c r="F27" s="8" t="s">
        <v>62</v>
      </c>
      <c r="G27" t="s">
        <v>82</v>
      </c>
      <c r="H27" s="7">
        <v>9</v>
      </c>
      <c r="I27">
        <v>369.96</v>
      </c>
      <c r="J27">
        <v>10</v>
      </c>
      <c r="K27" s="6">
        <v>2996.68</v>
      </c>
      <c r="L27">
        <v>4.3</v>
      </c>
      <c r="M27" t="s">
        <v>20</v>
      </c>
      <c r="N27">
        <v>227</v>
      </c>
      <c r="O27">
        <v>20</v>
      </c>
      <c r="P27" s="4">
        <f>DATE(YEAR(Table1[[#This Row],[Order_Date]]),MONTH(Table1[[#This Row],[Order_Date]]),1)</f>
        <v>45689</v>
      </c>
      <c r="Q27" t="str">
        <f>TEXT(Table1[[#This Row],[Order_Date]],"mmmmmmmm")</f>
        <v>February</v>
      </c>
      <c r="R27">
        <f>YEAR(Table1[[#This Row],[Order_Date]])</f>
        <v>2025</v>
      </c>
      <c r="S27" s="6">
        <f>Table1[[#This Row],[Sales_Amount]]/100000</f>
        <v>2.9966799999999998E-2</v>
      </c>
      <c r="T27">
        <f>1</f>
        <v>1</v>
      </c>
      <c r="U27" t="str">
        <f>IF(Table1[[#This Row],[Inventory_Available]]&lt;=Table1[[#This Row],[Reorder_Level]],"Reorder Required","Sufficient")</f>
        <v>Sufficient</v>
      </c>
    </row>
    <row r="28" spans="1:21" x14ac:dyDescent="0.35">
      <c r="A28" t="s">
        <v>98</v>
      </c>
      <c r="B28" s="3" t="s">
        <v>99</v>
      </c>
      <c r="C28" s="3" t="str">
        <f>IF(WEEKDAY(Table1[[#This Row],[Order_Date]],2)&lt;=5,"Weekday","Weekend")</f>
        <v>Weekday</v>
      </c>
      <c r="D28" t="s">
        <v>37</v>
      </c>
      <c r="E28" t="s">
        <v>17</v>
      </c>
      <c r="F28" s="8" t="s">
        <v>24</v>
      </c>
      <c r="G28" t="s">
        <v>42</v>
      </c>
      <c r="H28" s="7">
        <v>9</v>
      </c>
      <c r="I28">
        <v>336.09</v>
      </c>
      <c r="J28">
        <v>0</v>
      </c>
      <c r="K28" s="6">
        <v>3024.81</v>
      </c>
      <c r="L28">
        <v>4.5</v>
      </c>
      <c r="M28" t="s">
        <v>20</v>
      </c>
      <c r="N28">
        <v>192</v>
      </c>
      <c r="O28">
        <v>23</v>
      </c>
      <c r="P28" s="4">
        <f>DATE(YEAR(Table1[[#This Row],[Order_Date]]),MONTH(Table1[[#This Row],[Order_Date]]),1)</f>
        <v>45689</v>
      </c>
      <c r="Q28" t="str">
        <f>TEXT(Table1[[#This Row],[Order_Date]],"mmmmmmmm")</f>
        <v>February</v>
      </c>
      <c r="R28">
        <f>YEAR(Table1[[#This Row],[Order_Date]])</f>
        <v>2025</v>
      </c>
      <c r="S28" s="6">
        <f>Table1[[#This Row],[Sales_Amount]]/100000</f>
        <v>3.02481E-2</v>
      </c>
      <c r="T28">
        <f>1</f>
        <v>1</v>
      </c>
      <c r="U28" t="str">
        <f>IF(Table1[[#This Row],[Inventory_Available]]&lt;=Table1[[#This Row],[Reorder_Level]],"Reorder Required","Sufficient")</f>
        <v>Sufficient</v>
      </c>
    </row>
    <row r="29" spans="1:21" x14ac:dyDescent="0.35">
      <c r="A29" t="s">
        <v>100</v>
      </c>
      <c r="B29" s="3" t="s">
        <v>101</v>
      </c>
      <c r="C29" s="3" t="str">
        <f>IF(WEEKDAY(Table1[[#This Row],[Order_Date]],2)&lt;=5,"Weekday","Weekend")</f>
        <v>Weekend</v>
      </c>
      <c r="D29" t="s">
        <v>33</v>
      </c>
      <c r="E29" t="s">
        <v>17</v>
      </c>
      <c r="F29" s="8" t="s">
        <v>62</v>
      </c>
      <c r="G29" t="s">
        <v>63</v>
      </c>
      <c r="H29" s="7">
        <v>3</v>
      </c>
      <c r="I29">
        <v>311.92</v>
      </c>
      <c r="J29">
        <v>5</v>
      </c>
      <c r="K29" s="6">
        <v>888.97</v>
      </c>
      <c r="L29">
        <v>5</v>
      </c>
      <c r="M29" t="s">
        <v>43</v>
      </c>
      <c r="N29">
        <v>324</v>
      </c>
      <c r="O29">
        <v>77</v>
      </c>
      <c r="P29" s="4">
        <f>DATE(YEAR(Table1[[#This Row],[Order_Date]]),MONTH(Table1[[#This Row],[Order_Date]]),1)</f>
        <v>45778</v>
      </c>
      <c r="Q29" t="str">
        <f>TEXT(Table1[[#This Row],[Order_Date]],"mmmmmmmm")</f>
        <v>May</v>
      </c>
      <c r="R29">
        <f>YEAR(Table1[[#This Row],[Order_Date]])</f>
        <v>2025</v>
      </c>
      <c r="S29" s="6">
        <f>Table1[[#This Row],[Sales_Amount]]/100000</f>
        <v>8.8897000000000004E-3</v>
      </c>
      <c r="T29">
        <f>1</f>
        <v>1</v>
      </c>
      <c r="U29" t="str">
        <f>IF(Table1[[#This Row],[Inventory_Available]]&lt;=Table1[[#This Row],[Reorder_Level]],"Reorder Required","Sufficient")</f>
        <v>Sufficient</v>
      </c>
    </row>
    <row r="30" spans="1:21" x14ac:dyDescent="0.35">
      <c r="A30" t="s">
        <v>102</v>
      </c>
      <c r="B30" s="3" t="s">
        <v>103</v>
      </c>
      <c r="C30" s="3" t="str">
        <f>IF(WEEKDAY(Table1[[#This Row],[Order_Date]],2)&lt;=5,"Weekday","Weekend")</f>
        <v>Weekday</v>
      </c>
      <c r="D30" t="s">
        <v>37</v>
      </c>
      <c r="E30" t="s">
        <v>28</v>
      </c>
      <c r="F30" s="8" t="s">
        <v>24</v>
      </c>
      <c r="G30" t="s">
        <v>42</v>
      </c>
      <c r="H30" s="7">
        <v>10</v>
      </c>
      <c r="I30">
        <v>385.13</v>
      </c>
      <c r="J30">
        <v>0</v>
      </c>
      <c r="K30" s="6">
        <v>3851.3</v>
      </c>
      <c r="L30">
        <v>3.7</v>
      </c>
      <c r="M30" t="s">
        <v>20</v>
      </c>
      <c r="N30">
        <v>91</v>
      </c>
      <c r="O30">
        <v>57</v>
      </c>
      <c r="P30" s="4">
        <f>DATE(YEAR(Table1[[#This Row],[Order_Date]]),MONTH(Table1[[#This Row],[Order_Date]]),1)</f>
        <v>45658</v>
      </c>
      <c r="Q30" t="str">
        <f>TEXT(Table1[[#This Row],[Order_Date]],"mmmmmmmm")</f>
        <v>January</v>
      </c>
      <c r="R30">
        <f>YEAR(Table1[[#This Row],[Order_Date]])</f>
        <v>2025</v>
      </c>
      <c r="S30" s="6">
        <f>Table1[[#This Row],[Sales_Amount]]/100000</f>
        <v>3.8512999999999999E-2</v>
      </c>
      <c r="T30">
        <f>1</f>
        <v>1</v>
      </c>
      <c r="U30" t="str">
        <f>IF(Table1[[#This Row],[Inventory_Available]]&lt;=Table1[[#This Row],[Reorder_Level]],"Reorder Required","Sufficient")</f>
        <v>Sufficient</v>
      </c>
    </row>
    <row r="31" spans="1:21" x14ac:dyDescent="0.35">
      <c r="A31" t="s">
        <v>104</v>
      </c>
      <c r="B31" s="3" t="s">
        <v>105</v>
      </c>
      <c r="C31" s="3" t="str">
        <f>IF(WEEKDAY(Table1[[#This Row],[Order_Date]],2)&lt;=5,"Weekday","Weekend")</f>
        <v>Weekday</v>
      </c>
      <c r="D31" t="s">
        <v>46</v>
      </c>
      <c r="E31" t="s">
        <v>61</v>
      </c>
      <c r="F31" s="8" t="s">
        <v>49</v>
      </c>
      <c r="G31" t="s">
        <v>106</v>
      </c>
      <c r="H31" s="7">
        <v>4</v>
      </c>
      <c r="I31">
        <v>410.07</v>
      </c>
      <c r="J31">
        <v>5</v>
      </c>
      <c r="K31" s="6">
        <v>1558.27</v>
      </c>
      <c r="L31">
        <v>4.3</v>
      </c>
      <c r="M31" t="s">
        <v>39</v>
      </c>
      <c r="N31">
        <v>256</v>
      </c>
      <c r="O31">
        <v>67</v>
      </c>
      <c r="P31" s="4">
        <f>DATE(YEAR(Table1[[#This Row],[Order_Date]]),MONTH(Table1[[#This Row],[Order_Date]]),1)</f>
        <v>45689</v>
      </c>
      <c r="Q31" t="str">
        <f>TEXT(Table1[[#This Row],[Order_Date]],"mmmmmmmm")</f>
        <v>February</v>
      </c>
      <c r="R31">
        <f>YEAR(Table1[[#This Row],[Order_Date]])</f>
        <v>2025</v>
      </c>
      <c r="S31" s="6">
        <f>Table1[[#This Row],[Sales_Amount]]/100000</f>
        <v>1.55827E-2</v>
      </c>
      <c r="T31">
        <f>1</f>
        <v>1</v>
      </c>
      <c r="U31" t="str">
        <f>IF(Table1[[#This Row],[Inventory_Available]]&lt;=Table1[[#This Row],[Reorder_Level]],"Reorder Required","Sufficient")</f>
        <v>Sufficient</v>
      </c>
    </row>
    <row r="32" spans="1:21" x14ac:dyDescent="0.35">
      <c r="A32" t="s">
        <v>107</v>
      </c>
      <c r="B32" s="3" t="s">
        <v>108</v>
      </c>
      <c r="C32" s="3" t="str">
        <f>IF(WEEKDAY(Table1[[#This Row],[Order_Date]],2)&lt;=5,"Weekday","Weekend")</f>
        <v>Weekday</v>
      </c>
      <c r="D32" t="s">
        <v>23</v>
      </c>
      <c r="E32" t="s">
        <v>53</v>
      </c>
      <c r="F32" s="8" t="s">
        <v>24</v>
      </c>
      <c r="G32" t="s">
        <v>29</v>
      </c>
      <c r="H32" s="7">
        <v>7</v>
      </c>
      <c r="I32">
        <v>438.32</v>
      </c>
      <c r="J32">
        <v>0</v>
      </c>
      <c r="K32" s="6">
        <v>3068.24</v>
      </c>
      <c r="L32">
        <v>4.7</v>
      </c>
      <c r="M32" t="s">
        <v>30</v>
      </c>
      <c r="N32">
        <v>288</v>
      </c>
      <c r="O32">
        <v>64</v>
      </c>
      <c r="P32" s="4">
        <f>DATE(YEAR(Table1[[#This Row],[Order_Date]]),MONTH(Table1[[#This Row],[Order_Date]]),1)</f>
        <v>45809</v>
      </c>
      <c r="Q32" t="str">
        <f>TEXT(Table1[[#This Row],[Order_Date]],"mmmmmmmm")</f>
        <v>June</v>
      </c>
      <c r="R32">
        <f>YEAR(Table1[[#This Row],[Order_Date]])</f>
        <v>2025</v>
      </c>
      <c r="S32" s="6">
        <f>Table1[[#This Row],[Sales_Amount]]/100000</f>
        <v>3.0682399999999999E-2</v>
      </c>
      <c r="T32">
        <f>1</f>
        <v>1</v>
      </c>
      <c r="U32" t="str">
        <f>IF(Table1[[#This Row],[Inventory_Available]]&lt;=Table1[[#This Row],[Reorder_Level]],"Reorder Required","Sufficient")</f>
        <v>Sufficient</v>
      </c>
    </row>
    <row r="33" spans="1:21" x14ac:dyDescent="0.35">
      <c r="A33" t="s">
        <v>109</v>
      </c>
      <c r="B33" s="3" t="s">
        <v>110</v>
      </c>
      <c r="C33" s="3" t="str">
        <f>IF(WEEKDAY(Table1[[#This Row],[Order_Date]],2)&lt;=5,"Weekday","Weekend")</f>
        <v>Weekend</v>
      </c>
      <c r="D33" t="s">
        <v>23</v>
      </c>
      <c r="E33" t="s">
        <v>28</v>
      </c>
      <c r="F33" s="8" t="s">
        <v>24</v>
      </c>
      <c r="G33" t="s">
        <v>29</v>
      </c>
      <c r="H33" s="7">
        <v>1</v>
      </c>
      <c r="I33">
        <v>306.33</v>
      </c>
      <c r="J33">
        <v>5</v>
      </c>
      <c r="K33" s="6">
        <v>291.01</v>
      </c>
      <c r="L33">
        <v>4.4000000000000004</v>
      </c>
      <c r="M33" t="s">
        <v>39</v>
      </c>
      <c r="N33">
        <v>328</v>
      </c>
      <c r="O33">
        <v>80</v>
      </c>
      <c r="P33" s="4">
        <f>DATE(YEAR(Table1[[#This Row],[Order_Date]]),MONTH(Table1[[#This Row],[Order_Date]]),1)</f>
        <v>45809</v>
      </c>
      <c r="Q33" t="str">
        <f>TEXT(Table1[[#This Row],[Order_Date]],"mmmmmmmm")</f>
        <v>June</v>
      </c>
      <c r="R33">
        <f>YEAR(Table1[[#This Row],[Order_Date]])</f>
        <v>2025</v>
      </c>
      <c r="S33" s="6">
        <f>Table1[[#This Row],[Sales_Amount]]/100000</f>
        <v>2.9101000000000001E-3</v>
      </c>
      <c r="T33">
        <f>1</f>
        <v>1</v>
      </c>
      <c r="U33" t="str">
        <f>IF(Table1[[#This Row],[Inventory_Available]]&lt;=Table1[[#This Row],[Reorder_Level]],"Reorder Required","Sufficient")</f>
        <v>Sufficient</v>
      </c>
    </row>
    <row r="34" spans="1:21" x14ac:dyDescent="0.35">
      <c r="A34" t="s">
        <v>111</v>
      </c>
      <c r="B34" s="3" t="s">
        <v>112</v>
      </c>
      <c r="C34" s="3" t="str">
        <f>IF(WEEKDAY(Table1[[#This Row],[Order_Date]],2)&lt;=5,"Weekday","Weekend")</f>
        <v>Weekend</v>
      </c>
      <c r="D34" t="s">
        <v>74</v>
      </c>
      <c r="E34" t="s">
        <v>17</v>
      </c>
      <c r="F34" s="8" t="s">
        <v>62</v>
      </c>
      <c r="G34" t="s">
        <v>63</v>
      </c>
      <c r="H34" s="7">
        <v>6</v>
      </c>
      <c r="I34">
        <v>308.94</v>
      </c>
      <c r="J34">
        <v>10</v>
      </c>
      <c r="K34" s="6">
        <v>1668.28</v>
      </c>
      <c r="L34">
        <v>4.7</v>
      </c>
      <c r="M34" t="s">
        <v>43</v>
      </c>
      <c r="N34">
        <v>205</v>
      </c>
      <c r="O34">
        <v>40</v>
      </c>
      <c r="P34" s="4">
        <f>DATE(YEAR(Table1[[#This Row],[Order_Date]]),MONTH(Table1[[#This Row],[Order_Date]]),1)</f>
        <v>45809</v>
      </c>
      <c r="Q34" t="str">
        <f>TEXT(Table1[[#This Row],[Order_Date]],"mmmmmmmm")</f>
        <v>June</v>
      </c>
      <c r="R34">
        <f>YEAR(Table1[[#This Row],[Order_Date]])</f>
        <v>2025</v>
      </c>
      <c r="S34" s="6">
        <f>Table1[[#This Row],[Sales_Amount]]/100000</f>
        <v>1.6682800000000001E-2</v>
      </c>
      <c r="T34">
        <f>1</f>
        <v>1</v>
      </c>
      <c r="U34" t="str">
        <f>IF(Table1[[#This Row],[Inventory_Available]]&lt;=Table1[[#This Row],[Reorder_Level]],"Reorder Required","Sufficient")</f>
        <v>Sufficient</v>
      </c>
    </row>
    <row r="35" spans="1:21" x14ac:dyDescent="0.35">
      <c r="A35" t="s">
        <v>113</v>
      </c>
      <c r="B35" s="3" t="s">
        <v>114</v>
      </c>
      <c r="C35" s="3" t="str">
        <f>IF(WEEKDAY(Table1[[#This Row],[Order_Date]],2)&lt;=5,"Weekday","Weekend")</f>
        <v>Weekday</v>
      </c>
      <c r="D35" t="s">
        <v>46</v>
      </c>
      <c r="E35" t="s">
        <v>17</v>
      </c>
      <c r="F35" s="8" t="s">
        <v>62</v>
      </c>
      <c r="G35" t="s">
        <v>82</v>
      </c>
      <c r="H35" s="7">
        <v>8</v>
      </c>
      <c r="I35">
        <v>416.06</v>
      </c>
      <c r="J35">
        <v>20</v>
      </c>
      <c r="K35" s="6">
        <v>2662.78</v>
      </c>
      <c r="L35">
        <v>4.9000000000000004</v>
      </c>
      <c r="M35" t="s">
        <v>30</v>
      </c>
      <c r="N35">
        <v>315</v>
      </c>
      <c r="O35">
        <v>74</v>
      </c>
      <c r="P35" s="4">
        <f>DATE(YEAR(Table1[[#This Row],[Order_Date]]),MONTH(Table1[[#This Row],[Order_Date]]),1)</f>
        <v>45809</v>
      </c>
      <c r="Q35" t="str">
        <f>TEXT(Table1[[#This Row],[Order_Date]],"mmmmmmmm")</f>
        <v>June</v>
      </c>
      <c r="R35">
        <f>YEAR(Table1[[#This Row],[Order_Date]])</f>
        <v>2025</v>
      </c>
      <c r="S35" s="6">
        <f>Table1[[#This Row],[Sales_Amount]]/100000</f>
        <v>2.6627800000000004E-2</v>
      </c>
      <c r="T35">
        <f>1</f>
        <v>1</v>
      </c>
      <c r="U35" t="str">
        <f>IF(Table1[[#This Row],[Inventory_Available]]&lt;=Table1[[#This Row],[Reorder_Level]],"Reorder Required","Sufficient")</f>
        <v>Sufficient</v>
      </c>
    </row>
    <row r="36" spans="1:21" x14ac:dyDescent="0.35">
      <c r="A36" t="s">
        <v>115</v>
      </c>
      <c r="B36" s="3" t="s">
        <v>116</v>
      </c>
      <c r="C36" s="3" t="str">
        <f>IF(WEEKDAY(Table1[[#This Row],[Order_Date]],2)&lt;=5,"Weekday","Weekend")</f>
        <v>Weekday</v>
      </c>
      <c r="D36" t="s">
        <v>37</v>
      </c>
      <c r="E36" t="s">
        <v>61</v>
      </c>
      <c r="F36" s="8" t="s">
        <v>24</v>
      </c>
      <c r="G36" t="s">
        <v>29</v>
      </c>
      <c r="H36" s="7">
        <v>1</v>
      </c>
      <c r="I36">
        <v>322.91000000000003</v>
      </c>
      <c r="J36">
        <v>0</v>
      </c>
      <c r="K36" s="6">
        <v>322.91000000000003</v>
      </c>
      <c r="L36">
        <v>4.3</v>
      </c>
      <c r="M36" t="s">
        <v>39</v>
      </c>
      <c r="N36">
        <v>253</v>
      </c>
      <c r="O36">
        <v>53</v>
      </c>
      <c r="P36" s="4">
        <f>DATE(YEAR(Table1[[#This Row],[Order_Date]]),MONTH(Table1[[#This Row],[Order_Date]]),1)</f>
        <v>45689</v>
      </c>
      <c r="Q36" t="str">
        <f>TEXT(Table1[[#This Row],[Order_Date]],"mmmmmmmm")</f>
        <v>February</v>
      </c>
      <c r="R36">
        <f>YEAR(Table1[[#This Row],[Order_Date]])</f>
        <v>2025</v>
      </c>
      <c r="S36" s="6">
        <f>Table1[[#This Row],[Sales_Amount]]/100000</f>
        <v>3.2291000000000004E-3</v>
      </c>
      <c r="T36">
        <f>1</f>
        <v>1</v>
      </c>
      <c r="U36" t="str">
        <f>IF(Table1[[#This Row],[Inventory_Available]]&lt;=Table1[[#This Row],[Reorder_Level]],"Reorder Required","Sufficient")</f>
        <v>Sufficient</v>
      </c>
    </row>
    <row r="37" spans="1:21" x14ac:dyDescent="0.35">
      <c r="A37" t="s">
        <v>117</v>
      </c>
      <c r="B37" s="3" t="s">
        <v>118</v>
      </c>
      <c r="C37" s="3" t="str">
        <f>IF(WEEKDAY(Table1[[#This Row],[Order_Date]],2)&lt;=5,"Weekday","Weekend")</f>
        <v>Weekday</v>
      </c>
      <c r="D37" t="s">
        <v>16</v>
      </c>
      <c r="E37" t="s">
        <v>53</v>
      </c>
      <c r="F37" s="8" t="s">
        <v>62</v>
      </c>
      <c r="G37" t="s">
        <v>82</v>
      </c>
      <c r="H37" s="7">
        <v>8</v>
      </c>
      <c r="I37">
        <v>130.99</v>
      </c>
      <c r="J37">
        <v>15</v>
      </c>
      <c r="K37" s="6">
        <v>890.73</v>
      </c>
      <c r="L37">
        <v>3.8</v>
      </c>
      <c r="M37" t="s">
        <v>43</v>
      </c>
      <c r="N37">
        <v>347</v>
      </c>
      <c r="O37">
        <v>37</v>
      </c>
      <c r="P37" s="4">
        <f>DATE(YEAR(Table1[[#This Row],[Order_Date]]),MONTH(Table1[[#This Row],[Order_Date]]),1)</f>
        <v>45658</v>
      </c>
      <c r="Q37" t="str">
        <f>TEXT(Table1[[#This Row],[Order_Date]],"mmmmmmmm")</f>
        <v>January</v>
      </c>
      <c r="R37">
        <f>YEAR(Table1[[#This Row],[Order_Date]])</f>
        <v>2025</v>
      </c>
      <c r="S37" s="6">
        <f>Table1[[#This Row],[Sales_Amount]]/100000</f>
        <v>8.9072999999999999E-3</v>
      </c>
      <c r="T37">
        <f>1</f>
        <v>1</v>
      </c>
      <c r="U37" t="str">
        <f>IF(Table1[[#This Row],[Inventory_Available]]&lt;=Table1[[#This Row],[Reorder_Level]],"Reorder Required","Sufficient")</f>
        <v>Sufficient</v>
      </c>
    </row>
    <row r="38" spans="1:21" x14ac:dyDescent="0.35">
      <c r="A38" t="s">
        <v>119</v>
      </c>
      <c r="B38" s="3" t="s">
        <v>120</v>
      </c>
      <c r="C38" s="3" t="str">
        <f>IF(WEEKDAY(Table1[[#This Row],[Order_Date]],2)&lt;=5,"Weekday","Weekend")</f>
        <v>Weekday</v>
      </c>
      <c r="D38" t="s">
        <v>23</v>
      </c>
      <c r="E38" t="s">
        <v>61</v>
      </c>
      <c r="F38" s="8" t="s">
        <v>62</v>
      </c>
      <c r="G38" t="s">
        <v>82</v>
      </c>
      <c r="H38" s="7">
        <v>8</v>
      </c>
      <c r="I38">
        <v>460.49</v>
      </c>
      <c r="J38">
        <v>15</v>
      </c>
      <c r="K38" s="6">
        <v>3131.33</v>
      </c>
      <c r="L38">
        <v>3.7</v>
      </c>
      <c r="M38" t="s">
        <v>20</v>
      </c>
      <c r="N38">
        <v>481</v>
      </c>
      <c r="O38">
        <v>79</v>
      </c>
      <c r="P38" s="4">
        <f>DATE(YEAR(Table1[[#This Row],[Order_Date]]),MONTH(Table1[[#This Row],[Order_Date]]),1)</f>
        <v>45689</v>
      </c>
      <c r="Q38" t="str">
        <f>TEXT(Table1[[#This Row],[Order_Date]],"mmmmmmmm")</f>
        <v>February</v>
      </c>
      <c r="R38">
        <f>YEAR(Table1[[#This Row],[Order_Date]])</f>
        <v>2025</v>
      </c>
      <c r="S38" s="6">
        <f>Table1[[#This Row],[Sales_Amount]]/100000</f>
        <v>3.1313300000000002E-2</v>
      </c>
      <c r="T38">
        <f>1</f>
        <v>1</v>
      </c>
      <c r="U38" t="str">
        <f>IF(Table1[[#This Row],[Inventory_Available]]&lt;=Table1[[#This Row],[Reorder_Level]],"Reorder Required","Sufficient")</f>
        <v>Sufficient</v>
      </c>
    </row>
    <row r="39" spans="1:21" x14ac:dyDescent="0.35">
      <c r="A39" t="s">
        <v>121</v>
      </c>
      <c r="B39" s="3" t="s">
        <v>122</v>
      </c>
      <c r="C39" s="3" t="str">
        <f>IF(WEEKDAY(Table1[[#This Row],[Order_Date]],2)&lt;=5,"Weekday","Weekend")</f>
        <v>Weekday</v>
      </c>
      <c r="D39" t="s">
        <v>16</v>
      </c>
      <c r="E39" t="s">
        <v>28</v>
      </c>
      <c r="F39" s="8" t="s">
        <v>18</v>
      </c>
      <c r="G39" t="s">
        <v>38</v>
      </c>
      <c r="H39" s="7">
        <v>5</v>
      </c>
      <c r="I39">
        <v>308.04000000000002</v>
      </c>
      <c r="J39">
        <v>5</v>
      </c>
      <c r="K39" s="6">
        <v>1463.19</v>
      </c>
      <c r="L39">
        <v>4.7</v>
      </c>
      <c r="M39" t="s">
        <v>20</v>
      </c>
      <c r="N39">
        <v>120</v>
      </c>
      <c r="O39">
        <v>76</v>
      </c>
      <c r="P39" s="4">
        <f>DATE(YEAR(Table1[[#This Row],[Order_Date]]),MONTH(Table1[[#This Row],[Order_Date]]),1)</f>
        <v>45778</v>
      </c>
      <c r="Q39" t="str">
        <f>TEXT(Table1[[#This Row],[Order_Date]],"mmmmmmmm")</f>
        <v>May</v>
      </c>
      <c r="R39">
        <f>YEAR(Table1[[#This Row],[Order_Date]])</f>
        <v>2025</v>
      </c>
      <c r="S39" s="6">
        <f>Table1[[#This Row],[Sales_Amount]]/100000</f>
        <v>1.46319E-2</v>
      </c>
      <c r="T39">
        <f>1</f>
        <v>1</v>
      </c>
      <c r="U39" t="str">
        <f>IF(Table1[[#This Row],[Inventory_Available]]&lt;=Table1[[#This Row],[Reorder_Level]],"Reorder Required","Sufficient")</f>
        <v>Sufficient</v>
      </c>
    </row>
    <row r="40" spans="1:21" x14ac:dyDescent="0.35">
      <c r="A40" t="s">
        <v>123</v>
      </c>
      <c r="B40" s="3" t="s">
        <v>124</v>
      </c>
      <c r="C40" s="3" t="str">
        <f>IF(WEEKDAY(Table1[[#This Row],[Order_Date]],2)&lt;=5,"Weekday","Weekend")</f>
        <v>Weekend</v>
      </c>
      <c r="D40" t="s">
        <v>37</v>
      </c>
      <c r="E40" t="s">
        <v>61</v>
      </c>
      <c r="F40" s="8" t="s">
        <v>18</v>
      </c>
      <c r="G40" t="s">
        <v>19</v>
      </c>
      <c r="H40" s="7">
        <v>10</v>
      </c>
      <c r="I40">
        <v>60.58</v>
      </c>
      <c r="J40">
        <v>5</v>
      </c>
      <c r="K40" s="6">
        <v>575.51</v>
      </c>
      <c r="L40">
        <v>4.7</v>
      </c>
      <c r="M40" t="s">
        <v>39</v>
      </c>
      <c r="N40">
        <v>127</v>
      </c>
      <c r="O40">
        <v>70</v>
      </c>
      <c r="P40" s="4">
        <f>DATE(YEAR(Table1[[#This Row],[Order_Date]]),MONTH(Table1[[#This Row],[Order_Date]]),1)</f>
        <v>45689</v>
      </c>
      <c r="Q40" t="str">
        <f>TEXT(Table1[[#This Row],[Order_Date]],"mmmmmmmm")</f>
        <v>February</v>
      </c>
      <c r="R40">
        <f>YEAR(Table1[[#This Row],[Order_Date]])</f>
        <v>2025</v>
      </c>
      <c r="S40" s="6">
        <f>Table1[[#This Row],[Sales_Amount]]/100000</f>
        <v>5.7551E-3</v>
      </c>
      <c r="T40">
        <f>1</f>
        <v>1</v>
      </c>
      <c r="U40" t="str">
        <f>IF(Table1[[#This Row],[Inventory_Available]]&lt;=Table1[[#This Row],[Reorder_Level]],"Reorder Required","Sufficient")</f>
        <v>Sufficient</v>
      </c>
    </row>
    <row r="41" spans="1:21" x14ac:dyDescent="0.35">
      <c r="A41" t="s">
        <v>125</v>
      </c>
      <c r="B41" s="3" t="s">
        <v>126</v>
      </c>
      <c r="C41" s="3" t="str">
        <f>IF(WEEKDAY(Table1[[#This Row],[Order_Date]],2)&lt;=5,"Weekday","Weekend")</f>
        <v>Weekday</v>
      </c>
      <c r="D41" t="s">
        <v>46</v>
      </c>
      <c r="E41" t="s">
        <v>28</v>
      </c>
      <c r="F41" s="8" t="s">
        <v>24</v>
      </c>
      <c r="G41" t="s">
        <v>29</v>
      </c>
      <c r="H41" s="7">
        <v>9</v>
      </c>
      <c r="I41">
        <v>438.74</v>
      </c>
      <c r="J41">
        <v>15</v>
      </c>
      <c r="K41" s="6">
        <v>3356.36</v>
      </c>
      <c r="L41">
        <v>4.9000000000000004</v>
      </c>
      <c r="M41" t="s">
        <v>43</v>
      </c>
      <c r="N41">
        <v>194</v>
      </c>
      <c r="O41">
        <v>28</v>
      </c>
      <c r="P41" s="4">
        <f>DATE(YEAR(Table1[[#This Row],[Order_Date]]),MONTH(Table1[[#This Row],[Order_Date]]),1)</f>
        <v>45778</v>
      </c>
      <c r="Q41" t="str">
        <f>TEXT(Table1[[#This Row],[Order_Date]],"mmmmmmmm")</f>
        <v>May</v>
      </c>
      <c r="R41">
        <f>YEAR(Table1[[#This Row],[Order_Date]])</f>
        <v>2025</v>
      </c>
      <c r="S41" s="6">
        <f>Table1[[#This Row],[Sales_Amount]]/100000</f>
        <v>3.3563599999999999E-2</v>
      </c>
      <c r="T41">
        <f>1</f>
        <v>1</v>
      </c>
      <c r="U41" t="str">
        <f>IF(Table1[[#This Row],[Inventory_Available]]&lt;=Table1[[#This Row],[Reorder_Level]],"Reorder Required","Sufficient")</f>
        <v>Sufficient</v>
      </c>
    </row>
    <row r="42" spans="1:21" x14ac:dyDescent="0.35">
      <c r="A42" t="s">
        <v>127</v>
      </c>
      <c r="B42" s="3" t="s">
        <v>128</v>
      </c>
      <c r="C42" s="3" t="str">
        <f>IF(WEEKDAY(Table1[[#This Row],[Order_Date]],2)&lt;=5,"Weekday","Weekend")</f>
        <v>Weekday</v>
      </c>
      <c r="D42" t="s">
        <v>23</v>
      </c>
      <c r="E42" t="s">
        <v>61</v>
      </c>
      <c r="F42" s="8" t="s">
        <v>62</v>
      </c>
      <c r="G42" t="s">
        <v>82</v>
      </c>
      <c r="H42" s="7">
        <v>3</v>
      </c>
      <c r="I42">
        <v>328.29</v>
      </c>
      <c r="J42">
        <v>10</v>
      </c>
      <c r="K42" s="6">
        <v>886.38</v>
      </c>
      <c r="L42">
        <v>4.0999999999999996</v>
      </c>
      <c r="M42" t="s">
        <v>43</v>
      </c>
      <c r="N42">
        <v>478</v>
      </c>
      <c r="O42">
        <v>27</v>
      </c>
      <c r="P42" s="4">
        <f>DATE(YEAR(Table1[[#This Row],[Order_Date]]),MONTH(Table1[[#This Row],[Order_Date]]),1)</f>
        <v>45809</v>
      </c>
      <c r="Q42" t="str">
        <f>TEXT(Table1[[#This Row],[Order_Date]],"mmmmmmmm")</f>
        <v>June</v>
      </c>
      <c r="R42">
        <f>YEAR(Table1[[#This Row],[Order_Date]])</f>
        <v>2025</v>
      </c>
      <c r="S42" s="6">
        <f>Table1[[#This Row],[Sales_Amount]]/100000</f>
        <v>8.8637999999999998E-3</v>
      </c>
      <c r="T42">
        <f>1</f>
        <v>1</v>
      </c>
      <c r="U42" t="str">
        <f>IF(Table1[[#This Row],[Inventory_Available]]&lt;=Table1[[#This Row],[Reorder_Level]],"Reorder Required","Sufficient")</f>
        <v>Sufficient</v>
      </c>
    </row>
    <row r="43" spans="1:21" x14ac:dyDescent="0.35">
      <c r="A43" t="s">
        <v>129</v>
      </c>
      <c r="B43" s="3" t="s">
        <v>130</v>
      </c>
      <c r="C43" s="3" t="str">
        <f>IF(WEEKDAY(Table1[[#This Row],[Order_Date]],2)&lt;=5,"Weekday","Weekend")</f>
        <v>Weekday</v>
      </c>
      <c r="D43" t="s">
        <v>74</v>
      </c>
      <c r="E43" t="s">
        <v>17</v>
      </c>
      <c r="F43" s="8" t="s">
        <v>62</v>
      </c>
      <c r="G43" t="s">
        <v>82</v>
      </c>
      <c r="H43" s="7">
        <v>2</v>
      </c>
      <c r="I43">
        <v>125.48</v>
      </c>
      <c r="J43">
        <v>0</v>
      </c>
      <c r="K43" s="6">
        <v>250.96</v>
      </c>
      <c r="L43">
        <v>4.2</v>
      </c>
      <c r="M43" t="s">
        <v>20</v>
      </c>
      <c r="N43">
        <v>454</v>
      </c>
      <c r="O43">
        <v>50</v>
      </c>
      <c r="P43" s="4">
        <f>DATE(YEAR(Table1[[#This Row],[Order_Date]]),MONTH(Table1[[#This Row],[Order_Date]]),1)</f>
        <v>45778</v>
      </c>
      <c r="Q43" t="str">
        <f>TEXT(Table1[[#This Row],[Order_Date]],"mmmmmmmm")</f>
        <v>May</v>
      </c>
      <c r="R43">
        <f>YEAR(Table1[[#This Row],[Order_Date]])</f>
        <v>2025</v>
      </c>
      <c r="S43" s="6">
        <f>Table1[[#This Row],[Sales_Amount]]/100000</f>
        <v>2.5096000000000003E-3</v>
      </c>
      <c r="T43">
        <f>1</f>
        <v>1</v>
      </c>
      <c r="U43" t="str">
        <f>IF(Table1[[#This Row],[Inventory_Available]]&lt;=Table1[[#This Row],[Reorder_Level]],"Reorder Required","Sufficient")</f>
        <v>Sufficient</v>
      </c>
    </row>
    <row r="44" spans="1:21" x14ac:dyDescent="0.35">
      <c r="A44" t="s">
        <v>131</v>
      </c>
      <c r="B44" s="3" t="s">
        <v>132</v>
      </c>
      <c r="C44" s="3" t="str">
        <f>IF(WEEKDAY(Table1[[#This Row],[Order_Date]],2)&lt;=5,"Weekday","Weekend")</f>
        <v>Weekday</v>
      </c>
      <c r="D44" t="s">
        <v>16</v>
      </c>
      <c r="E44" t="s">
        <v>53</v>
      </c>
      <c r="F44" s="8" t="s">
        <v>24</v>
      </c>
      <c r="G44" t="s">
        <v>25</v>
      </c>
      <c r="H44" s="7">
        <v>5</v>
      </c>
      <c r="I44">
        <v>131.26</v>
      </c>
      <c r="J44">
        <v>10</v>
      </c>
      <c r="K44" s="6">
        <v>590.66999999999996</v>
      </c>
      <c r="L44">
        <v>3.8</v>
      </c>
      <c r="M44" t="s">
        <v>43</v>
      </c>
      <c r="N44">
        <v>440</v>
      </c>
      <c r="O44">
        <v>59</v>
      </c>
      <c r="P44" s="4">
        <f>DATE(YEAR(Table1[[#This Row],[Order_Date]]),MONTH(Table1[[#This Row],[Order_Date]]),1)</f>
        <v>45689</v>
      </c>
      <c r="Q44" t="str">
        <f>TEXT(Table1[[#This Row],[Order_Date]],"mmmmmmmm")</f>
        <v>February</v>
      </c>
      <c r="R44">
        <f>YEAR(Table1[[#This Row],[Order_Date]])</f>
        <v>2025</v>
      </c>
      <c r="S44" s="6">
        <f>Table1[[#This Row],[Sales_Amount]]/100000</f>
        <v>5.9067E-3</v>
      </c>
      <c r="T44">
        <f>1</f>
        <v>1</v>
      </c>
      <c r="U44" t="str">
        <f>IF(Table1[[#This Row],[Inventory_Available]]&lt;=Table1[[#This Row],[Reorder_Level]],"Reorder Required","Sufficient")</f>
        <v>Sufficient</v>
      </c>
    </row>
    <row r="45" spans="1:21" x14ac:dyDescent="0.35">
      <c r="A45" t="s">
        <v>133</v>
      </c>
      <c r="B45" s="3" t="s">
        <v>134</v>
      </c>
      <c r="C45" s="3" t="str">
        <f>IF(WEEKDAY(Table1[[#This Row],[Order_Date]],2)&lt;=5,"Weekday","Weekend")</f>
        <v>Weekday</v>
      </c>
      <c r="D45" t="s">
        <v>74</v>
      </c>
      <c r="E45" t="s">
        <v>17</v>
      </c>
      <c r="F45" s="8" t="s">
        <v>18</v>
      </c>
      <c r="G45" t="s">
        <v>87</v>
      </c>
      <c r="H45" s="7">
        <v>6</v>
      </c>
      <c r="I45">
        <v>203.92</v>
      </c>
      <c r="J45">
        <v>5</v>
      </c>
      <c r="K45" s="6">
        <v>1162.3399999999999</v>
      </c>
      <c r="L45">
        <v>4.5999999999999996</v>
      </c>
      <c r="M45" t="s">
        <v>43</v>
      </c>
      <c r="N45">
        <v>233</v>
      </c>
      <c r="O45">
        <v>60</v>
      </c>
      <c r="P45" s="4">
        <f>DATE(YEAR(Table1[[#This Row],[Order_Date]]),MONTH(Table1[[#This Row],[Order_Date]]),1)</f>
        <v>45778</v>
      </c>
      <c r="Q45" t="str">
        <f>TEXT(Table1[[#This Row],[Order_Date]],"mmmmmmmm")</f>
        <v>May</v>
      </c>
      <c r="R45">
        <f>YEAR(Table1[[#This Row],[Order_Date]])</f>
        <v>2025</v>
      </c>
      <c r="S45" s="6">
        <f>Table1[[#This Row],[Sales_Amount]]/100000</f>
        <v>1.1623399999999999E-2</v>
      </c>
      <c r="T45">
        <f>1</f>
        <v>1</v>
      </c>
      <c r="U45" t="str">
        <f>IF(Table1[[#This Row],[Inventory_Available]]&lt;=Table1[[#This Row],[Reorder_Level]],"Reorder Required","Sufficient")</f>
        <v>Sufficient</v>
      </c>
    </row>
    <row r="46" spans="1:21" x14ac:dyDescent="0.35">
      <c r="A46" t="s">
        <v>135</v>
      </c>
      <c r="B46" s="3" t="s">
        <v>136</v>
      </c>
      <c r="C46" s="3" t="str">
        <f>IF(WEEKDAY(Table1[[#This Row],[Order_Date]],2)&lt;=5,"Weekday","Weekend")</f>
        <v>Weekday</v>
      </c>
      <c r="D46" t="s">
        <v>33</v>
      </c>
      <c r="E46" t="s">
        <v>28</v>
      </c>
      <c r="F46" s="8" t="s">
        <v>18</v>
      </c>
      <c r="G46" t="s">
        <v>19</v>
      </c>
      <c r="H46" s="7">
        <v>2</v>
      </c>
      <c r="I46">
        <v>208.63</v>
      </c>
      <c r="J46">
        <v>10</v>
      </c>
      <c r="K46" s="6">
        <v>375.53</v>
      </c>
      <c r="L46">
        <v>4.4000000000000004</v>
      </c>
      <c r="M46" t="s">
        <v>39</v>
      </c>
      <c r="N46">
        <v>214</v>
      </c>
      <c r="O46">
        <v>56</v>
      </c>
      <c r="P46" s="4">
        <f>DATE(YEAR(Table1[[#This Row],[Order_Date]]),MONTH(Table1[[#This Row],[Order_Date]]),1)</f>
        <v>45717</v>
      </c>
      <c r="Q46" t="str">
        <f>TEXT(Table1[[#This Row],[Order_Date]],"mmmmmmmm")</f>
        <v>March</v>
      </c>
      <c r="R46">
        <f>YEAR(Table1[[#This Row],[Order_Date]])</f>
        <v>2025</v>
      </c>
      <c r="S46" s="6">
        <f>Table1[[#This Row],[Sales_Amount]]/100000</f>
        <v>3.7552999999999996E-3</v>
      </c>
      <c r="T46">
        <f>1</f>
        <v>1</v>
      </c>
      <c r="U46" t="str">
        <f>IF(Table1[[#This Row],[Inventory_Available]]&lt;=Table1[[#This Row],[Reorder_Level]],"Reorder Required","Sufficient")</f>
        <v>Sufficient</v>
      </c>
    </row>
    <row r="47" spans="1:21" x14ac:dyDescent="0.35">
      <c r="A47" t="s">
        <v>137</v>
      </c>
      <c r="B47" s="3" t="s">
        <v>138</v>
      </c>
      <c r="C47" s="3" t="str">
        <f>IF(WEEKDAY(Table1[[#This Row],[Order_Date]],2)&lt;=5,"Weekday","Weekend")</f>
        <v>Weekday</v>
      </c>
      <c r="D47" t="s">
        <v>16</v>
      </c>
      <c r="E47" t="s">
        <v>61</v>
      </c>
      <c r="F47" s="8" t="s">
        <v>70</v>
      </c>
      <c r="G47" t="s">
        <v>139</v>
      </c>
      <c r="H47" s="7">
        <v>1</v>
      </c>
      <c r="I47">
        <v>66.03</v>
      </c>
      <c r="J47">
        <v>20</v>
      </c>
      <c r="K47" s="6">
        <v>52.82</v>
      </c>
      <c r="L47">
        <v>4.5999999999999996</v>
      </c>
      <c r="M47" t="s">
        <v>39</v>
      </c>
      <c r="N47">
        <v>312</v>
      </c>
      <c r="O47">
        <v>52</v>
      </c>
      <c r="P47" s="4">
        <f>DATE(YEAR(Table1[[#This Row],[Order_Date]]),MONTH(Table1[[#This Row],[Order_Date]]),1)</f>
        <v>45748</v>
      </c>
      <c r="Q47" t="str">
        <f>TEXT(Table1[[#This Row],[Order_Date]],"mmmmmmmm")</f>
        <v>April</v>
      </c>
      <c r="R47">
        <f>YEAR(Table1[[#This Row],[Order_Date]])</f>
        <v>2025</v>
      </c>
      <c r="S47" s="6">
        <f>Table1[[#This Row],[Sales_Amount]]/100000</f>
        <v>5.2820000000000005E-4</v>
      </c>
      <c r="T47">
        <f>1</f>
        <v>1</v>
      </c>
      <c r="U47" t="str">
        <f>IF(Table1[[#This Row],[Inventory_Available]]&lt;=Table1[[#This Row],[Reorder_Level]],"Reorder Required","Sufficient")</f>
        <v>Sufficient</v>
      </c>
    </row>
    <row r="48" spans="1:21" x14ac:dyDescent="0.35">
      <c r="A48" t="s">
        <v>140</v>
      </c>
      <c r="B48" s="3" t="s">
        <v>128</v>
      </c>
      <c r="C48" s="3" t="str">
        <f>IF(WEEKDAY(Table1[[#This Row],[Order_Date]],2)&lt;=5,"Weekday","Weekend")</f>
        <v>Weekday</v>
      </c>
      <c r="D48" t="s">
        <v>46</v>
      </c>
      <c r="E48" t="s">
        <v>17</v>
      </c>
      <c r="F48" s="8" t="s">
        <v>18</v>
      </c>
      <c r="G48" t="s">
        <v>87</v>
      </c>
      <c r="H48" s="7">
        <v>6</v>
      </c>
      <c r="I48">
        <v>391.19</v>
      </c>
      <c r="J48">
        <v>20</v>
      </c>
      <c r="K48" s="6">
        <v>1877.71</v>
      </c>
      <c r="L48">
        <v>4.2</v>
      </c>
      <c r="M48" t="s">
        <v>43</v>
      </c>
      <c r="N48">
        <v>36</v>
      </c>
      <c r="O48">
        <v>59</v>
      </c>
      <c r="P48" s="4">
        <f>DATE(YEAR(Table1[[#This Row],[Order_Date]]),MONTH(Table1[[#This Row],[Order_Date]]),1)</f>
        <v>45809</v>
      </c>
      <c r="Q48" t="str">
        <f>TEXT(Table1[[#This Row],[Order_Date]],"mmmmmmmm")</f>
        <v>June</v>
      </c>
      <c r="R48">
        <f>YEAR(Table1[[#This Row],[Order_Date]])</f>
        <v>2025</v>
      </c>
      <c r="S48" s="6">
        <f>Table1[[#This Row],[Sales_Amount]]/100000</f>
        <v>1.8777100000000001E-2</v>
      </c>
      <c r="T48">
        <f>1</f>
        <v>1</v>
      </c>
      <c r="U48" t="str">
        <f>IF(Table1[[#This Row],[Inventory_Available]]&lt;=Table1[[#This Row],[Reorder_Level]],"Reorder Required","Sufficient")</f>
        <v>Reorder Required</v>
      </c>
    </row>
    <row r="49" spans="1:21" x14ac:dyDescent="0.35">
      <c r="A49" t="s">
        <v>141</v>
      </c>
      <c r="B49" s="3" t="s">
        <v>142</v>
      </c>
      <c r="C49" s="3" t="str">
        <f>IF(WEEKDAY(Table1[[#This Row],[Order_Date]],2)&lt;=5,"Weekday","Weekend")</f>
        <v>Weekend</v>
      </c>
      <c r="D49" t="s">
        <v>37</v>
      </c>
      <c r="E49" t="s">
        <v>28</v>
      </c>
      <c r="F49" s="8" t="s">
        <v>70</v>
      </c>
      <c r="G49" t="s">
        <v>143</v>
      </c>
      <c r="H49" s="7">
        <v>3</v>
      </c>
      <c r="I49">
        <v>149.05000000000001</v>
      </c>
      <c r="J49">
        <v>5</v>
      </c>
      <c r="K49" s="6">
        <v>424.79</v>
      </c>
      <c r="L49">
        <v>4.2</v>
      </c>
      <c r="M49" t="s">
        <v>39</v>
      </c>
      <c r="N49">
        <v>102</v>
      </c>
      <c r="O49">
        <v>75</v>
      </c>
      <c r="P49" s="4">
        <f>DATE(YEAR(Table1[[#This Row],[Order_Date]]),MONTH(Table1[[#This Row],[Order_Date]]),1)</f>
        <v>45748</v>
      </c>
      <c r="Q49" t="str">
        <f>TEXT(Table1[[#This Row],[Order_Date]],"mmmmmmmm")</f>
        <v>April</v>
      </c>
      <c r="R49">
        <f>YEAR(Table1[[#This Row],[Order_Date]])</f>
        <v>2025</v>
      </c>
      <c r="S49" s="6">
        <f>Table1[[#This Row],[Sales_Amount]]/100000</f>
        <v>4.2479000000000006E-3</v>
      </c>
      <c r="T49">
        <f>1</f>
        <v>1</v>
      </c>
      <c r="U49" t="str">
        <f>IF(Table1[[#This Row],[Inventory_Available]]&lt;=Table1[[#This Row],[Reorder_Level]],"Reorder Required","Sufficient")</f>
        <v>Sufficient</v>
      </c>
    </row>
    <row r="50" spans="1:21" x14ac:dyDescent="0.35">
      <c r="A50" t="s">
        <v>144</v>
      </c>
      <c r="B50" s="3" t="s">
        <v>128</v>
      </c>
      <c r="C50" s="3" t="str">
        <f>IF(WEEKDAY(Table1[[#This Row],[Order_Date]],2)&lt;=5,"Weekday","Weekend")</f>
        <v>Weekday</v>
      </c>
      <c r="D50" t="s">
        <v>23</v>
      </c>
      <c r="E50" t="s">
        <v>61</v>
      </c>
      <c r="F50" s="8" t="s">
        <v>70</v>
      </c>
      <c r="G50" t="s">
        <v>139</v>
      </c>
      <c r="H50" s="7">
        <v>2</v>
      </c>
      <c r="I50">
        <v>462.94</v>
      </c>
      <c r="J50">
        <v>20</v>
      </c>
      <c r="K50" s="6">
        <v>740.7</v>
      </c>
      <c r="L50">
        <v>4.5999999999999996</v>
      </c>
      <c r="M50" t="s">
        <v>30</v>
      </c>
      <c r="N50">
        <v>116</v>
      </c>
      <c r="O50">
        <v>33</v>
      </c>
      <c r="P50" s="4">
        <f>DATE(YEAR(Table1[[#This Row],[Order_Date]]),MONTH(Table1[[#This Row],[Order_Date]]),1)</f>
        <v>45809</v>
      </c>
      <c r="Q50" t="str">
        <f>TEXT(Table1[[#This Row],[Order_Date]],"mmmmmmmm")</f>
        <v>June</v>
      </c>
      <c r="R50">
        <f>YEAR(Table1[[#This Row],[Order_Date]])</f>
        <v>2025</v>
      </c>
      <c r="S50" s="6">
        <f>Table1[[#This Row],[Sales_Amount]]/100000</f>
        <v>7.4070000000000004E-3</v>
      </c>
      <c r="T50">
        <f>1</f>
        <v>1</v>
      </c>
      <c r="U50" t="str">
        <f>IF(Table1[[#This Row],[Inventory_Available]]&lt;=Table1[[#This Row],[Reorder_Level]],"Reorder Required","Sufficient")</f>
        <v>Sufficient</v>
      </c>
    </row>
    <row r="51" spans="1:21" x14ac:dyDescent="0.35">
      <c r="A51" t="s">
        <v>145</v>
      </c>
      <c r="B51" s="3" t="s">
        <v>146</v>
      </c>
      <c r="C51" s="3" t="str">
        <f>IF(WEEKDAY(Table1[[#This Row],[Order_Date]],2)&lt;=5,"Weekday","Weekend")</f>
        <v>Weekend</v>
      </c>
      <c r="D51" t="s">
        <v>16</v>
      </c>
      <c r="E51" t="s">
        <v>17</v>
      </c>
      <c r="F51" s="8" t="s">
        <v>18</v>
      </c>
      <c r="G51" t="s">
        <v>19</v>
      </c>
      <c r="H51" s="7">
        <v>10</v>
      </c>
      <c r="I51">
        <v>482.53</v>
      </c>
      <c r="J51">
        <v>10</v>
      </c>
      <c r="K51" s="6">
        <v>4342.7700000000004</v>
      </c>
      <c r="L51">
        <v>3.6</v>
      </c>
      <c r="M51" t="s">
        <v>43</v>
      </c>
      <c r="N51">
        <v>306</v>
      </c>
      <c r="O51">
        <v>71</v>
      </c>
      <c r="P51" s="4">
        <f>DATE(YEAR(Table1[[#This Row],[Order_Date]]),MONTH(Table1[[#This Row],[Order_Date]]),1)</f>
        <v>45717</v>
      </c>
      <c r="Q51" t="str">
        <f>TEXT(Table1[[#This Row],[Order_Date]],"mmmmmmmm")</f>
        <v>March</v>
      </c>
      <c r="R51">
        <f>YEAR(Table1[[#This Row],[Order_Date]])</f>
        <v>2025</v>
      </c>
      <c r="S51" s="6">
        <f>Table1[[#This Row],[Sales_Amount]]/100000</f>
        <v>4.3427700000000007E-2</v>
      </c>
      <c r="T51">
        <f>1</f>
        <v>1</v>
      </c>
      <c r="U51" t="str">
        <f>IF(Table1[[#This Row],[Inventory_Available]]&lt;=Table1[[#This Row],[Reorder_Level]],"Reorder Required","Sufficient")</f>
        <v>Sufficient</v>
      </c>
    </row>
    <row r="52" spans="1:21" x14ac:dyDescent="0.35">
      <c r="A52" t="s">
        <v>147</v>
      </c>
      <c r="B52" s="3" t="s">
        <v>148</v>
      </c>
      <c r="C52" s="3" t="str">
        <f>IF(WEEKDAY(Table1[[#This Row],[Order_Date]],2)&lt;=5,"Weekday","Weekend")</f>
        <v>Weekday</v>
      </c>
      <c r="D52" t="s">
        <v>37</v>
      </c>
      <c r="E52" t="s">
        <v>53</v>
      </c>
      <c r="F52" s="8" t="s">
        <v>62</v>
      </c>
      <c r="G52" t="s">
        <v>149</v>
      </c>
      <c r="H52" s="7">
        <v>7</v>
      </c>
      <c r="I52">
        <v>170.38</v>
      </c>
      <c r="J52">
        <v>5</v>
      </c>
      <c r="K52" s="6">
        <v>1133.03</v>
      </c>
      <c r="L52">
        <v>4.8</v>
      </c>
      <c r="M52" t="s">
        <v>39</v>
      </c>
      <c r="N52">
        <v>308</v>
      </c>
      <c r="O52">
        <v>42</v>
      </c>
      <c r="P52" s="4">
        <f>DATE(YEAR(Table1[[#This Row],[Order_Date]]),MONTH(Table1[[#This Row],[Order_Date]]),1)</f>
        <v>45689</v>
      </c>
      <c r="Q52" t="str">
        <f>TEXT(Table1[[#This Row],[Order_Date]],"mmmmmmmm")</f>
        <v>February</v>
      </c>
      <c r="R52">
        <f>YEAR(Table1[[#This Row],[Order_Date]])</f>
        <v>2025</v>
      </c>
      <c r="S52" s="6">
        <f>Table1[[#This Row],[Sales_Amount]]/100000</f>
        <v>1.13303E-2</v>
      </c>
      <c r="T52">
        <f>1</f>
        <v>1</v>
      </c>
      <c r="U52" t="str">
        <f>IF(Table1[[#This Row],[Inventory_Available]]&lt;=Table1[[#This Row],[Reorder_Level]],"Reorder Required","Sufficient")</f>
        <v>Sufficient</v>
      </c>
    </row>
    <row r="53" spans="1:21" x14ac:dyDescent="0.35">
      <c r="A53" t="s">
        <v>150</v>
      </c>
      <c r="B53" s="3" t="s">
        <v>151</v>
      </c>
      <c r="C53" s="3" t="str">
        <f>IF(WEEKDAY(Table1[[#This Row],[Order_Date]],2)&lt;=5,"Weekday","Weekend")</f>
        <v>Weekend</v>
      </c>
      <c r="D53" t="s">
        <v>23</v>
      </c>
      <c r="E53" t="s">
        <v>61</v>
      </c>
      <c r="F53" s="8" t="s">
        <v>24</v>
      </c>
      <c r="G53" t="s">
        <v>29</v>
      </c>
      <c r="H53" s="7">
        <v>9</v>
      </c>
      <c r="I53">
        <v>53.64</v>
      </c>
      <c r="J53">
        <v>15</v>
      </c>
      <c r="K53" s="6">
        <v>410.35</v>
      </c>
      <c r="L53">
        <v>3.9</v>
      </c>
      <c r="M53" t="s">
        <v>30</v>
      </c>
      <c r="N53">
        <v>270</v>
      </c>
      <c r="O53">
        <v>32</v>
      </c>
      <c r="P53" s="4">
        <f>DATE(YEAR(Table1[[#This Row],[Order_Date]]),MONTH(Table1[[#This Row],[Order_Date]]),1)</f>
        <v>45809</v>
      </c>
      <c r="Q53" t="str">
        <f>TEXT(Table1[[#This Row],[Order_Date]],"mmmmmmmm")</f>
        <v>June</v>
      </c>
      <c r="R53">
        <f>YEAR(Table1[[#This Row],[Order_Date]])</f>
        <v>2025</v>
      </c>
      <c r="S53" s="6">
        <f>Table1[[#This Row],[Sales_Amount]]/100000</f>
        <v>4.1035000000000004E-3</v>
      </c>
      <c r="T53">
        <f>1</f>
        <v>1</v>
      </c>
      <c r="U53" t="str">
        <f>IF(Table1[[#This Row],[Inventory_Available]]&lt;=Table1[[#This Row],[Reorder_Level]],"Reorder Required","Sufficient")</f>
        <v>Sufficient</v>
      </c>
    </row>
    <row r="54" spans="1:21" x14ac:dyDescent="0.35">
      <c r="A54" t="s">
        <v>152</v>
      </c>
      <c r="B54" s="3" t="s">
        <v>153</v>
      </c>
      <c r="C54" s="3" t="str">
        <f>IF(WEEKDAY(Table1[[#This Row],[Order_Date]],2)&lt;=5,"Weekday","Weekend")</f>
        <v>Weekday</v>
      </c>
      <c r="D54" t="s">
        <v>16</v>
      </c>
      <c r="E54" t="s">
        <v>61</v>
      </c>
      <c r="F54" s="8" t="s">
        <v>62</v>
      </c>
      <c r="G54" t="s">
        <v>63</v>
      </c>
      <c r="H54" s="7">
        <v>6</v>
      </c>
      <c r="I54">
        <v>168.72</v>
      </c>
      <c r="J54">
        <v>20</v>
      </c>
      <c r="K54" s="6">
        <v>809.86</v>
      </c>
      <c r="L54">
        <v>4.8</v>
      </c>
      <c r="M54" t="s">
        <v>39</v>
      </c>
      <c r="N54">
        <v>226</v>
      </c>
      <c r="O54">
        <v>47</v>
      </c>
      <c r="P54" s="4">
        <f>DATE(YEAR(Table1[[#This Row],[Order_Date]]),MONTH(Table1[[#This Row],[Order_Date]]),1)</f>
        <v>45717</v>
      </c>
      <c r="Q54" t="str">
        <f>TEXT(Table1[[#This Row],[Order_Date]],"mmmmmmmm")</f>
        <v>March</v>
      </c>
      <c r="R54">
        <f>YEAR(Table1[[#This Row],[Order_Date]])</f>
        <v>2025</v>
      </c>
      <c r="S54" s="6">
        <f>Table1[[#This Row],[Sales_Amount]]/100000</f>
        <v>8.0986000000000009E-3</v>
      </c>
      <c r="T54">
        <f>1</f>
        <v>1</v>
      </c>
      <c r="U54" t="str">
        <f>IF(Table1[[#This Row],[Inventory_Available]]&lt;=Table1[[#This Row],[Reorder_Level]],"Reorder Required","Sufficient")</f>
        <v>Sufficient</v>
      </c>
    </row>
    <row r="55" spans="1:21" x14ac:dyDescent="0.35">
      <c r="A55" t="s">
        <v>154</v>
      </c>
      <c r="B55" s="3" t="s">
        <v>155</v>
      </c>
      <c r="C55" s="3" t="str">
        <f>IF(WEEKDAY(Table1[[#This Row],[Order_Date]],2)&lt;=5,"Weekday","Weekend")</f>
        <v>Weekend</v>
      </c>
      <c r="D55" t="s">
        <v>37</v>
      </c>
      <c r="E55" t="s">
        <v>61</v>
      </c>
      <c r="F55" s="8" t="s">
        <v>24</v>
      </c>
      <c r="G55" t="s">
        <v>29</v>
      </c>
      <c r="H55" s="7">
        <v>5</v>
      </c>
      <c r="I55">
        <v>213.93</v>
      </c>
      <c r="J55">
        <v>5</v>
      </c>
      <c r="K55" s="6">
        <v>1016.17</v>
      </c>
      <c r="L55">
        <v>4.5</v>
      </c>
      <c r="M55" t="s">
        <v>30</v>
      </c>
      <c r="N55">
        <v>387</v>
      </c>
      <c r="O55">
        <v>70</v>
      </c>
      <c r="P55" s="4">
        <f>DATE(YEAR(Table1[[#This Row],[Order_Date]]),MONTH(Table1[[#This Row],[Order_Date]]),1)</f>
        <v>45809</v>
      </c>
      <c r="Q55" t="str">
        <f>TEXT(Table1[[#This Row],[Order_Date]],"mmmmmmmm")</f>
        <v>June</v>
      </c>
      <c r="R55">
        <f>YEAR(Table1[[#This Row],[Order_Date]])</f>
        <v>2025</v>
      </c>
      <c r="S55" s="6">
        <f>Table1[[#This Row],[Sales_Amount]]/100000</f>
        <v>1.0161699999999999E-2</v>
      </c>
      <c r="T55">
        <f>1</f>
        <v>1</v>
      </c>
      <c r="U55" t="str">
        <f>IF(Table1[[#This Row],[Inventory_Available]]&lt;=Table1[[#This Row],[Reorder_Level]],"Reorder Required","Sufficient")</f>
        <v>Sufficient</v>
      </c>
    </row>
    <row r="56" spans="1:21" x14ac:dyDescent="0.35">
      <c r="A56" t="s">
        <v>156</v>
      </c>
      <c r="B56" s="3" t="s">
        <v>157</v>
      </c>
      <c r="C56" s="3" t="str">
        <f>IF(WEEKDAY(Table1[[#This Row],[Order_Date]],2)&lt;=5,"Weekday","Weekend")</f>
        <v>Weekday</v>
      </c>
      <c r="D56" t="s">
        <v>46</v>
      </c>
      <c r="E56" t="s">
        <v>17</v>
      </c>
      <c r="F56" s="8" t="s">
        <v>24</v>
      </c>
      <c r="G56" t="s">
        <v>25</v>
      </c>
      <c r="H56" s="7">
        <v>9</v>
      </c>
      <c r="I56">
        <v>322.5</v>
      </c>
      <c r="J56">
        <v>5</v>
      </c>
      <c r="K56" s="6">
        <v>2757.38</v>
      </c>
      <c r="L56">
        <v>4</v>
      </c>
      <c r="M56" t="s">
        <v>43</v>
      </c>
      <c r="N56">
        <v>106</v>
      </c>
      <c r="O56">
        <v>73</v>
      </c>
      <c r="P56" s="4">
        <f>DATE(YEAR(Table1[[#This Row],[Order_Date]]),MONTH(Table1[[#This Row],[Order_Date]]),1)</f>
        <v>45689</v>
      </c>
      <c r="Q56" t="str">
        <f>TEXT(Table1[[#This Row],[Order_Date]],"mmmmmmmm")</f>
        <v>February</v>
      </c>
      <c r="R56">
        <f>YEAR(Table1[[#This Row],[Order_Date]])</f>
        <v>2025</v>
      </c>
      <c r="S56" s="6">
        <f>Table1[[#This Row],[Sales_Amount]]/100000</f>
        <v>2.7573800000000002E-2</v>
      </c>
      <c r="T56">
        <f>1</f>
        <v>1</v>
      </c>
      <c r="U56" t="str">
        <f>IF(Table1[[#This Row],[Inventory_Available]]&lt;=Table1[[#This Row],[Reorder_Level]],"Reorder Required","Sufficient")</f>
        <v>Sufficient</v>
      </c>
    </row>
    <row r="57" spans="1:21" x14ac:dyDescent="0.35">
      <c r="A57" t="s">
        <v>158</v>
      </c>
      <c r="B57" s="3" t="s">
        <v>159</v>
      </c>
      <c r="C57" s="3" t="str">
        <f>IF(WEEKDAY(Table1[[#This Row],[Order_Date]],2)&lt;=5,"Weekday","Weekend")</f>
        <v>Weekend</v>
      </c>
      <c r="D57" t="s">
        <v>46</v>
      </c>
      <c r="E57" t="s">
        <v>28</v>
      </c>
      <c r="F57" s="8" t="s">
        <v>49</v>
      </c>
      <c r="G57" t="s">
        <v>56</v>
      </c>
      <c r="H57" s="7">
        <v>7</v>
      </c>
      <c r="I57">
        <v>393.46</v>
      </c>
      <c r="J57">
        <v>5</v>
      </c>
      <c r="K57" s="6">
        <v>2616.5100000000002</v>
      </c>
      <c r="L57">
        <v>3.8</v>
      </c>
      <c r="M57" t="s">
        <v>30</v>
      </c>
      <c r="N57">
        <v>305</v>
      </c>
      <c r="O57">
        <v>34</v>
      </c>
      <c r="P57" s="4">
        <f>DATE(YEAR(Table1[[#This Row],[Order_Date]]),MONTH(Table1[[#This Row],[Order_Date]]),1)</f>
        <v>45717</v>
      </c>
      <c r="Q57" t="str">
        <f>TEXT(Table1[[#This Row],[Order_Date]],"mmmmmmmm")</f>
        <v>March</v>
      </c>
      <c r="R57">
        <f>YEAR(Table1[[#This Row],[Order_Date]])</f>
        <v>2025</v>
      </c>
      <c r="S57" s="6">
        <f>Table1[[#This Row],[Sales_Amount]]/100000</f>
        <v>2.6165100000000004E-2</v>
      </c>
      <c r="T57">
        <f>1</f>
        <v>1</v>
      </c>
      <c r="U57" t="str">
        <f>IF(Table1[[#This Row],[Inventory_Available]]&lt;=Table1[[#This Row],[Reorder_Level]],"Reorder Required","Sufficient")</f>
        <v>Sufficient</v>
      </c>
    </row>
    <row r="58" spans="1:21" x14ac:dyDescent="0.35">
      <c r="A58" t="s">
        <v>160</v>
      </c>
      <c r="B58" s="3" t="s">
        <v>126</v>
      </c>
      <c r="C58" s="3" t="str">
        <f>IF(WEEKDAY(Table1[[#This Row],[Order_Date]],2)&lt;=5,"Weekday","Weekend")</f>
        <v>Weekday</v>
      </c>
      <c r="D58" t="s">
        <v>37</v>
      </c>
      <c r="E58" t="s">
        <v>17</v>
      </c>
      <c r="F58" s="8" t="s">
        <v>49</v>
      </c>
      <c r="G58" t="s">
        <v>56</v>
      </c>
      <c r="H58" s="7">
        <v>10</v>
      </c>
      <c r="I58">
        <v>23.95</v>
      </c>
      <c r="J58">
        <v>10</v>
      </c>
      <c r="K58" s="6">
        <v>215.55</v>
      </c>
      <c r="L58">
        <v>4.4000000000000004</v>
      </c>
      <c r="M58" t="s">
        <v>30</v>
      </c>
      <c r="N58">
        <v>438</v>
      </c>
      <c r="O58">
        <v>22</v>
      </c>
      <c r="P58" s="4">
        <f>DATE(YEAR(Table1[[#This Row],[Order_Date]]),MONTH(Table1[[#This Row],[Order_Date]]),1)</f>
        <v>45778</v>
      </c>
      <c r="Q58" t="str">
        <f>TEXT(Table1[[#This Row],[Order_Date]],"mmmmmmmm")</f>
        <v>May</v>
      </c>
      <c r="R58">
        <f>YEAR(Table1[[#This Row],[Order_Date]])</f>
        <v>2025</v>
      </c>
      <c r="S58" s="6">
        <f>Table1[[#This Row],[Sales_Amount]]/100000</f>
        <v>2.1555000000000003E-3</v>
      </c>
      <c r="T58">
        <f>1</f>
        <v>1</v>
      </c>
      <c r="U58" t="str">
        <f>IF(Table1[[#This Row],[Inventory_Available]]&lt;=Table1[[#This Row],[Reorder_Level]],"Reorder Required","Sufficient")</f>
        <v>Sufficient</v>
      </c>
    </row>
    <row r="59" spans="1:21" x14ac:dyDescent="0.35">
      <c r="A59" t="s">
        <v>161</v>
      </c>
      <c r="B59" s="3" t="s">
        <v>162</v>
      </c>
      <c r="C59" s="3" t="str">
        <f>IF(WEEKDAY(Table1[[#This Row],[Order_Date]],2)&lt;=5,"Weekday","Weekend")</f>
        <v>Weekend</v>
      </c>
      <c r="D59" t="s">
        <v>37</v>
      </c>
      <c r="E59" t="s">
        <v>61</v>
      </c>
      <c r="F59" s="8" t="s">
        <v>49</v>
      </c>
      <c r="G59" t="s">
        <v>56</v>
      </c>
      <c r="H59" s="7">
        <v>2</v>
      </c>
      <c r="I59">
        <v>411.49</v>
      </c>
      <c r="J59">
        <v>20</v>
      </c>
      <c r="K59" s="6">
        <v>658.38</v>
      </c>
      <c r="L59">
        <v>4.4000000000000004</v>
      </c>
      <c r="M59" t="s">
        <v>20</v>
      </c>
      <c r="N59">
        <v>202</v>
      </c>
      <c r="O59">
        <v>41</v>
      </c>
      <c r="P59" s="4">
        <f>DATE(YEAR(Table1[[#This Row],[Order_Date]]),MONTH(Table1[[#This Row],[Order_Date]]),1)</f>
        <v>45717</v>
      </c>
      <c r="Q59" t="str">
        <f>TEXT(Table1[[#This Row],[Order_Date]],"mmmmmmmm")</f>
        <v>March</v>
      </c>
      <c r="R59">
        <f>YEAR(Table1[[#This Row],[Order_Date]])</f>
        <v>2025</v>
      </c>
      <c r="S59" s="6">
        <f>Table1[[#This Row],[Sales_Amount]]/100000</f>
        <v>6.5837999999999999E-3</v>
      </c>
      <c r="T59">
        <f>1</f>
        <v>1</v>
      </c>
      <c r="U59" t="str">
        <f>IF(Table1[[#This Row],[Inventory_Available]]&lt;=Table1[[#This Row],[Reorder_Level]],"Reorder Required","Sufficient")</f>
        <v>Sufficient</v>
      </c>
    </row>
    <row r="60" spans="1:21" x14ac:dyDescent="0.35">
      <c r="A60" t="s">
        <v>163</v>
      </c>
      <c r="B60" s="3" t="s">
        <v>164</v>
      </c>
      <c r="C60" s="3" t="str">
        <f>IF(WEEKDAY(Table1[[#This Row],[Order_Date]],2)&lt;=5,"Weekday","Weekend")</f>
        <v>Weekday</v>
      </c>
      <c r="D60" t="s">
        <v>23</v>
      </c>
      <c r="E60" t="s">
        <v>28</v>
      </c>
      <c r="F60" s="8" t="s">
        <v>62</v>
      </c>
      <c r="G60" t="s">
        <v>149</v>
      </c>
      <c r="H60" s="7">
        <v>10</v>
      </c>
      <c r="I60">
        <v>316.07</v>
      </c>
      <c r="J60">
        <v>0</v>
      </c>
      <c r="K60" s="6">
        <v>3160.7</v>
      </c>
      <c r="L60">
        <v>4.3</v>
      </c>
      <c r="M60" t="s">
        <v>39</v>
      </c>
      <c r="N60">
        <v>210</v>
      </c>
      <c r="O60">
        <v>41</v>
      </c>
      <c r="P60" s="4">
        <f>DATE(YEAR(Table1[[#This Row],[Order_Date]]),MONTH(Table1[[#This Row],[Order_Date]]),1)</f>
        <v>45778</v>
      </c>
      <c r="Q60" t="str">
        <f>TEXT(Table1[[#This Row],[Order_Date]],"mmmmmmmm")</f>
        <v>May</v>
      </c>
      <c r="R60">
        <f>YEAR(Table1[[#This Row],[Order_Date]])</f>
        <v>2025</v>
      </c>
      <c r="S60" s="6">
        <f>Table1[[#This Row],[Sales_Amount]]/100000</f>
        <v>3.1606999999999996E-2</v>
      </c>
      <c r="T60">
        <f>1</f>
        <v>1</v>
      </c>
      <c r="U60" t="str">
        <f>IF(Table1[[#This Row],[Inventory_Available]]&lt;=Table1[[#This Row],[Reorder_Level]],"Reorder Required","Sufficient")</f>
        <v>Sufficient</v>
      </c>
    </row>
    <row r="61" spans="1:21" x14ac:dyDescent="0.35">
      <c r="A61" t="s">
        <v>165</v>
      </c>
      <c r="B61" s="3" t="s">
        <v>138</v>
      </c>
      <c r="C61" s="3" t="str">
        <f>IF(WEEKDAY(Table1[[#This Row],[Order_Date]],2)&lt;=5,"Weekday","Weekend")</f>
        <v>Weekday</v>
      </c>
      <c r="D61" t="s">
        <v>33</v>
      </c>
      <c r="E61" t="s">
        <v>53</v>
      </c>
      <c r="F61" s="8" t="s">
        <v>62</v>
      </c>
      <c r="G61" t="s">
        <v>166</v>
      </c>
      <c r="H61" s="7">
        <v>6</v>
      </c>
      <c r="I61">
        <v>310.82</v>
      </c>
      <c r="J61">
        <v>10</v>
      </c>
      <c r="K61" s="6">
        <v>1678.43</v>
      </c>
      <c r="L61">
        <v>3.8</v>
      </c>
      <c r="M61" t="s">
        <v>30</v>
      </c>
      <c r="N61">
        <v>12</v>
      </c>
      <c r="O61">
        <v>27</v>
      </c>
      <c r="P61" s="4">
        <f>DATE(YEAR(Table1[[#This Row],[Order_Date]]),MONTH(Table1[[#This Row],[Order_Date]]),1)</f>
        <v>45748</v>
      </c>
      <c r="Q61" t="str">
        <f>TEXT(Table1[[#This Row],[Order_Date]],"mmmmmmmm")</f>
        <v>April</v>
      </c>
      <c r="R61">
        <f>YEAR(Table1[[#This Row],[Order_Date]])</f>
        <v>2025</v>
      </c>
      <c r="S61" s="6">
        <f>Table1[[#This Row],[Sales_Amount]]/100000</f>
        <v>1.6784300000000002E-2</v>
      </c>
      <c r="T61">
        <f>1</f>
        <v>1</v>
      </c>
      <c r="U61" t="str">
        <f>IF(Table1[[#This Row],[Inventory_Available]]&lt;=Table1[[#This Row],[Reorder_Level]],"Reorder Required","Sufficient")</f>
        <v>Reorder Required</v>
      </c>
    </row>
    <row r="62" spans="1:21" x14ac:dyDescent="0.35">
      <c r="A62" t="s">
        <v>167</v>
      </c>
      <c r="B62" s="3" t="s">
        <v>168</v>
      </c>
      <c r="C62" s="3" t="str">
        <f>IF(WEEKDAY(Table1[[#This Row],[Order_Date]],2)&lt;=5,"Weekday","Weekend")</f>
        <v>Weekday</v>
      </c>
      <c r="D62" t="s">
        <v>37</v>
      </c>
      <c r="E62" t="s">
        <v>17</v>
      </c>
      <c r="F62" s="8" t="s">
        <v>49</v>
      </c>
      <c r="G62" t="s">
        <v>169</v>
      </c>
      <c r="H62" s="7">
        <v>6</v>
      </c>
      <c r="I62">
        <v>373.44</v>
      </c>
      <c r="J62">
        <v>0</v>
      </c>
      <c r="K62" s="6">
        <v>2240.64</v>
      </c>
      <c r="L62">
        <v>4</v>
      </c>
      <c r="M62" t="s">
        <v>39</v>
      </c>
      <c r="N62">
        <v>10</v>
      </c>
      <c r="O62">
        <v>53</v>
      </c>
      <c r="P62" s="4">
        <f>DATE(YEAR(Table1[[#This Row],[Order_Date]]),MONTH(Table1[[#This Row],[Order_Date]]),1)</f>
        <v>45809</v>
      </c>
      <c r="Q62" t="str">
        <f>TEXT(Table1[[#This Row],[Order_Date]],"mmmmmmmm")</f>
        <v>June</v>
      </c>
      <c r="R62">
        <f>YEAR(Table1[[#This Row],[Order_Date]])</f>
        <v>2025</v>
      </c>
      <c r="S62" s="6">
        <f>Table1[[#This Row],[Sales_Amount]]/100000</f>
        <v>2.24064E-2</v>
      </c>
      <c r="T62">
        <f>1</f>
        <v>1</v>
      </c>
      <c r="U62" t="str">
        <f>IF(Table1[[#This Row],[Inventory_Available]]&lt;=Table1[[#This Row],[Reorder_Level]],"Reorder Required","Sufficient")</f>
        <v>Reorder Required</v>
      </c>
    </row>
    <row r="63" spans="1:21" x14ac:dyDescent="0.35">
      <c r="A63" t="s">
        <v>170</v>
      </c>
      <c r="B63" s="3" t="s">
        <v>52</v>
      </c>
      <c r="C63" s="3" t="str">
        <f>IF(WEEKDAY(Table1[[#This Row],[Order_Date]],2)&lt;=5,"Weekday","Weekend")</f>
        <v>Weekday</v>
      </c>
      <c r="D63" t="s">
        <v>33</v>
      </c>
      <c r="E63" t="s">
        <v>17</v>
      </c>
      <c r="F63" s="8" t="s">
        <v>49</v>
      </c>
      <c r="G63" t="s">
        <v>169</v>
      </c>
      <c r="H63" s="7">
        <v>2</v>
      </c>
      <c r="I63">
        <v>438.48</v>
      </c>
      <c r="J63">
        <v>5</v>
      </c>
      <c r="K63" s="6">
        <v>833.11</v>
      </c>
      <c r="L63">
        <v>3.9</v>
      </c>
      <c r="M63" t="s">
        <v>20</v>
      </c>
      <c r="N63">
        <v>207</v>
      </c>
      <c r="O63">
        <v>33</v>
      </c>
      <c r="P63" s="4">
        <f>DATE(YEAR(Table1[[#This Row],[Order_Date]]),MONTH(Table1[[#This Row],[Order_Date]]),1)</f>
        <v>45717</v>
      </c>
      <c r="Q63" t="str">
        <f>TEXT(Table1[[#This Row],[Order_Date]],"mmmmmmmm")</f>
        <v>March</v>
      </c>
      <c r="R63">
        <f>YEAR(Table1[[#This Row],[Order_Date]])</f>
        <v>2025</v>
      </c>
      <c r="S63" s="6">
        <f>Table1[[#This Row],[Sales_Amount]]/100000</f>
        <v>8.3310999999999993E-3</v>
      </c>
      <c r="T63">
        <f>1</f>
        <v>1</v>
      </c>
      <c r="U63" t="str">
        <f>IF(Table1[[#This Row],[Inventory_Available]]&lt;=Table1[[#This Row],[Reorder_Level]],"Reorder Required","Sufficient")</f>
        <v>Sufficient</v>
      </c>
    </row>
    <row r="64" spans="1:21" x14ac:dyDescent="0.35">
      <c r="A64" t="s">
        <v>171</v>
      </c>
      <c r="B64" s="3" t="s">
        <v>89</v>
      </c>
      <c r="C64" s="3" t="str">
        <f>IF(WEEKDAY(Table1[[#This Row],[Order_Date]],2)&lt;=5,"Weekday","Weekend")</f>
        <v>Weekend</v>
      </c>
      <c r="D64" t="s">
        <v>37</v>
      </c>
      <c r="E64" t="s">
        <v>17</v>
      </c>
      <c r="F64" s="8" t="s">
        <v>70</v>
      </c>
      <c r="G64" t="s">
        <v>143</v>
      </c>
      <c r="H64" s="7">
        <v>5</v>
      </c>
      <c r="I64">
        <v>100.53</v>
      </c>
      <c r="J64">
        <v>15</v>
      </c>
      <c r="K64" s="6">
        <v>427.25</v>
      </c>
      <c r="L64">
        <v>4.7</v>
      </c>
      <c r="M64" t="s">
        <v>30</v>
      </c>
      <c r="N64">
        <v>201</v>
      </c>
      <c r="O64">
        <v>64</v>
      </c>
      <c r="P64" s="4">
        <f>DATE(YEAR(Table1[[#This Row],[Order_Date]]),MONTH(Table1[[#This Row],[Order_Date]]),1)</f>
        <v>45748</v>
      </c>
      <c r="Q64" t="str">
        <f>TEXT(Table1[[#This Row],[Order_Date]],"mmmmmmmm")</f>
        <v>April</v>
      </c>
      <c r="R64">
        <f>YEAR(Table1[[#This Row],[Order_Date]])</f>
        <v>2025</v>
      </c>
      <c r="S64" s="6">
        <f>Table1[[#This Row],[Sales_Amount]]/100000</f>
        <v>4.2725000000000003E-3</v>
      </c>
      <c r="T64">
        <f>1</f>
        <v>1</v>
      </c>
      <c r="U64" t="str">
        <f>IF(Table1[[#This Row],[Inventory_Available]]&lt;=Table1[[#This Row],[Reorder_Level]],"Reorder Required","Sufficient")</f>
        <v>Sufficient</v>
      </c>
    </row>
    <row r="65" spans="1:21" x14ac:dyDescent="0.35">
      <c r="A65" t="s">
        <v>172</v>
      </c>
      <c r="B65" s="3" t="s">
        <v>173</v>
      </c>
      <c r="C65" s="3" t="str">
        <f>IF(WEEKDAY(Table1[[#This Row],[Order_Date]],2)&lt;=5,"Weekday","Weekend")</f>
        <v>Weekday</v>
      </c>
      <c r="D65" t="s">
        <v>74</v>
      </c>
      <c r="E65" t="s">
        <v>53</v>
      </c>
      <c r="F65" s="8" t="s">
        <v>49</v>
      </c>
      <c r="G65" t="s">
        <v>169</v>
      </c>
      <c r="H65" s="7">
        <v>10</v>
      </c>
      <c r="I65">
        <v>42.94</v>
      </c>
      <c r="J65">
        <v>0</v>
      </c>
      <c r="K65" s="6">
        <v>429.4</v>
      </c>
      <c r="L65">
        <v>4.2</v>
      </c>
      <c r="M65" t="s">
        <v>43</v>
      </c>
      <c r="N65">
        <v>267</v>
      </c>
      <c r="O65">
        <v>71</v>
      </c>
      <c r="P65" s="4">
        <f>DATE(YEAR(Table1[[#This Row],[Order_Date]]),MONTH(Table1[[#This Row],[Order_Date]]),1)</f>
        <v>45717</v>
      </c>
      <c r="Q65" t="str">
        <f>TEXT(Table1[[#This Row],[Order_Date]],"mmmmmmmm")</f>
        <v>March</v>
      </c>
      <c r="R65">
        <f>YEAR(Table1[[#This Row],[Order_Date]])</f>
        <v>2025</v>
      </c>
      <c r="S65" s="6">
        <f>Table1[[#This Row],[Sales_Amount]]/100000</f>
        <v>4.2940000000000001E-3</v>
      </c>
      <c r="T65">
        <f>1</f>
        <v>1</v>
      </c>
      <c r="U65" t="str">
        <f>IF(Table1[[#This Row],[Inventory_Available]]&lt;=Table1[[#This Row],[Reorder_Level]],"Reorder Required","Sufficient")</f>
        <v>Sufficient</v>
      </c>
    </row>
    <row r="66" spans="1:21" x14ac:dyDescent="0.35">
      <c r="A66" t="s">
        <v>174</v>
      </c>
      <c r="B66" s="3" t="s">
        <v>175</v>
      </c>
      <c r="C66" s="3" t="str">
        <f>IF(WEEKDAY(Table1[[#This Row],[Order_Date]],2)&lt;=5,"Weekday","Weekend")</f>
        <v>Weekday</v>
      </c>
      <c r="D66" t="s">
        <v>37</v>
      </c>
      <c r="E66" t="s">
        <v>53</v>
      </c>
      <c r="F66" s="8" t="s">
        <v>70</v>
      </c>
      <c r="G66" t="s">
        <v>139</v>
      </c>
      <c r="H66" s="7">
        <v>2</v>
      </c>
      <c r="I66">
        <v>107.87</v>
      </c>
      <c r="J66">
        <v>15</v>
      </c>
      <c r="K66" s="6">
        <v>183.38</v>
      </c>
      <c r="L66">
        <v>3.7</v>
      </c>
      <c r="M66" t="s">
        <v>30</v>
      </c>
      <c r="N66">
        <v>237</v>
      </c>
      <c r="O66">
        <v>58</v>
      </c>
      <c r="P66" s="4">
        <f>DATE(YEAR(Table1[[#This Row],[Order_Date]]),MONTH(Table1[[#This Row],[Order_Date]]),1)</f>
        <v>45689</v>
      </c>
      <c r="Q66" t="str">
        <f>TEXT(Table1[[#This Row],[Order_Date]],"mmmmmmmm")</f>
        <v>February</v>
      </c>
      <c r="R66">
        <f>YEAR(Table1[[#This Row],[Order_Date]])</f>
        <v>2025</v>
      </c>
      <c r="S66" s="6">
        <f>Table1[[#This Row],[Sales_Amount]]/100000</f>
        <v>1.8338E-3</v>
      </c>
      <c r="T66">
        <f>1</f>
        <v>1</v>
      </c>
      <c r="U66" t="str">
        <f>IF(Table1[[#This Row],[Inventory_Available]]&lt;=Table1[[#This Row],[Reorder_Level]],"Reorder Required","Sufficient")</f>
        <v>Sufficient</v>
      </c>
    </row>
    <row r="67" spans="1:21" x14ac:dyDescent="0.35">
      <c r="A67" t="s">
        <v>176</v>
      </c>
      <c r="B67" s="3" t="s">
        <v>89</v>
      </c>
      <c r="C67" s="3" t="str">
        <f>IF(WEEKDAY(Table1[[#This Row],[Order_Date]],2)&lt;=5,"Weekday","Weekend")</f>
        <v>Weekend</v>
      </c>
      <c r="D67" t="s">
        <v>37</v>
      </c>
      <c r="E67" t="s">
        <v>17</v>
      </c>
      <c r="F67" s="8" t="s">
        <v>70</v>
      </c>
      <c r="G67" t="s">
        <v>77</v>
      </c>
      <c r="H67" s="7">
        <v>9</v>
      </c>
      <c r="I67">
        <v>401.57</v>
      </c>
      <c r="J67">
        <v>5</v>
      </c>
      <c r="K67" s="6">
        <v>3433.42</v>
      </c>
      <c r="L67">
        <v>4.3</v>
      </c>
      <c r="M67" t="s">
        <v>43</v>
      </c>
      <c r="N67">
        <v>494</v>
      </c>
      <c r="O67">
        <v>61</v>
      </c>
      <c r="P67" s="4">
        <f>DATE(YEAR(Table1[[#This Row],[Order_Date]]),MONTH(Table1[[#This Row],[Order_Date]]),1)</f>
        <v>45748</v>
      </c>
      <c r="Q67" t="str">
        <f>TEXT(Table1[[#This Row],[Order_Date]],"mmmmmmmm")</f>
        <v>April</v>
      </c>
      <c r="R67">
        <f>YEAR(Table1[[#This Row],[Order_Date]])</f>
        <v>2025</v>
      </c>
      <c r="S67" s="6">
        <f>Table1[[#This Row],[Sales_Amount]]/100000</f>
        <v>3.4334200000000002E-2</v>
      </c>
      <c r="T67">
        <f>1</f>
        <v>1</v>
      </c>
      <c r="U67" t="str">
        <f>IF(Table1[[#This Row],[Inventory_Available]]&lt;=Table1[[#This Row],[Reorder_Level]],"Reorder Required","Sufficient")</f>
        <v>Sufficient</v>
      </c>
    </row>
    <row r="68" spans="1:21" x14ac:dyDescent="0.35">
      <c r="A68" t="s">
        <v>177</v>
      </c>
      <c r="B68" s="3" t="s">
        <v>178</v>
      </c>
      <c r="C68" s="3" t="str">
        <f>IF(WEEKDAY(Table1[[#This Row],[Order_Date]],2)&lt;=5,"Weekday","Weekend")</f>
        <v>Weekday</v>
      </c>
      <c r="D68" t="s">
        <v>23</v>
      </c>
      <c r="E68" t="s">
        <v>28</v>
      </c>
      <c r="F68" s="8" t="s">
        <v>18</v>
      </c>
      <c r="G68" t="s">
        <v>19</v>
      </c>
      <c r="H68" s="7">
        <v>5</v>
      </c>
      <c r="I68">
        <v>337.62</v>
      </c>
      <c r="J68">
        <v>15</v>
      </c>
      <c r="K68" s="6">
        <v>1434.88</v>
      </c>
      <c r="L68">
        <v>4.5</v>
      </c>
      <c r="M68" t="s">
        <v>30</v>
      </c>
      <c r="N68">
        <v>146</v>
      </c>
      <c r="O68">
        <v>38</v>
      </c>
      <c r="P68" s="4">
        <f>DATE(YEAR(Table1[[#This Row],[Order_Date]]),MONTH(Table1[[#This Row],[Order_Date]]),1)</f>
        <v>45717</v>
      </c>
      <c r="Q68" t="str">
        <f>TEXT(Table1[[#This Row],[Order_Date]],"mmmmmmmm")</f>
        <v>March</v>
      </c>
      <c r="R68">
        <f>YEAR(Table1[[#This Row],[Order_Date]])</f>
        <v>2025</v>
      </c>
      <c r="S68" s="6">
        <f>Table1[[#This Row],[Sales_Amount]]/100000</f>
        <v>1.4348800000000002E-2</v>
      </c>
      <c r="T68">
        <f>1</f>
        <v>1</v>
      </c>
      <c r="U68" t="str">
        <f>IF(Table1[[#This Row],[Inventory_Available]]&lt;=Table1[[#This Row],[Reorder_Level]],"Reorder Required","Sufficient")</f>
        <v>Sufficient</v>
      </c>
    </row>
    <row r="69" spans="1:21" x14ac:dyDescent="0.35">
      <c r="A69" t="s">
        <v>179</v>
      </c>
      <c r="B69" s="3" t="s">
        <v>180</v>
      </c>
      <c r="C69" s="3" t="str">
        <f>IF(WEEKDAY(Table1[[#This Row],[Order_Date]],2)&lt;=5,"Weekday","Weekend")</f>
        <v>Weekday</v>
      </c>
      <c r="D69" t="s">
        <v>37</v>
      </c>
      <c r="E69" t="s">
        <v>53</v>
      </c>
      <c r="F69" s="8" t="s">
        <v>18</v>
      </c>
      <c r="G69" t="s">
        <v>79</v>
      </c>
      <c r="H69" s="7">
        <v>2</v>
      </c>
      <c r="I69">
        <v>249.92</v>
      </c>
      <c r="J69">
        <v>5</v>
      </c>
      <c r="K69" s="6">
        <v>474.85</v>
      </c>
      <c r="L69">
        <v>4</v>
      </c>
      <c r="M69" t="s">
        <v>43</v>
      </c>
      <c r="N69">
        <v>167</v>
      </c>
      <c r="O69">
        <v>52</v>
      </c>
      <c r="P69" s="4">
        <f>DATE(YEAR(Table1[[#This Row],[Order_Date]]),MONTH(Table1[[#This Row],[Order_Date]]),1)</f>
        <v>45809</v>
      </c>
      <c r="Q69" t="str">
        <f>TEXT(Table1[[#This Row],[Order_Date]],"mmmmmmmm")</f>
        <v>June</v>
      </c>
      <c r="R69">
        <f>YEAR(Table1[[#This Row],[Order_Date]])</f>
        <v>2025</v>
      </c>
      <c r="S69" s="6">
        <f>Table1[[#This Row],[Sales_Amount]]/100000</f>
        <v>4.7485000000000001E-3</v>
      </c>
      <c r="T69">
        <f>1</f>
        <v>1</v>
      </c>
      <c r="U69" t="str">
        <f>IF(Table1[[#This Row],[Inventory_Available]]&lt;=Table1[[#This Row],[Reorder_Level]],"Reorder Required","Sufficient")</f>
        <v>Sufficient</v>
      </c>
    </row>
    <row r="70" spans="1:21" x14ac:dyDescent="0.35">
      <c r="A70" t="s">
        <v>181</v>
      </c>
      <c r="B70" s="3" t="s">
        <v>182</v>
      </c>
      <c r="C70" s="3" t="str">
        <f>IF(WEEKDAY(Table1[[#This Row],[Order_Date]],2)&lt;=5,"Weekday","Weekend")</f>
        <v>Weekday</v>
      </c>
      <c r="D70" t="s">
        <v>16</v>
      </c>
      <c r="E70" t="s">
        <v>28</v>
      </c>
      <c r="F70" s="8" t="s">
        <v>18</v>
      </c>
      <c r="G70" t="s">
        <v>19</v>
      </c>
      <c r="H70" s="7">
        <v>2</v>
      </c>
      <c r="I70">
        <v>453.62</v>
      </c>
      <c r="J70">
        <v>0</v>
      </c>
      <c r="K70" s="6">
        <v>907.24</v>
      </c>
      <c r="L70">
        <v>4.3</v>
      </c>
      <c r="M70" t="s">
        <v>43</v>
      </c>
      <c r="N70">
        <v>130</v>
      </c>
      <c r="O70">
        <v>39</v>
      </c>
      <c r="P70" s="4">
        <f>DATE(YEAR(Table1[[#This Row],[Order_Date]]),MONTH(Table1[[#This Row],[Order_Date]]),1)</f>
        <v>45809</v>
      </c>
      <c r="Q70" t="str">
        <f>TEXT(Table1[[#This Row],[Order_Date]],"mmmmmmmm")</f>
        <v>June</v>
      </c>
      <c r="R70">
        <f>YEAR(Table1[[#This Row],[Order_Date]])</f>
        <v>2025</v>
      </c>
      <c r="S70" s="6">
        <f>Table1[[#This Row],[Sales_Amount]]/100000</f>
        <v>9.0723999999999996E-3</v>
      </c>
      <c r="T70">
        <f>1</f>
        <v>1</v>
      </c>
      <c r="U70" t="str">
        <f>IF(Table1[[#This Row],[Inventory_Available]]&lt;=Table1[[#This Row],[Reorder_Level]],"Reorder Required","Sufficient")</f>
        <v>Sufficient</v>
      </c>
    </row>
    <row r="71" spans="1:21" x14ac:dyDescent="0.35">
      <c r="A71" t="s">
        <v>183</v>
      </c>
      <c r="B71" s="3" t="s">
        <v>136</v>
      </c>
      <c r="C71" s="3" t="str">
        <f>IF(WEEKDAY(Table1[[#This Row],[Order_Date]],2)&lt;=5,"Weekday","Weekend")</f>
        <v>Weekday</v>
      </c>
      <c r="D71" t="s">
        <v>23</v>
      </c>
      <c r="E71" t="s">
        <v>53</v>
      </c>
      <c r="F71" s="8" t="s">
        <v>18</v>
      </c>
      <c r="G71" t="s">
        <v>79</v>
      </c>
      <c r="H71" s="7">
        <v>8</v>
      </c>
      <c r="I71">
        <v>152.86000000000001</v>
      </c>
      <c r="J71">
        <v>20</v>
      </c>
      <c r="K71" s="6">
        <v>978.3</v>
      </c>
      <c r="L71">
        <v>4.0999999999999996</v>
      </c>
      <c r="M71" t="s">
        <v>20</v>
      </c>
      <c r="N71">
        <v>127</v>
      </c>
      <c r="O71">
        <v>46</v>
      </c>
      <c r="P71" s="4">
        <f>DATE(YEAR(Table1[[#This Row],[Order_Date]]),MONTH(Table1[[#This Row],[Order_Date]]),1)</f>
        <v>45717</v>
      </c>
      <c r="Q71" t="str">
        <f>TEXT(Table1[[#This Row],[Order_Date]],"mmmmmmmm")</f>
        <v>March</v>
      </c>
      <c r="R71">
        <f>YEAR(Table1[[#This Row],[Order_Date]])</f>
        <v>2025</v>
      </c>
      <c r="S71" s="6">
        <f>Table1[[#This Row],[Sales_Amount]]/100000</f>
        <v>9.783E-3</v>
      </c>
      <c r="T71">
        <f>1</f>
        <v>1</v>
      </c>
      <c r="U71" t="str">
        <f>IF(Table1[[#This Row],[Inventory_Available]]&lt;=Table1[[#This Row],[Reorder_Level]],"Reorder Required","Sufficient")</f>
        <v>Sufficient</v>
      </c>
    </row>
    <row r="72" spans="1:21" x14ac:dyDescent="0.35">
      <c r="A72" t="s">
        <v>184</v>
      </c>
      <c r="B72" s="3" t="s">
        <v>99</v>
      </c>
      <c r="C72" s="3" t="str">
        <f>IF(WEEKDAY(Table1[[#This Row],[Order_Date]],2)&lt;=5,"Weekday","Weekend")</f>
        <v>Weekday</v>
      </c>
      <c r="D72" t="s">
        <v>33</v>
      </c>
      <c r="E72" t="s">
        <v>17</v>
      </c>
      <c r="F72" s="8" t="s">
        <v>62</v>
      </c>
      <c r="G72" t="s">
        <v>63</v>
      </c>
      <c r="H72" s="7">
        <v>1</v>
      </c>
      <c r="I72">
        <v>424.93</v>
      </c>
      <c r="J72">
        <v>10</v>
      </c>
      <c r="K72" s="6">
        <v>382.44</v>
      </c>
      <c r="L72">
        <v>3.5</v>
      </c>
      <c r="M72" t="s">
        <v>39</v>
      </c>
      <c r="N72">
        <v>162</v>
      </c>
      <c r="O72">
        <v>71</v>
      </c>
      <c r="P72" s="4">
        <f>DATE(YEAR(Table1[[#This Row],[Order_Date]]),MONTH(Table1[[#This Row],[Order_Date]]),1)</f>
        <v>45689</v>
      </c>
      <c r="Q72" t="str">
        <f>TEXT(Table1[[#This Row],[Order_Date]],"mmmmmmmm")</f>
        <v>February</v>
      </c>
      <c r="R72">
        <f>YEAR(Table1[[#This Row],[Order_Date]])</f>
        <v>2025</v>
      </c>
      <c r="S72" s="6">
        <f>Table1[[#This Row],[Sales_Amount]]/100000</f>
        <v>3.8243999999999999E-3</v>
      </c>
      <c r="T72">
        <f>1</f>
        <v>1</v>
      </c>
      <c r="U72" t="str">
        <f>IF(Table1[[#This Row],[Inventory_Available]]&lt;=Table1[[#This Row],[Reorder_Level]],"Reorder Required","Sufficient")</f>
        <v>Sufficient</v>
      </c>
    </row>
    <row r="73" spans="1:21" x14ac:dyDescent="0.35">
      <c r="A73" t="s">
        <v>185</v>
      </c>
      <c r="B73" s="3" t="s">
        <v>186</v>
      </c>
      <c r="C73" s="3" t="str">
        <f>IF(WEEKDAY(Table1[[#This Row],[Order_Date]],2)&lt;=5,"Weekday","Weekend")</f>
        <v>Weekday</v>
      </c>
      <c r="D73" t="s">
        <v>33</v>
      </c>
      <c r="E73" t="s">
        <v>28</v>
      </c>
      <c r="F73" s="8" t="s">
        <v>62</v>
      </c>
      <c r="G73" t="s">
        <v>166</v>
      </c>
      <c r="H73" s="7">
        <v>7</v>
      </c>
      <c r="I73">
        <v>265.35000000000002</v>
      </c>
      <c r="J73">
        <v>15</v>
      </c>
      <c r="K73" s="6">
        <v>1578.83</v>
      </c>
      <c r="L73">
        <v>4</v>
      </c>
      <c r="M73" t="s">
        <v>30</v>
      </c>
      <c r="N73">
        <v>72</v>
      </c>
      <c r="O73">
        <v>44</v>
      </c>
      <c r="P73" s="4">
        <f>DATE(YEAR(Table1[[#This Row],[Order_Date]]),MONTH(Table1[[#This Row],[Order_Date]]),1)</f>
        <v>45658</v>
      </c>
      <c r="Q73" t="str">
        <f>TEXT(Table1[[#This Row],[Order_Date]],"mmmmmmmm")</f>
        <v>January</v>
      </c>
      <c r="R73">
        <f>YEAR(Table1[[#This Row],[Order_Date]])</f>
        <v>2025</v>
      </c>
      <c r="S73" s="6">
        <f>Table1[[#This Row],[Sales_Amount]]/100000</f>
        <v>1.5788299999999998E-2</v>
      </c>
      <c r="T73">
        <f>1</f>
        <v>1</v>
      </c>
      <c r="U73" t="str">
        <f>IF(Table1[[#This Row],[Inventory_Available]]&lt;=Table1[[#This Row],[Reorder_Level]],"Reorder Required","Sufficient")</f>
        <v>Sufficient</v>
      </c>
    </row>
    <row r="74" spans="1:21" x14ac:dyDescent="0.35">
      <c r="A74" t="s">
        <v>187</v>
      </c>
      <c r="B74" s="3" t="s">
        <v>60</v>
      </c>
      <c r="C74" s="3" t="str">
        <f>IF(WEEKDAY(Table1[[#This Row],[Order_Date]],2)&lt;=5,"Weekday","Weekend")</f>
        <v>Weekday</v>
      </c>
      <c r="D74" t="s">
        <v>46</v>
      </c>
      <c r="E74" t="s">
        <v>53</v>
      </c>
      <c r="F74" s="8" t="s">
        <v>70</v>
      </c>
      <c r="G74" t="s">
        <v>77</v>
      </c>
      <c r="H74" s="7">
        <v>9</v>
      </c>
      <c r="I74">
        <v>356.59</v>
      </c>
      <c r="J74">
        <v>5</v>
      </c>
      <c r="K74" s="6">
        <v>3048.84</v>
      </c>
      <c r="L74">
        <v>4.9000000000000004</v>
      </c>
      <c r="M74" t="s">
        <v>43</v>
      </c>
      <c r="N74">
        <v>125</v>
      </c>
      <c r="O74">
        <v>41</v>
      </c>
      <c r="P74" s="4">
        <f>DATE(YEAR(Table1[[#This Row],[Order_Date]]),MONTH(Table1[[#This Row],[Order_Date]]),1)</f>
        <v>45778</v>
      </c>
      <c r="Q74" t="str">
        <f>TEXT(Table1[[#This Row],[Order_Date]],"mmmmmmmm")</f>
        <v>May</v>
      </c>
      <c r="R74">
        <f>YEAR(Table1[[#This Row],[Order_Date]])</f>
        <v>2025</v>
      </c>
      <c r="S74" s="6">
        <f>Table1[[#This Row],[Sales_Amount]]/100000</f>
        <v>3.0488400000000002E-2</v>
      </c>
      <c r="T74">
        <f>1</f>
        <v>1</v>
      </c>
      <c r="U74" t="str">
        <f>IF(Table1[[#This Row],[Inventory_Available]]&lt;=Table1[[#This Row],[Reorder_Level]],"Reorder Required","Sufficient")</f>
        <v>Sufficient</v>
      </c>
    </row>
    <row r="75" spans="1:21" x14ac:dyDescent="0.35">
      <c r="A75" t="s">
        <v>188</v>
      </c>
      <c r="B75" s="3" t="s">
        <v>189</v>
      </c>
      <c r="C75" s="3" t="str">
        <f>IF(WEEKDAY(Table1[[#This Row],[Order_Date]],2)&lt;=5,"Weekday","Weekend")</f>
        <v>Weekday</v>
      </c>
      <c r="D75" t="s">
        <v>37</v>
      </c>
      <c r="E75" t="s">
        <v>17</v>
      </c>
      <c r="F75" s="8" t="s">
        <v>62</v>
      </c>
      <c r="G75" t="s">
        <v>82</v>
      </c>
      <c r="H75" s="7">
        <v>5</v>
      </c>
      <c r="I75">
        <v>387.73</v>
      </c>
      <c r="J75">
        <v>5</v>
      </c>
      <c r="K75" s="6">
        <v>1841.72</v>
      </c>
      <c r="L75">
        <v>4.0999999999999996</v>
      </c>
      <c r="M75" t="s">
        <v>43</v>
      </c>
      <c r="N75">
        <v>349</v>
      </c>
      <c r="O75">
        <v>78</v>
      </c>
      <c r="P75" s="4">
        <f>DATE(YEAR(Table1[[#This Row],[Order_Date]]),MONTH(Table1[[#This Row],[Order_Date]]),1)</f>
        <v>45717</v>
      </c>
      <c r="Q75" t="str">
        <f>TEXT(Table1[[#This Row],[Order_Date]],"mmmmmmmm")</f>
        <v>March</v>
      </c>
      <c r="R75">
        <f>YEAR(Table1[[#This Row],[Order_Date]])</f>
        <v>2025</v>
      </c>
      <c r="S75" s="6">
        <f>Table1[[#This Row],[Sales_Amount]]/100000</f>
        <v>1.8417200000000002E-2</v>
      </c>
      <c r="T75">
        <f>1</f>
        <v>1</v>
      </c>
      <c r="U75" t="str">
        <f>IF(Table1[[#This Row],[Inventory_Available]]&lt;=Table1[[#This Row],[Reorder_Level]],"Reorder Required","Sufficient")</f>
        <v>Sufficient</v>
      </c>
    </row>
    <row r="76" spans="1:21" x14ac:dyDescent="0.35">
      <c r="A76" t="s">
        <v>190</v>
      </c>
      <c r="B76" s="3" t="s">
        <v>134</v>
      </c>
      <c r="C76" s="3" t="str">
        <f>IF(WEEKDAY(Table1[[#This Row],[Order_Date]],2)&lt;=5,"Weekday","Weekend")</f>
        <v>Weekday</v>
      </c>
      <c r="D76" t="s">
        <v>23</v>
      </c>
      <c r="E76" t="s">
        <v>28</v>
      </c>
      <c r="F76" s="8" t="s">
        <v>70</v>
      </c>
      <c r="G76" t="s">
        <v>71</v>
      </c>
      <c r="H76" s="7">
        <v>8</v>
      </c>
      <c r="I76">
        <v>294.41000000000003</v>
      </c>
      <c r="J76">
        <v>20</v>
      </c>
      <c r="K76" s="6">
        <v>1884.22</v>
      </c>
      <c r="L76">
        <v>3.9</v>
      </c>
      <c r="M76" t="s">
        <v>20</v>
      </c>
      <c r="N76">
        <v>105</v>
      </c>
      <c r="O76">
        <v>76</v>
      </c>
      <c r="P76" s="4">
        <f>DATE(YEAR(Table1[[#This Row],[Order_Date]]),MONTH(Table1[[#This Row],[Order_Date]]),1)</f>
        <v>45778</v>
      </c>
      <c r="Q76" t="str">
        <f>TEXT(Table1[[#This Row],[Order_Date]],"mmmmmmmm")</f>
        <v>May</v>
      </c>
      <c r="R76">
        <f>YEAR(Table1[[#This Row],[Order_Date]])</f>
        <v>2025</v>
      </c>
      <c r="S76" s="6">
        <f>Table1[[#This Row],[Sales_Amount]]/100000</f>
        <v>1.88422E-2</v>
      </c>
      <c r="T76">
        <f>1</f>
        <v>1</v>
      </c>
      <c r="U76" t="str">
        <f>IF(Table1[[#This Row],[Inventory_Available]]&lt;=Table1[[#This Row],[Reorder_Level]],"Reorder Required","Sufficient")</f>
        <v>Sufficient</v>
      </c>
    </row>
    <row r="77" spans="1:21" x14ac:dyDescent="0.35">
      <c r="A77" t="s">
        <v>191</v>
      </c>
      <c r="B77" s="3" t="s">
        <v>192</v>
      </c>
      <c r="C77" s="3" t="str">
        <f>IF(WEEKDAY(Table1[[#This Row],[Order_Date]],2)&lt;=5,"Weekday","Weekend")</f>
        <v>Weekday</v>
      </c>
      <c r="D77" t="s">
        <v>74</v>
      </c>
      <c r="E77" t="s">
        <v>28</v>
      </c>
      <c r="F77" s="8" t="s">
        <v>49</v>
      </c>
      <c r="G77" t="s">
        <v>106</v>
      </c>
      <c r="H77" s="7">
        <v>5</v>
      </c>
      <c r="I77">
        <v>178.46</v>
      </c>
      <c r="J77">
        <v>20</v>
      </c>
      <c r="K77" s="6">
        <v>713.84</v>
      </c>
      <c r="L77">
        <v>3.9</v>
      </c>
      <c r="M77" t="s">
        <v>30</v>
      </c>
      <c r="N77">
        <v>212</v>
      </c>
      <c r="O77">
        <v>63</v>
      </c>
      <c r="P77" s="4">
        <f>DATE(YEAR(Table1[[#This Row],[Order_Date]]),MONTH(Table1[[#This Row],[Order_Date]]),1)</f>
        <v>45658</v>
      </c>
      <c r="Q77" t="str">
        <f>TEXT(Table1[[#This Row],[Order_Date]],"mmmmmmmm")</f>
        <v>January</v>
      </c>
      <c r="R77">
        <f>YEAR(Table1[[#This Row],[Order_Date]])</f>
        <v>2025</v>
      </c>
      <c r="S77" s="6">
        <f>Table1[[#This Row],[Sales_Amount]]/100000</f>
        <v>7.1384000000000005E-3</v>
      </c>
      <c r="T77">
        <f>1</f>
        <v>1</v>
      </c>
      <c r="U77" t="str">
        <f>IF(Table1[[#This Row],[Inventory_Available]]&lt;=Table1[[#This Row],[Reorder_Level]],"Reorder Required","Sufficient")</f>
        <v>Sufficient</v>
      </c>
    </row>
    <row r="78" spans="1:21" x14ac:dyDescent="0.35">
      <c r="A78" t="s">
        <v>193</v>
      </c>
      <c r="B78" s="3" t="s">
        <v>194</v>
      </c>
      <c r="C78" s="3" t="str">
        <f>IF(WEEKDAY(Table1[[#This Row],[Order_Date]],2)&lt;=5,"Weekday","Weekend")</f>
        <v>Weekend</v>
      </c>
      <c r="D78" t="s">
        <v>37</v>
      </c>
      <c r="E78" t="s">
        <v>53</v>
      </c>
      <c r="F78" s="8" t="s">
        <v>62</v>
      </c>
      <c r="G78" t="s">
        <v>82</v>
      </c>
      <c r="H78" s="7">
        <v>4</v>
      </c>
      <c r="I78">
        <v>64.92</v>
      </c>
      <c r="J78">
        <v>20</v>
      </c>
      <c r="K78" s="6">
        <v>207.74</v>
      </c>
      <c r="L78">
        <v>5</v>
      </c>
      <c r="M78" t="s">
        <v>30</v>
      </c>
      <c r="N78">
        <v>243</v>
      </c>
      <c r="O78">
        <v>64</v>
      </c>
      <c r="P78" s="4">
        <f>DATE(YEAR(Table1[[#This Row],[Order_Date]]),MONTH(Table1[[#This Row],[Order_Date]]),1)</f>
        <v>45778</v>
      </c>
      <c r="Q78" t="str">
        <f>TEXT(Table1[[#This Row],[Order_Date]],"mmmmmmmm")</f>
        <v>May</v>
      </c>
      <c r="R78">
        <f>YEAR(Table1[[#This Row],[Order_Date]])</f>
        <v>2025</v>
      </c>
      <c r="S78" s="6">
        <f>Table1[[#This Row],[Sales_Amount]]/100000</f>
        <v>2.0774000000000001E-3</v>
      </c>
      <c r="T78">
        <f>1</f>
        <v>1</v>
      </c>
      <c r="U78" t="str">
        <f>IF(Table1[[#This Row],[Inventory_Available]]&lt;=Table1[[#This Row],[Reorder_Level]],"Reorder Required","Sufficient")</f>
        <v>Sufficient</v>
      </c>
    </row>
    <row r="79" spans="1:21" x14ac:dyDescent="0.35">
      <c r="A79" t="s">
        <v>195</v>
      </c>
      <c r="B79" s="3" t="s">
        <v>196</v>
      </c>
      <c r="C79" s="3" t="str">
        <f>IF(WEEKDAY(Table1[[#This Row],[Order_Date]],2)&lt;=5,"Weekday","Weekend")</f>
        <v>Weekday</v>
      </c>
      <c r="D79" t="s">
        <v>16</v>
      </c>
      <c r="E79" t="s">
        <v>53</v>
      </c>
      <c r="F79" s="8" t="s">
        <v>24</v>
      </c>
      <c r="G79" t="s">
        <v>29</v>
      </c>
      <c r="H79" s="7">
        <v>2</v>
      </c>
      <c r="I79">
        <v>151.18</v>
      </c>
      <c r="J79">
        <v>15</v>
      </c>
      <c r="K79" s="6">
        <v>257.01</v>
      </c>
      <c r="L79">
        <v>4.4000000000000004</v>
      </c>
      <c r="M79" t="s">
        <v>39</v>
      </c>
      <c r="N79">
        <v>466</v>
      </c>
      <c r="O79">
        <v>48</v>
      </c>
      <c r="P79" s="4">
        <f>DATE(YEAR(Table1[[#This Row],[Order_Date]]),MONTH(Table1[[#This Row],[Order_Date]]),1)</f>
        <v>45658</v>
      </c>
      <c r="Q79" t="str">
        <f>TEXT(Table1[[#This Row],[Order_Date]],"mmmmmmmm")</f>
        <v>January</v>
      </c>
      <c r="R79">
        <f>YEAR(Table1[[#This Row],[Order_Date]])</f>
        <v>2025</v>
      </c>
      <c r="S79" s="6">
        <f>Table1[[#This Row],[Sales_Amount]]/100000</f>
        <v>2.5701000000000001E-3</v>
      </c>
      <c r="T79">
        <f>1</f>
        <v>1</v>
      </c>
      <c r="U79" t="str">
        <f>IF(Table1[[#This Row],[Inventory_Available]]&lt;=Table1[[#This Row],[Reorder_Level]],"Reorder Required","Sufficient")</f>
        <v>Sufficient</v>
      </c>
    </row>
    <row r="80" spans="1:21" x14ac:dyDescent="0.35">
      <c r="A80" t="s">
        <v>197</v>
      </c>
      <c r="B80" s="3" t="s">
        <v>198</v>
      </c>
      <c r="C80" s="3" t="str">
        <f>IF(WEEKDAY(Table1[[#This Row],[Order_Date]],2)&lt;=5,"Weekday","Weekend")</f>
        <v>Weekday</v>
      </c>
      <c r="D80" t="s">
        <v>16</v>
      </c>
      <c r="E80" t="s">
        <v>17</v>
      </c>
      <c r="F80" s="8" t="s">
        <v>70</v>
      </c>
      <c r="G80" t="s">
        <v>139</v>
      </c>
      <c r="H80" s="7">
        <v>8</v>
      </c>
      <c r="I80">
        <v>49.96</v>
      </c>
      <c r="J80">
        <v>20</v>
      </c>
      <c r="K80" s="6">
        <v>319.74</v>
      </c>
      <c r="L80">
        <v>4.8</v>
      </c>
      <c r="M80" t="s">
        <v>43</v>
      </c>
      <c r="N80">
        <v>487</v>
      </c>
      <c r="O80">
        <v>36</v>
      </c>
      <c r="P80" s="4">
        <f>DATE(YEAR(Table1[[#This Row],[Order_Date]]),MONTH(Table1[[#This Row],[Order_Date]]),1)</f>
        <v>45778</v>
      </c>
      <c r="Q80" t="str">
        <f>TEXT(Table1[[#This Row],[Order_Date]],"mmmmmmmm")</f>
        <v>May</v>
      </c>
      <c r="R80">
        <f>YEAR(Table1[[#This Row],[Order_Date]])</f>
        <v>2025</v>
      </c>
      <c r="S80" s="6">
        <f>Table1[[#This Row],[Sales_Amount]]/100000</f>
        <v>3.1974E-3</v>
      </c>
      <c r="T80">
        <f>1</f>
        <v>1</v>
      </c>
      <c r="U80" t="str">
        <f>IF(Table1[[#This Row],[Inventory_Available]]&lt;=Table1[[#This Row],[Reorder_Level]],"Reorder Required","Sufficient")</f>
        <v>Sufficient</v>
      </c>
    </row>
    <row r="81" spans="1:21" x14ac:dyDescent="0.35">
      <c r="A81" t="s">
        <v>199</v>
      </c>
      <c r="B81" s="3" t="s">
        <v>200</v>
      </c>
      <c r="C81" s="3" t="str">
        <f>IF(WEEKDAY(Table1[[#This Row],[Order_Date]],2)&lt;=5,"Weekday","Weekend")</f>
        <v>Weekend</v>
      </c>
      <c r="D81" t="s">
        <v>37</v>
      </c>
      <c r="E81" t="s">
        <v>53</v>
      </c>
      <c r="F81" s="8" t="s">
        <v>70</v>
      </c>
      <c r="G81" t="s">
        <v>77</v>
      </c>
      <c r="H81" s="7">
        <v>6</v>
      </c>
      <c r="I81">
        <v>413.2</v>
      </c>
      <c r="J81">
        <v>10</v>
      </c>
      <c r="K81" s="6">
        <v>2231.2800000000002</v>
      </c>
      <c r="L81">
        <v>3.8</v>
      </c>
      <c r="M81" t="s">
        <v>20</v>
      </c>
      <c r="N81">
        <v>185</v>
      </c>
      <c r="O81">
        <v>52</v>
      </c>
      <c r="P81" s="4">
        <f>DATE(YEAR(Table1[[#This Row],[Order_Date]]),MONTH(Table1[[#This Row],[Order_Date]]),1)</f>
        <v>45689</v>
      </c>
      <c r="Q81" t="str">
        <f>TEXT(Table1[[#This Row],[Order_Date]],"mmmmmmmm")</f>
        <v>February</v>
      </c>
      <c r="R81">
        <f>YEAR(Table1[[#This Row],[Order_Date]])</f>
        <v>2025</v>
      </c>
      <c r="S81" s="6">
        <f>Table1[[#This Row],[Sales_Amount]]/100000</f>
        <v>2.2312800000000001E-2</v>
      </c>
      <c r="T81">
        <f>1</f>
        <v>1</v>
      </c>
      <c r="U81" t="str">
        <f>IF(Table1[[#This Row],[Inventory_Available]]&lt;=Table1[[#This Row],[Reorder_Level]],"Reorder Required","Sufficient")</f>
        <v>Sufficient</v>
      </c>
    </row>
    <row r="82" spans="1:21" x14ac:dyDescent="0.35">
      <c r="A82" t="s">
        <v>201</v>
      </c>
      <c r="B82" s="3" t="s">
        <v>202</v>
      </c>
      <c r="C82" s="3" t="str">
        <f>IF(WEEKDAY(Table1[[#This Row],[Order_Date]],2)&lt;=5,"Weekday","Weekend")</f>
        <v>Weekday</v>
      </c>
      <c r="D82" t="s">
        <v>46</v>
      </c>
      <c r="E82" t="s">
        <v>28</v>
      </c>
      <c r="F82" s="8" t="s">
        <v>49</v>
      </c>
      <c r="G82" t="s">
        <v>50</v>
      </c>
      <c r="H82" s="7">
        <v>4</v>
      </c>
      <c r="I82">
        <v>421.42</v>
      </c>
      <c r="J82">
        <v>15</v>
      </c>
      <c r="K82" s="6">
        <v>1432.83</v>
      </c>
      <c r="L82">
        <v>4.8</v>
      </c>
      <c r="M82" t="s">
        <v>39</v>
      </c>
      <c r="N82">
        <v>287</v>
      </c>
      <c r="O82">
        <v>58</v>
      </c>
      <c r="P82" s="4">
        <f>DATE(YEAR(Table1[[#This Row],[Order_Date]]),MONTH(Table1[[#This Row],[Order_Date]]),1)</f>
        <v>45658</v>
      </c>
      <c r="Q82" t="str">
        <f>TEXT(Table1[[#This Row],[Order_Date]],"mmmmmmmm")</f>
        <v>January</v>
      </c>
      <c r="R82">
        <f>YEAR(Table1[[#This Row],[Order_Date]])</f>
        <v>2025</v>
      </c>
      <c r="S82" s="6">
        <f>Table1[[#This Row],[Sales_Amount]]/100000</f>
        <v>1.4328299999999999E-2</v>
      </c>
      <c r="T82">
        <f>1</f>
        <v>1</v>
      </c>
      <c r="U82" t="str">
        <f>IF(Table1[[#This Row],[Inventory_Available]]&lt;=Table1[[#This Row],[Reorder_Level]],"Reorder Required","Sufficient")</f>
        <v>Sufficient</v>
      </c>
    </row>
    <row r="83" spans="1:21" x14ac:dyDescent="0.35">
      <c r="A83" t="s">
        <v>203</v>
      </c>
      <c r="B83" s="3" t="s">
        <v>204</v>
      </c>
      <c r="C83" s="3" t="str">
        <f>IF(WEEKDAY(Table1[[#This Row],[Order_Date]],2)&lt;=5,"Weekday","Weekend")</f>
        <v>Weekday</v>
      </c>
      <c r="D83" t="s">
        <v>33</v>
      </c>
      <c r="E83" t="s">
        <v>17</v>
      </c>
      <c r="F83" s="8" t="s">
        <v>18</v>
      </c>
      <c r="G83" t="s">
        <v>38</v>
      </c>
      <c r="H83" s="7">
        <v>10</v>
      </c>
      <c r="I83">
        <v>389.63</v>
      </c>
      <c r="J83">
        <v>20</v>
      </c>
      <c r="K83" s="6">
        <v>3117.04</v>
      </c>
      <c r="L83">
        <v>4.4000000000000004</v>
      </c>
      <c r="M83" t="s">
        <v>30</v>
      </c>
      <c r="N83">
        <v>346</v>
      </c>
      <c r="O83">
        <v>64</v>
      </c>
      <c r="P83" s="4">
        <f>DATE(YEAR(Table1[[#This Row],[Order_Date]]),MONTH(Table1[[#This Row],[Order_Date]]),1)</f>
        <v>45778</v>
      </c>
      <c r="Q83" t="str">
        <f>TEXT(Table1[[#This Row],[Order_Date]],"mmmmmmmm")</f>
        <v>May</v>
      </c>
      <c r="R83">
        <f>YEAR(Table1[[#This Row],[Order_Date]])</f>
        <v>2025</v>
      </c>
      <c r="S83" s="6">
        <f>Table1[[#This Row],[Sales_Amount]]/100000</f>
        <v>3.1170400000000001E-2</v>
      </c>
      <c r="T83">
        <f>1</f>
        <v>1</v>
      </c>
      <c r="U83" t="str">
        <f>IF(Table1[[#This Row],[Inventory_Available]]&lt;=Table1[[#This Row],[Reorder_Level]],"Reorder Required","Sufficient")</f>
        <v>Sufficient</v>
      </c>
    </row>
    <row r="84" spans="1:21" x14ac:dyDescent="0.35">
      <c r="A84" t="s">
        <v>205</v>
      </c>
      <c r="B84" s="3" t="s">
        <v>206</v>
      </c>
      <c r="C84" s="3" t="str">
        <f>IF(WEEKDAY(Table1[[#This Row],[Order_Date]],2)&lt;=5,"Weekday","Weekend")</f>
        <v>Weekend</v>
      </c>
      <c r="D84" t="s">
        <v>23</v>
      </c>
      <c r="E84" t="s">
        <v>61</v>
      </c>
      <c r="F84" s="8" t="s">
        <v>49</v>
      </c>
      <c r="G84" t="s">
        <v>169</v>
      </c>
      <c r="H84" s="7">
        <v>1</v>
      </c>
      <c r="I84">
        <v>387.9</v>
      </c>
      <c r="J84">
        <v>0</v>
      </c>
      <c r="K84" s="6">
        <v>387.9</v>
      </c>
      <c r="L84">
        <v>4.3</v>
      </c>
      <c r="M84" t="s">
        <v>39</v>
      </c>
      <c r="N84">
        <v>156</v>
      </c>
      <c r="O84">
        <v>79</v>
      </c>
      <c r="P84" s="4">
        <f>DATE(YEAR(Table1[[#This Row],[Order_Date]]),MONTH(Table1[[#This Row],[Order_Date]]),1)</f>
        <v>45809</v>
      </c>
      <c r="Q84" t="str">
        <f>TEXT(Table1[[#This Row],[Order_Date]],"mmmmmmmm")</f>
        <v>June</v>
      </c>
      <c r="R84">
        <f>YEAR(Table1[[#This Row],[Order_Date]])</f>
        <v>2025</v>
      </c>
      <c r="S84" s="6">
        <f>Table1[[#This Row],[Sales_Amount]]/100000</f>
        <v>3.8789999999999996E-3</v>
      </c>
      <c r="T84">
        <f>1</f>
        <v>1</v>
      </c>
      <c r="U84" t="str">
        <f>IF(Table1[[#This Row],[Inventory_Available]]&lt;=Table1[[#This Row],[Reorder_Level]],"Reorder Required","Sufficient")</f>
        <v>Sufficient</v>
      </c>
    </row>
    <row r="85" spans="1:21" x14ac:dyDescent="0.35">
      <c r="A85" t="s">
        <v>207</v>
      </c>
      <c r="B85" s="3" t="s">
        <v>208</v>
      </c>
      <c r="C85" s="3" t="str">
        <f>IF(WEEKDAY(Table1[[#This Row],[Order_Date]],2)&lt;=5,"Weekday","Weekend")</f>
        <v>Weekday</v>
      </c>
      <c r="D85" t="s">
        <v>74</v>
      </c>
      <c r="E85" t="s">
        <v>61</v>
      </c>
      <c r="F85" s="8" t="s">
        <v>70</v>
      </c>
      <c r="G85" t="s">
        <v>143</v>
      </c>
      <c r="H85" s="7">
        <v>10</v>
      </c>
      <c r="I85">
        <v>243.47</v>
      </c>
      <c r="J85">
        <v>5</v>
      </c>
      <c r="K85" s="6">
        <v>2312.96</v>
      </c>
      <c r="L85">
        <v>4.5999999999999996</v>
      </c>
      <c r="M85" t="s">
        <v>39</v>
      </c>
      <c r="N85">
        <v>183</v>
      </c>
      <c r="O85">
        <v>38</v>
      </c>
      <c r="P85" s="4">
        <f>DATE(YEAR(Table1[[#This Row],[Order_Date]]),MONTH(Table1[[#This Row],[Order_Date]]),1)</f>
        <v>45748</v>
      </c>
      <c r="Q85" t="str">
        <f>TEXT(Table1[[#This Row],[Order_Date]],"mmmmmmmm")</f>
        <v>April</v>
      </c>
      <c r="R85">
        <f>YEAR(Table1[[#This Row],[Order_Date]])</f>
        <v>2025</v>
      </c>
      <c r="S85" s="6">
        <f>Table1[[#This Row],[Sales_Amount]]/100000</f>
        <v>2.31296E-2</v>
      </c>
      <c r="T85">
        <f>1</f>
        <v>1</v>
      </c>
      <c r="U85" t="str">
        <f>IF(Table1[[#This Row],[Inventory_Available]]&lt;=Table1[[#This Row],[Reorder_Level]],"Reorder Required","Sufficient")</f>
        <v>Sufficient</v>
      </c>
    </row>
    <row r="86" spans="1:21" x14ac:dyDescent="0.35">
      <c r="A86" t="s">
        <v>209</v>
      </c>
      <c r="B86" s="3" t="s">
        <v>84</v>
      </c>
      <c r="C86" s="3" t="str">
        <f>IF(WEEKDAY(Table1[[#This Row],[Order_Date]],2)&lt;=5,"Weekday","Weekend")</f>
        <v>Weekday</v>
      </c>
      <c r="D86" t="s">
        <v>46</v>
      </c>
      <c r="E86" t="s">
        <v>61</v>
      </c>
      <c r="F86" s="8" t="s">
        <v>62</v>
      </c>
      <c r="G86" t="s">
        <v>82</v>
      </c>
      <c r="H86" s="7">
        <v>4</v>
      </c>
      <c r="I86">
        <v>102.36</v>
      </c>
      <c r="J86">
        <v>5</v>
      </c>
      <c r="K86" s="6">
        <v>388.97</v>
      </c>
      <c r="L86">
        <v>5</v>
      </c>
      <c r="M86" t="s">
        <v>43</v>
      </c>
      <c r="N86">
        <v>306</v>
      </c>
      <c r="O86">
        <v>57</v>
      </c>
      <c r="P86" s="4">
        <f>DATE(YEAR(Table1[[#This Row],[Order_Date]]),MONTH(Table1[[#This Row],[Order_Date]]),1)</f>
        <v>45717</v>
      </c>
      <c r="Q86" t="str">
        <f>TEXT(Table1[[#This Row],[Order_Date]],"mmmmmmmm")</f>
        <v>March</v>
      </c>
      <c r="R86">
        <f>YEAR(Table1[[#This Row],[Order_Date]])</f>
        <v>2025</v>
      </c>
      <c r="S86" s="6">
        <f>Table1[[#This Row],[Sales_Amount]]/100000</f>
        <v>3.8897000000000003E-3</v>
      </c>
      <c r="T86">
        <f>1</f>
        <v>1</v>
      </c>
      <c r="U86" t="str">
        <f>IF(Table1[[#This Row],[Inventory_Available]]&lt;=Table1[[#This Row],[Reorder_Level]],"Reorder Required","Sufficient")</f>
        <v>Sufficient</v>
      </c>
    </row>
    <row r="87" spans="1:21" x14ac:dyDescent="0.35">
      <c r="A87" t="s">
        <v>210</v>
      </c>
      <c r="B87" s="3" t="s">
        <v>211</v>
      </c>
      <c r="C87" s="3" t="str">
        <f>IF(WEEKDAY(Table1[[#This Row],[Order_Date]],2)&lt;=5,"Weekday","Weekend")</f>
        <v>Weekend</v>
      </c>
      <c r="D87" t="s">
        <v>46</v>
      </c>
      <c r="E87" t="s">
        <v>17</v>
      </c>
      <c r="F87" s="8" t="s">
        <v>70</v>
      </c>
      <c r="G87" t="s">
        <v>71</v>
      </c>
      <c r="H87" s="7">
        <v>4</v>
      </c>
      <c r="I87">
        <v>465.02</v>
      </c>
      <c r="J87">
        <v>10</v>
      </c>
      <c r="K87" s="6">
        <v>1674.07</v>
      </c>
      <c r="L87">
        <v>4.5999999999999996</v>
      </c>
      <c r="M87" t="s">
        <v>39</v>
      </c>
      <c r="N87">
        <v>107</v>
      </c>
      <c r="O87">
        <v>45</v>
      </c>
      <c r="P87" s="4">
        <f>DATE(YEAR(Table1[[#This Row],[Order_Date]]),MONTH(Table1[[#This Row],[Order_Date]]),1)</f>
        <v>45809</v>
      </c>
      <c r="Q87" t="str">
        <f>TEXT(Table1[[#This Row],[Order_Date]],"mmmmmmmm")</f>
        <v>June</v>
      </c>
      <c r="R87">
        <f>YEAR(Table1[[#This Row],[Order_Date]])</f>
        <v>2025</v>
      </c>
      <c r="S87" s="6">
        <f>Table1[[#This Row],[Sales_Amount]]/100000</f>
        <v>1.6740700000000001E-2</v>
      </c>
      <c r="T87">
        <f>1</f>
        <v>1</v>
      </c>
      <c r="U87" t="str">
        <f>IF(Table1[[#This Row],[Inventory_Available]]&lt;=Table1[[#This Row],[Reorder_Level]],"Reorder Required","Sufficient")</f>
        <v>Sufficient</v>
      </c>
    </row>
    <row r="88" spans="1:21" x14ac:dyDescent="0.35">
      <c r="A88" t="s">
        <v>212</v>
      </c>
      <c r="B88" s="3" t="s">
        <v>213</v>
      </c>
      <c r="C88" s="3" t="str">
        <f>IF(WEEKDAY(Table1[[#This Row],[Order_Date]],2)&lt;=5,"Weekday","Weekend")</f>
        <v>Weekend</v>
      </c>
      <c r="D88" t="s">
        <v>33</v>
      </c>
      <c r="E88" t="s">
        <v>28</v>
      </c>
      <c r="F88" s="8" t="s">
        <v>18</v>
      </c>
      <c r="G88" t="s">
        <v>87</v>
      </c>
      <c r="H88" s="7">
        <v>5</v>
      </c>
      <c r="I88">
        <v>300.87</v>
      </c>
      <c r="J88">
        <v>0</v>
      </c>
      <c r="K88" s="6">
        <v>1504.35</v>
      </c>
      <c r="L88">
        <v>4.0999999999999996</v>
      </c>
      <c r="M88" t="s">
        <v>20</v>
      </c>
      <c r="N88">
        <v>346</v>
      </c>
      <c r="O88">
        <v>26</v>
      </c>
      <c r="P88" s="4">
        <f>DATE(YEAR(Table1[[#This Row],[Order_Date]]),MONTH(Table1[[#This Row],[Order_Date]]),1)</f>
        <v>45748</v>
      </c>
      <c r="Q88" t="str">
        <f>TEXT(Table1[[#This Row],[Order_Date]],"mmmmmmmm")</f>
        <v>April</v>
      </c>
      <c r="R88">
        <f>YEAR(Table1[[#This Row],[Order_Date]])</f>
        <v>2025</v>
      </c>
      <c r="S88" s="6">
        <f>Table1[[#This Row],[Sales_Amount]]/100000</f>
        <v>1.50435E-2</v>
      </c>
      <c r="T88">
        <f>1</f>
        <v>1</v>
      </c>
      <c r="U88" t="str">
        <f>IF(Table1[[#This Row],[Inventory_Available]]&lt;=Table1[[#This Row],[Reorder_Level]],"Reorder Required","Sufficient")</f>
        <v>Sufficient</v>
      </c>
    </row>
    <row r="89" spans="1:21" x14ac:dyDescent="0.35">
      <c r="A89" t="s">
        <v>214</v>
      </c>
      <c r="B89" s="3" t="s">
        <v>215</v>
      </c>
      <c r="C89" s="3" t="str">
        <f>IF(WEEKDAY(Table1[[#This Row],[Order_Date]],2)&lt;=5,"Weekday","Weekend")</f>
        <v>Weekday</v>
      </c>
      <c r="D89" t="s">
        <v>74</v>
      </c>
      <c r="E89" t="s">
        <v>17</v>
      </c>
      <c r="F89" s="8" t="s">
        <v>49</v>
      </c>
      <c r="G89" t="s">
        <v>56</v>
      </c>
      <c r="H89" s="7">
        <v>1</v>
      </c>
      <c r="I89">
        <v>357.61</v>
      </c>
      <c r="J89">
        <v>5</v>
      </c>
      <c r="K89" s="6">
        <v>339.73</v>
      </c>
      <c r="L89">
        <v>3.9</v>
      </c>
      <c r="M89" t="s">
        <v>30</v>
      </c>
      <c r="N89">
        <v>93</v>
      </c>
      <c r="O89">
        <v>46</v>
      </c>
      <c r="P89" s="4">
        <f>DATE(YEAR(Table1[[#This Row],[Order_Date]]),MONTH(Table1[[#This Row],[Order_Date]]),1)</f>
        <v>45717</v>
      </c>
      <c r="Q89" t="str">
        <f>TEXT(Table1[[#This Row],[Order_Date]],"mmmmmmmm")</f>
        <v>March</v>
      </c>
      <c r="R89">
        <f>YEAR(Table1[[#This Row],[Order_Date]])</f>
        <v>2025</v>
      </c>
      <c r="S89" s="6">
        <f>Table1[[#This Row],[Sales_Amount]]/100000</f>
        <v>3.3973000000000002E-3</v>
      </c>
      <c r="T89">
        <f>1</f>
        <v>1</v>
      </c>
      <c r="U89" t="str">
        <f>IF(Table1[[#This Row],[Inventory_Available]]&lt;=Table1[[#This Row],[Reorder_Level]],"Reorder Required","Sufficient")</f>
        <v>Sufficient</v>
      </c>
    </row>
    <row r="90" spans="1:21" x14ac:dyDescent="0.35">
      <c r="A90" t="s">
        <v>216</v>
      </c>
      <c r="B90" s="3" t="s">
        <v>155</v>
      </c>
      <c r="C90" s="3" t="str">
        <f>IF(WEEKDAY(Table1[[#This Row],[Order_Date]],2)&lt;=5,"Weekday","Weekend")</f>
        <v>Weekend</v>
      </c>
      <c r="D90" t="s">
        <v>46</v>
      </c>
      <c r="E90" t="s">
        <v>53</v>
      </c>
      <c r="F90" s="8" t="s">
        <v>70</v>
      </c>
      <c r="G90" t="s">
        <v>71</v>
      </c>
      <c r="H90" s="7">
        <v>1</v>
      </c>
      <c r="I90">
        <v>456.33</v>
      </c>
      <c r="J90">
        <v>0</v>
      </c>
      <c r="K90" s="6">
        <v>456.33</v>
      </c>
      <c r="L90">
        <v>4.2</v>
      </c>
      <c r="M90" t="s">
        <v>30</v>
      </c>
      <c r="N90">
        <v>346</v>
      </c>
      <c r="O90">
        <v>20</v>
      </c>
      <c r="P90" s="4">
        <f>DATE(YEAR(Table1[[#This Row],[Order_Date]]),MONTH(Table1[[#This Row],[Order_Date]]),1)</f>
        <v>45809</v>
      </c>
      <c r="Q90" t="str">
        <f>TEXT(Table1[[#This Row],[Order_Date]],"mmmmmmmm")</f>
        <v>June</v>
      </c>
      <c r="R90">
        <f>YEAR(Table1[[#This Row],[Order_Date]])</f>
        <v>2025</v>
      </c>
      <c r="S90" s="6">
        <f>Table1[[#This Row],[Sales_Amount]]/100000</f>
        <v>4.5633000000000002E-3</v>
      </c>
      <c r="T90">
        <f>1</f>
        <v>1</v>
      </c>
      <c r="U90" t="str">
        <f>IF(Table1[[#This Row],[Inventory_Available]]&lt;=Table1[[#This Row],[Reorder_Level]],"Reorder Required","Sufficient")</f>
        <v>Sufficient</v>
      </c>
    </row>
    <row r="91" spans="1:21" x14ac:dyDescent="0.35">
      <c r="A91" t="s">
        <v>217</v>
      </c>
      <c r="B91" s="3" t="s">
        <v>218</v>
      </c>
      <c r="C91" s="3" t="str">
        <f>IF(WEEKDAY(Table1[[#This Row],[Order_Date]],2)&lt;=5,"Weekday","Weekend")</f>
        <v>Weekday</v>
      </c>
      <c r="D91" t="s">
        <v>46</v>
      </c>
      <c r="E91" t="s">
        <v>53</v>
      </c>
      <c r="F91" s="8" t="s">
        <v>24</v>
      </c>
      <c r="G91" t="s">
        <v>29</v>
      </c>
      <c r="H91" s="7">
        <v>1</v>
      </c>
      <c r="I91">
        <v>368.28</v>
      </c>
      <c r="J91">
        <v>20</v>
      </c>
      <c r="K91" s="6">
        <v>294.62</v>
      </c>
      <c r="L91">
        <v>4.3</v>
      </c>
      <c r="M91" t="s">
        <v>43</v>
      </c>
      <c r="N91">
        <v>207</v>
      </c>
      <c r="O91">
        <v>58</v>
      </c>
      <c r="P91" s="4">
        <f>DATE(YEAR(Table1[[#This Row],[Order_Date]]),MONTH(Table1[[#This Row],[Order_Date]]),1)</f>
        <v>45778</v>
      </c>
      <c r="Q91" t="str">
        <f>TEXT(Table1[[#This Row],[Order_Date]],"mmmmmmmm")</f>
        <v>May</v>
      </c>
      <c r="R91">
        <f>YEAR(Table1[[#This Row],[Order_Date]])</f>
        <v>2025</v>
      </c>
      <c r="S91" s="6">
        <f>Table1[[#This Row],[Sales_Amount]]/100000</f>
        <v>2.9461999999999999E-3</v>
      </c>
      <c r="T91">
        <f>1</f>
        <v>1</v>
      </c>
      <c r="U91" t="str">
        <f>IF(Table1[[#This Row],[Inventory_Available]]&lt;=Table1[[#This Row],[Reorder_Level]],"Reorder Required","Sufficient")</f>
        <v>Sufficient</v>
      </c>
    </row>
    <row r="92" spans="1:21" x14ac:dyDescent="0.35">
      <c r="A92" t="s">
        <v>219</v>
      </c>
      <c r="B92" s="3" t="s">
        <v>95</v>
      </c>
      <c r="C92" s="3" t="str">
        <f>IF(WEEKDAY(Table1[[#This Row],[Order_Date]],2)&lt;=5,"Weekday","Weekend")</f>
        <v>Weekday</v>
      </c>
      <c r="D92" t="s">
        <v>37</v>
      </c>
      <c r="E92" t="s">
        <v>28</v>
      </c>
      <c r="F92" s="8" t="s">
        <v>24</v>
      </c>
      <c r="G92" t="s">
        <v>25</v>
      </c>
      <c r="H92" s="7">
        <v>7</v>
      </c>
      <c r="I92">
        <v>146.31</v>
      </c>
      <c r="J92">
        <v>0</v>
      </c>
      <c r="K92" s="6">
        <v>1024.17</v>
      </c>
      <c r="L92">
        <v>4.8</v>
      </c>
      <c r="M92" t="s">
        <v>30</v>
      </c>
      <c r="N92">
        <v>167</v>
      </c>
      <c r="O92">
        <v>32</v>
      </c>
      <c r="P92" s="4">
        <f>DATE(YEAR(Table1[[#This Row],[Order_Date]]),MONTH(Table1[[#This Row],[Order_Date]]),1)</f>
        <v>45658</v>
      </c>
      <c r="Q92" t="str">
        <f>TEXT(Table1[[#This Row],[Order_Date]],"mmmmmmmm")</f>
        <v>January</v>
      </c>
      <c r="R92">
        <f>YEAR(Table1[[#This Row],[Order_Date]])</f>
        <v>2025</v>
      </c>
      <c r="S92" s="6">
        <f>Table1[[#This Row],[Sales_Amount]]/100000</f>
        <v>1.0241700000000001E-2</v>
      </c>
      <c r="T92">
        <f>1</f>
        <v>1</v>
      </c>
      <c r="U92" t="str">
        <f>IF(Table1[[#This Row],[Inventory_Available]]&lt;=Table1[[#This Row],[Reorder_Level]],"Reorder Required","Sufficient")</f>
        <v>Sufficient</v>
      </c>
    </row>
    <row r="93" spans="1:21" x14ac:dyDescent="0.35">
      <c r="A93" t="s">
        <v>220</v>
      </c>
      <c r="B93" s="3" t="s">
        <v>221</v>
      </c>
      <c r="C93" s="3" t="str">
        <f>IF(WEEKDAY(Table1[[#This Row],[Order_Date]],2)&lt;=5,"Weekday","Weekend")</f>
        <v>Weekday</v>
      </c>
      <c r="D93" t="s">
        <v>74</v>
      </c>
      <c r="E93" t="s">
        <v>61</v>
      </c>
      <c r="F93" s="8" t="s">
        <v>70</v>
      </c>
      <c r="G93" t="s">
        <v>77</v>
      </c>
      <c r="H93" s="7">
        <v>3</v>
      </c>
      <c r="I93">
        <v>402.39</v>
      </c>
      <c r="J93">
        <v>5</v>
      </c>
      <c r="K93" s="6">
        <v>1146.81</v>
      </c>
      <c r="L93">
        <v>3.6</v>
      </c>
      <c r="M93" t="s">
        <v>30</v>
      </c>
      <c r="N93">
        <v>431</v>
      </c>
      <c r="O93">
        <v>59</v>
      </c>
      <c r="P93" s="4">
        <f>DATE(YEAR(Table1[[#This Row],[Order_Date]]),MONTH(Table1[[#This Row],[Order_Date]]),1)</f>
        <v>45809</v>
      </c>
      <c r="Q93" t="str">
        <f>TEXT(Table1[[#This Row],[Order_Date]],"mmmmmmmm")</f>
        <v>June</v>
      </c>
      <c r="R93">
        <f>YEAR(Table1[[#This Row],[Order_Date]])</f>
        <v>2025</v>
      </c>
      <c r="S93" s="6">
        <f>Table1[[#This Row],[Sales_Amount]]/100000</f>
        <v>1.14681E-2</v>
      </c>
      <c r="T93">
        <f>1</f>
        <v>1</v>
      </c>
      <c r="U93" t="str">
        <f>IF(Table1[[#This Row],[Inventory_Available]]&lt;=Table1[[#This Row],[Reorder_Level]],"Reorder Required","Sufficient")</f>
        <v>Sufficient</v>
      </c>
    </row>
    <row r="94" spans="1:21" x14ac:dyDescent="0.35">
      <c r="A94" t="s">
        <v>222</v>
      </c>
      <c r="B94" s="3" t="s">
        <v>223</v>
      </c>
      <c r="C94" s="3" t="str">
        <f>IF(WEEKDAY(Table1[[#This Row],[Order_Date]],2)&lt;=5,"Weekday","Weekend")</f>
        <v>Weekday</v>
      </c>
      <c r="D94" t="s">
        <v>33</v>
      </c>
      <c r="E94" t="s">
        <v>17</v>
      </c>
      <c r="F94" s="8" t="s">
        <v>62</v>
      </c>
      <c r="G94" t="s">
        <v>63</v>
      </c>
      <c r="H94" s="7">
        <v>1</v>
      </c>
      <c r="I94">
        <v>176.1</v>
      </c>
      <c r="J94">
        <v>10</v>
      </c>
      <c r="K94" s="6">
        <v>158.49</v>
      </c>
      <c r="L94">
        <v>3.5</v>
      </c>
      <c r="M94" t="s">
        <v>39</v>
      </c>
      <c r="N94">
        <v>432</v>
      </c>
      <c r="O94">
        <v>47</v>
      </c>
      <c r="P94" s="4">
        <f>DATE(YEAR(Table1[[#This Row],[Order_Date]]),MONTH(Table1[[#This Row],[Order_Date]]),1)</f>
        <v>45658</v>
      </c>
      <c r="Q94" t="str">
        <f>TEXT(Table1[[#This Row],[Order_Date]],"mmmmmmmm")</f>
        <v>January</v>
      </c>
      <c r="R94">
        <f>YEAR(Table1[[#This Row],[Order_Date]])</f>
        <v>2025</v>
      </c>
      <c r="S94" s="6">
        <f>Table1[[#This Row],[Sales_Amount]]/100000</f>
        <v>1.5849000000000002E-3</v>
      </c>
      <c r="T94">
        <f>1</f>
        <v>1</v>
      </c>
      <c r="U94" t="str">
        <f>IF(Table1[[#This Row],[Inventory_Available]]&lt;=Table1[[#This Row],[Reorder_Level]],"Reorder Required","Sufficient")</f>
        <v>Sufficient</v>
      </c>
    </row>
    <row r="95" spans="1:21" x14ac:dyDescent="0.35">
      <c r="A95" t="s">
        <v>224</v>
      </c>
      <c r="B95" s="3" t="s">
        <v>225</v>
      </c>
      <c r="C95" s="3" t="str">
        <f>IF(WEEKDAY(Table1[[#This Row],[Order_Date]],2)&lt;=5,"Weekday","Weekend")</f>
        <v>Weekday</v>
      </c>
      <c r="D95" t="s">
        <v>16</v>
      </c>
      <c r="E95" t="s">
        <v>17</v>
      </c>
      <c r="F95" s="8" t="s">
        <v>18</v>
      </c>
      <c r="G95" t="s">
        <v>19</v>
      </c>
      <c r="H95" s="7">
        <v>2</v>
      </c>
      <c r="I95">
        <v>182.02</v>
      </c>
      <c r="J95">
        <v>20</v>
      </c>
      <c r="K95" s="6">
        <v>291.23</v>
      </c>
      <c r="L95">
        <v>4.4000000000000004</v>
      </c>
      <c r="M95" t="s">
        <v>30</v>
      </c>
      <c r="N95">
        <v>349</v>
      </c>
      <c r="O95">
        <v>21</v>
      </c>
      <c r="P95" s="4">
        <f>DATE(YEAR(Table1[[#This Row],[Order_Date]]),MONTH(Table1[[#This Row],[Order_Date]]),1)</f>
        <v>45748</v>
      </c>
      <c r="Q95" t="str">
        <f>TEXT(Table1[[#This Row],[Order_Date]],"mmmmmmmm")</f>
        <v>April</v>
      </c>
      <c r="R95">
        <f>YEAR(Table1[[#This Row],[Order_Date]])</f>
        <v>2025</v>
      </c>
      <c r="S95" s="6">
        <f>Table1[[#This Row],[Sales_Amount]]/100000</f>
        <v>2.9123E-3</v>
      </c>
      <c r="T95">
        <f>1</f>
        <v>1</v>
      </c>
      <c r="U95" t="str">
        <f>IF(Table1[[#This Row],[Inventory_Available]]&lt;=Table1[[#This Row],[Reorder_Level]],"Reorder Required","Sufficient")</f>
        <v>Sufficient</v>
      </c>
    </row>
    <row r="96" spans="1:21" x14ac:dyDescent="0.35">
      <c r="A96" t="s">
        <v>226</v>
      </c>
      <c r="B96" s="3" t="s">
        <v>227</v>
      </c>
      <c r="C96" s="3" t="str">
        <f>IF(WEEKDAY(Table1[[#This Row],[Order_Date]],2)&lt;=5,"Weekday","Weekend")</f>
        <v>Weekday</v>
      </c>
      <c r="D96" t="s">
        <v>74</v>
      </c>
      <c r="E96" t="s">
        <v>53</v>
      </c>
      <c r="F96" s="8" t="s">
        <v>70</v>
      </c>
      <c r="G96" t="s">
        <v>143</v>
      </c>
      <c r="H96" s="7">
        <v>9</v>
      </c>
      <c r="I96">
        <v>191.37</v>
      </c>
      <c r="J96">
        <v>0</v>
      </c>
      <c r="K96" s="6">
        <v>1722.33</v>
      </c>
      <c r="L96">
        <v>4.0999999999999996</v>
      </c>
      <c r="M96" t="s">
        <v>20</v>
      </c>
      <c r="N96">
        <v>256</v>
      </c>
      <c r="O96">
        <v>53</v>
      </c>
      <c r="P96" s="4">
        <f>DATE(YEAR(Table1[[#This Row],[Order_Date]]),MONTH(Table1[[#This Row],[Order_Date]]),1)</f>
        <v>45717</v>
      </c>
      <c r="Q96" t="str">
        <f>TEXT(Table1[[#This Row],[Order_Date]],"mmmmmmmm")</f>
        <v>March</v>
      </c>
      <c r="R96">
        <f>YEAR(Table1[[#This Row],[Order_Date]])</f>
        <v>2025</v>
      </c>
      <c r="S96" s="6">
        <f>Table1[[#This Row],[Sales_Amount]]/100000</f>
        <v>1.72233E-2</v>
      </c>
      <c r="T96">
        <f>1</f>
        <v>1</v>
      </c>
      <c r="U96" t="str">
        <f>IF(Table1[[#This Row],[Inventory_Available]]&lt;=Table1[[#This Row],[Reorder_Level]],"Reorder Required","Sufficient")</f>
        <v>Sufficient</v>
      </c>
    </row>
    <row r="97" spans="1:21" x14ac:dyDescent="0.35">
      <c r="A97" t="s">
        <v>228</v>
      </c>
      <c r="B97" s="3" t="s">
        <v>116</v>
      </c>
      <c r="C97" s="3" t="str">
        <f>IF(WEEKDAY(Table1[[#This Row],[Order_Date]],2)&lt;=5,"Weekday","Weekend")</f>
        <v>Weekday</v>
      </c>
      <c r="D97" t="s">
        <v>37</v>
      </c>
      <c r="E97" t="s">
        <v>28</v>
      </c>
      <c r="F97" s="8" t="s">
        <v>49</v>
      </c>
      <c r="G97" t="s">
        <v>106</v>
      </c>
      <c r="H97" s="7">
        <v>4</v>
      </c>
      <c r="I97">
        <v>70.849999999999994</v>
      </c>
      <c r="J97">
        <v>20</v>
      </c>
      <c r="K97" s="6">
        <v>226.72</v>
      </c>
      <c r="L97">
        <v>4</v>
      </c>
      <c r="M97" t="s">
        <v>39</v>
      </c>
      <c r="N97">
        <v>413</v>
      </c>
      <c r="O97">
        <v>63</v>
      </c>
      <c r="P97" s="4">
        <f>DATE(YEAR(Table1[[#This Row],[Order_Date]]),MONTH(Table1[[#This Row],[Order_Date]]),1)</f>
        <v>45689</v>
      </c>
      <c r="Q97" t="str">
        <f>TEXT(Table1[[#This Row],[Order_Date]],"mmmmmmmm")</f>
        <v>February</v>
      </c>
      <c r="R97">
        <f>YEAR(Table1[[#This Row],[Order_Date]])</f>
        <v>2025</v>
      </c>
      <c r="S97" s="6">
        <f>Table1[[#This Row],[Sales_Amount]]/100000</f>
        <v>2.2672E-3</v>
      </c>
      <c r="T97">
        <f>1</f>
        <v>1</v>
      </c>
      <c r="U97" t="str">
        <f>IF(Table1[[#This Row],[Inventory_Available]]&lt;=Table1[[#This Row],[Reorder_Level]],"Reorder Required","Sufficient")</f>
        <v>Sufficient</v>
      </c>
    </row>
    <row r="98" spans="1:21" x14ac:dyDescent="0.35">
      <c r="A98" t="s">
        <v>229</v>
      </c>
      <c r="B98" s="3" t="s">
        <v>230</v>
      </c>
      <c r="C98" s="3" t="str">
        <f>IF(WEEKDAY(Table1[[#This Row],[Order_Date]],2)&lt;=5,"Weekday","Weekend")</f>
        <v>Weekday</v>
      </c>
      <c r="D98" t="s">
        <v>33</v>
      </c>
      <c r="E98" t="s">
        <v>17</v>
      </c>
      <c r="F98" s="8" t="s">
        <v>24</v>
      </c>
      <c r="G98" t="s">
        <v>34</v>
      </c>
      <c r="H98" s="7">
        <v>7</v>
      </c>
      <c r="I98">
        <v>495.91</v>
      </c>
      <c r="J98">
        <v>20</v>
      </c>
      <c r="K98" s="6">
        <v>2777.1</v>
      </c>
      <c r="L98">
        <v>3.7</v>
      </c>
      <c r="M98" t="s">
        <v>30</v>
      </c>
      <c r="N98">
        <v>396</v>
      </c>
      <c r="O98">
        <v>52</v>
      </c>
      <c r="P98" s="4">
        <f>DATE(YEAR(Table1[[#This Row],[Order_Date]]),MONTH(Table1[[#This Row],[Order_Date]]),1)</f>
        <v>45809</v>
      </c>
      <c r="Q98" t="str">
        <f>TEXT(Table1[[#This Row],[Order_Date]],"mmmmmmmm")</f>
        <v>June</v>
      </c>
      <c r="R98">
        <f>YEAR(Table1[[#This Row],[Order_Date]])</f>
        <v>2025</v>
      </c>
      <c r="S98" s="6">
        <f>Table1[[#This Row],[Sales_Amount]]/100000</f>
        <v>2.7771000000000001E-2</v>
      </c>
      <c r="T98">
        <f>1</f>
        <v>1</v>
      </c>
      <c r="U98" t="str">
        <f>IF(Table1[[#This Row],[Inventory_Available]]&lt;=Table1[[#This Row],[Reorder_Level]],"Reorder Required","Sufficient")</f>
        <v>Sufficient</v>
      </c>
    </row>
    <row r="99" spans="1:21" x14ac:dyDescent="0.35">
      <c r="A99" t="s">
        <v>231</v>
      </c>
      <c r="B99" s="3" t="s">
        <v>232</v>
      </c>
      <c r="C99" s="3" t="str">
        <f>IF(WEEKDAY(Table1[[#This Row],[Order_Date]],2)&lt;=5,"Weekday","Weekend")</f>
        <v>Weekday</v>
      </c>
      <c r="D99" t="s">
        <v>33</v>
      </c>
      <c r="E99" t="s">
        <v>28</v>
      </c>
      <c r="F99" s="8" t="s">
        <v>24</v>
      </c>
      <c r="G99" t="s">
        <v>34</v>
      </c>
      <c r="H99" s="7">
        <v>5</v>
      </c>
      <c r="I99">
        <v>400.3</v>
      </c>
      <c r="J99">
        <v>20</v>
      </c>
      <c r="K99" s="6">
        <v>1601.2</v>
      </c>
      <c r="L99">
        <v>4.5999999999999996</v>
      </c>
      <c r="M99" t="s">
        <v>39</v>
      </c>
      <c r="N99">
        <v>302</v>
      </c>
      <c r="O99">
        <v>22</v>
      </c>
      <c r="P99" s="4">
        <f>DATE(YEAR(Table1[[#This Row],[Order_Date]]),MONTH(Table1[[#This Row],[Order_Date]]),1)</f>
        <v>45689</v>
      </c>
      <c r="Q99" t="str">
        <f>TEXT(Table1[[#This Row],[Order_Date]],"mmmmmmmm")</f>
        <v>February</v>
      </c>
      <c r="R99">
        <f>YEAR(Table1[[#This Row],[Order_Date]])</f>
        <v>2025</v>
      </c>
      <c r="S99" s="6">
        <f>Table1[[#This Row],[Sales_Amount]]/100000</f>
        <v>1.6012000000000002E-2</v>
      </c>
      <c r="T99">
        <f>1</f>
        <v>1</v>
      </c>
      <c r="U99" t="str">
        <f>IF(Table1[[#This Row],[Inventory_Available]]&lt;=Table1[[#This Row],[Reorder_Level]],"Reorder Required","Sufficient")</f>
        <v>Sufficient</v>
      </c>
    </row>
    <row r="100" spans="1:21" x14ac:dyDescent="0.35">
      <c r="A100" t="s">
        <v>233</v>
      </c>
      <c r="B100" s="3" t="s">
        <v>211</v>
      </c>
      <c r="C100" s="3" t="str">
        <f>IF(WEEKDAY(Table1[[#This Row],[Order_Date]],2)&lt;=5,"Weekday","Weekend")</f>
        <v>Weekend</v>
      </c>
      <c r="D100" t="s">
        <v>46</v>
      </c>
      <c r="E100" t="s">
        <v>61</v>
      </c>
      <c r="F100" s="8" t="s">
        <v>49</v>
      </c>
      <c r="G100" t="s">
        <v>50</v>
      </c>
      <c r="H100" s="7">
        <v>2</v>
      </c>
      <c r="I100">
        <v>160.76</v>
      </c>
      <c r="J100">
        <v>0</v>
      </c>
      <c r="K100" s="6">
        <v>321.52</v>
      </c>
      <c r="L100">
        <v>4.0999999999999996</v>
      </c>
      <c r="M100" t="s">
        <v>20</v>
      </c>
      <c r="N100">
        <v>244</v>
      </c>
      <c r="O100">
        <v>79</v>
      </c>
      <c r="P100" s="4">
        <f>DATE(YEAR(Table1[[#This Row],[Order_Date]]),MONTH(Table1[[#This Row],[Order_Date]]),1)</f>
        <v>45809</v>
      </c>
      <c r="Q100" t="str">
        <f>TEXT(Table1[[#This Row],[Order_Date]],"mmmmmmmm")</f>
        <v>June</v>
      </c>
      <c r="R100">
        <f>YEAR(Table1[[#This Row],[Order_Date]])</f>
        <v>2025</v>
      </c>
      <c r="S100" s="6">
        <f>Table1[[#This Row],[Sales_Amount]]/100000</f>
        <v>3.2151999999999997E-3</v>
      </c>
      <c r="T100">
        <f>1</f>
        <v>1</v>
      </c>
      <c r="U100" t="str">
        <f>IF(Table1[[#This Row],[Inventory_Available]]&lt;=Table1[[#This Row],[Reorder_Level]],"Reorder Required","Sufficient")</f>
        <v>Sufficient</v>
      </c>
    </row>
    <row r="101" spans="1:21" x14ac:dyDescent="0.35">
      <c r="A101" t="s">
        <v>234</v>
      </c>
      <c r="B101" s="3" t="s">
        <v>235</v>
      </c>
      <c r="C101" s="3" t="str">
        <f>IF(WEEKDAY(Table1[[#This Row],[Order_Date]],2)&lt;=5,"Weekday","Weekend")</f>
        <v>Weekend</v>
      </c>
      <c r="D101" t="s">
        <v>23</v>
      </c>
      <c r="E101" t="s">
        <v>28</v>
      </c>
      <c r="F101" s="8" t="s">
        <v>62</v>
      </c>
      <c r="G101" t="s">
        <v>166</v>
      </c>
      <c r="H101" s="7">
        <v>9</v>
      </c>
      <c r="I101">
        <v>294.89999999999998</v>
      </c>
      <c r="J101">
        <v>10</v>
      </c>
      <c r="K101" s="6">
        <v>2388.69</v>
      </c>
      <c r="L101">
        <v>4.4000000000000004</v>
      </c>
      <c r="M101" t="s">
        <v>30</v>
      </c>
      <c r="N101">
        <v>272</v>
      </c>
      <c r="O101">
        <v>76</v>
      </c>
      <c r="P101" s="4">
        <f>DATE(YEAR(Table1[[#This Row],[Order_Date]]),MONTH(Table1[[#This Row],[Order_Date]]),1)</f>
        <v>45778</v>
      </c>
      <c r="Q101" t="str">
        <f>TEXT(Table1[[#This Row],[Order_Date]],"mmmmmmmm")</f>
        <v>May</v>
      </c>
      <c r="R101">
        <f>YEAR(Table1[[#This Row],[Order_Date]])</f>
        <v>2025</v>
      </c>
      <c r="S101" s="6">
        <f>Table1[[#This Row],[Sales_Amount]]/100000</f>
        <v>2.3886899999999999E-2</v>
      </c>
      <c r="T101">
        <f>1</f>
        <v>1</v>
      </c>
      <c r="U101" t="str">
        <f>IF(Table1[[#This Row],[Inventory_Available]]&lt;=Table1[[#This Row],[Reorder_Level]],"Reorder Required","Sufficient")</f>
        <v>Sufficient</v>
      </c>
    </row>
    <row r="102" spans="1:21" x14ac:dyDescent="0.35">
      <c r="A102" t="s">
        <v>236</v>
      </c>
      <c r="B102" s="3" t="s">
        <v>237</v>
      </c>
      <c r="C102" s="3" t="str">
        <f>IF(WEEKDAY(Table1[[#This Row],[Order_Date]],2)&lt;=5,"Weekday","Weekend")</f>
        <v>Weekend</v>
      </c>
      <c r="D102" t="s">
        <v>46</v>
      </c>
      <c r="E102" t="s">
        <v>28</v>
      </c>
      <c r="F102" s="8" t="s">
        <v>18</v>
      </c>
      <c r="G102" t="s">
        <v>19</v>
      </c>
      <c r="H102" s="7">
        <v>3</v>
      </c>
      <c r="I102">
        <v>69.569999999999993</v>
      </c>
      <c r="J102">
        <v>10</v>
      </c>
      <c r="K102" s="6">
        <v>187.84</v>
      </c>
      <c r="L102">
        <v>3.9</v>
      </c>
      <c r="M102" t="s">
        <v>30</v>
      </c>
      <c r="N102">
        <v>193</v>
      </c>
      <c r="O102">
        <v>52</v>
      </c>
      <c r="P102" s="4">
        <f>DATE(YEAR(Table1[[#This Row],[Order_Date]]),MONTH(Table1[[#This Row],[Order_Date]]),1)</f>
        <v>45689</v>
      </c>
      <c r="Q102" t="str">
        <f>TEXT(Table1[[#This Row],[Order_Date]],"mmmmmmmm")</f>
        <v>February</v>
      </c>
      <c r="R102">
        <f>YEAR(Table1[[#This Row],[Order_Date]])</f>
        <v>2025</v>
      </c>
      <c r="S102" s="6">
        <f>Table1[[#This Row],[Sales_Amount]]/100000</f>
        <v>1.8784000000000001E-3</v>
      </c>
      <c r="T102">
        <f>1</f>
        <v>1</v>
      </c>
      <c r="U102" t="str">
        <f>IF(Table1[[#This Row],[Inventory_Available]]&lt;=Table1[[#This Row],[Reorder_Level]],"Reorder Required","Sufficient")</f>
        <v>Sufficient</v>
      </c>
    </row>
    <row r="103" spans="1:21" x14ac:dyDescent="0.35">
      <c r="A103" t="s">
        <v>238</v>
      </c>
      <c r="B103" s="3" t="s">
        <v>112</v>
      </c>
      <c r="C103" s="3" t="str">
        <f>IF(WEEKDAY(Table1[[#This Row],[Order_Date]],2)&lt;=5,"Weekday","Weekend")</f>
        <v>Weekend</v>
      </c>
      <c r="D103" t="s">
        <v>37</v>
      </c>
      <c r="E103" t="s">
        <v>61</v>
      </c>
      <c r="F103" s="8" t="s">
        <v>49</v>
      </c>
      <c r="G103" t="s">
        <v>106</v>
      </c>
      <c r="H103" s="7">
        <v>2</v>
      </c>
      <c r="I103">
        <v>136.04</v>
      </c>
      <c r="J103">
        <v>5</v>
      </c>
      <c r="K103" s="6">
        <v>258.48</v>
      </c>
      <c r="L103">
        <v>4.0999999999999996</v>
      </c>
      <c r="M103" t="s">
        <v>20</v>
      </c>
      <c r="N103">
        <v>291</v>
      </c>
      <c r="O103">
        <v>26</v>
      </c>
      <c r="P103" s="4">
        <f>DATE(YEAR(Table1[[#This Row],[Order_Date]]),MONTH(Table1[[#This Row],[Order_Date]]),1)</f>
        <v>45809</v>
      </c>
      <c r="Q103" t="str">
        <f>TEXT(Table1[[#This Row],[Order_Date]],"mmmmmmmm")</f>
        <v>June</v>
      </c>
      <c r="R103">
        <f>YEAR(Table1[[#This Row],[Order_Date]])</f>
        <v>2025</v>
      </c>
      <c r="S103" s="6">
        <f>Table1[[#This Row],[Sales_Amount]]/100000</f>
        <v>2.5848000000000004E-3</v>
      </c>
      <c r="T103">
        <f>1</f>
        <v>1</v>
      </c>
      <c r="U103" t="str">
        <f>IF(Table1[[#This Row],[Inventory_Available]]&lt;=Table1[[#This Row],[Reorder_Level]],"Reorder Required","Sufficient")</f>
        <v>Sufficient</v>
      </c>
    </row>
    <row r="104" spans="1:21" x14ac:dyDescent="0.35">
      <c r="A104" t="s">
        <v>239</v>
      </c>
      <c r="B104" s="3" t="s">
        <v>240</v>
      </c>
      <c r="C104" s="3" t="str">
        <f>IF(WEEKDAY(Table1[[#This Row],[Order_Date]],2)&lt;=5,"Weekday","Weekend")</f>
        <v>Weekend</v>
      </c>
      <c r="D104" t="s">
        <v>46</v>
      </c>
      <c r="E104" t="s">
        <v>61</v>
      </c>
      <c r="F104" s="8" t="s">
        <v>49</v>
      </c>
      <c r="G104" t="s">
        <v>169</v>
      </c>
      <c r="H104" s="7">
        <v>8</v>
      </c>
      <c r="I104">
        <v>139.79</v>
      </c>
      <c r="J104">
        <v>20</v>
      </c>
      <c r="K104" s="6">
        <v>894.66</v>
      </c>
      <c r="L104">
        <v>3.7</v>
      </c>
      <c r="M104" t="s">
        <v>39</v>
      </c>
      <c r="N104">
        <v>180</v>
      </c>
      <c r="O104">
        <v>50</v>
      </c>
      <c r="P104" s="4">
        <f>DATE(YEAR(Table1[[#This Row],[Order_Date]]),MONTH(Table1[[#This Row],[Order_Date]]),1)</f>
        <v>45689</v>
      </c>
      <c r="Q104" t="str">
        <f>TEXT(Table1[[#This Row],[Order_Date]],"mmmmmmmm")</f>
        <v>February</v>
      </c>
      <c r="R104">
        <f>YEAR(Table1[[#This Row],[Order_Date]])</f>
        <v>2025</v>
      </c>
      <c r="S104" s="6">
        <f>Table1[[#This Row],[Sales_Amount]]/100000</f>
        <v>8.946599999999999E-3</v>
      </c>
      <c r="T104">
        <f>1</f>
        <v>1</v>
      </c>
      <c r="U104" t="str">
        <f>IF(Table1[[#This Row],[Inventory_Available]]&lt;=Table1[[#This Row],[Reorder_Level]],"Reorder Required","Sufficient")</f>
        <v>Sufficient</v>
      </c>
    </row>
    <row r="105" spans="1:21" x14ac:dyDescent="0.35">
      <c r="A105" t="s">
        <v>241</v>
      </c>
      <c r="B105" s="3" t="s">
        <v>242</v>
      </c>
      <c r="C105" s="3" t="str">
        <f>IF(WEEKDAY(Table1[[#This Row],[Order_Date]],2)&lt;=5,"Weekday","Weekend")</f>
        <v>Weekday</v>
      </c>
      <c r="D105" t="s">
        <v>16</v>
      </c>
      <c r="E105" t="s">
        <v>53</v>
      </c>
      <c r="F105" s="8" t="s">
        <v>62</v>
      </c>
      <c r="G105" t="s">
        <v>82</v>
      </c>
      <c r="H105" s="7">
        <v>3</v>
      </c>
      <c r="I105">
        <v>169.18</v>
      </c>
      <c r="J105">
        <v>5</v>
      </c>
      <c r="K105" s="6">
        <v>482.16</v>
      </c>
      <c r="L105">
        <v>4.2</v>
      </c>
      <c r="M105" t="s">
        <v>30</v>
      </c>
      <c r="N105">
        <v>39</v>
      </c>
      <c r="O105">
        <v>73</v>
      </c>
      <c r="P105" s="4">
        <f>DATE(YEAR(Table1[[#This Row],[Order_Date]]),MONTH(Table1[[#This Row],[Order_Date]]),1)</f>
        <v>45748</v>
      </c>
      <c r="Q105" t="str">
        <f>TEXT(Table1[[#This Row],[Order_Date]],"mmmmmmmm")</f>
        <v>April</v>
      </c>
      <c r="R105">
        <f>YEAR(Table1[[#This Row],[Order_Date]])</f>
        <v>2025</v>
      </c>
      <c r="S105" s="6">
        <f>Table1[[#This Row],[Sales_Amount]]/100000</f>
        <v>4.8216000000000005E-3</v>
      </c>
      <c r="T105">
        <f>1</f>
        <v>1</v>
      </c>
      <c r="U105" t="str">
        <f>IF(Table1[[#This Row],[Inventory_Available]]&lt;=Table1[[#This Row],[Reorder_Level]],"Reorder Required","Sufficient")</f>
        <v>Reorder Required</v>
      </c>
    </row>
    <row r="106" spans="1:21" x14ac:dyDescent="0.35">
      <c r="A106" t="s">
        <v>243</v>
      </c>
      <c r="B106" s="3" t="s">
        <v>237</v>
      </c>
      <c r="C106" s="3" t="str">
        <f>IF(WEEKDAY(Table1[[#This Row],[Order_Date]],2)&lt;=5,"Weekday","Weekend")</f>
        <v>Weekend</v>
      </c>
      <c r="D106" t="s">
        <v>74</v>
      </c>
      <c r="E106" t="s">
        <v>53</v>
      </c>
      <c r="F106" s="8" t="s">
        <v>18</v>
      </c>
      <c r="G106" t="s">
        <v>87</v>
      </c>
      <c r="H106" s="7">
        <v>9</v>
      </c>
      <c r="I106">
        <v>44.01</v>
      </c>
      <c r="J106">
        <v>20</v>
      </c>
      <c r="K106" s="6">
        <v>316.87</v>
      </c>
      <c r="L106">
        <v>4.3</v>
      </c>
      <c r="M106" t="s">
        <v>43</v>
      </c>
      <c r="N106">
        <v>72</v>
      </c>
      <c r="O106">
        <v>37</v>
      </c>
      <c r="P106" s="4">
        <f>DATE(YEAR(Table1[[#This Row],[Order_Date]]),MONTH(Table1[[#This Row],[Order_Date]]),1)</f>
        <v>45689</v>
      </c>
      <c r="Q106" t="str">
        <f>TEXT(Table1[[#This Row],[Order_Date]],"mmmmmmmm")</f>
        <v>February</v>
      </c>
      <c r="R106">
        <f>YEAR(Table1[[#This Row],[Order_Date]])</f>
        <v>2025</v>
      </c>
      <c r="S106" s="6">
        <f>Table1[[#This Row],[Sales_Amount]]/100000</f>
        <v>3.1687E-3</v>
      </c>
      <c r="T106">
        <f>1</f>
        <v>1</v>
      </c>
      <c r="U106" t="str">
        <f>IF(Table1[[#This Row],[Inventory_Available]]&lt;=Table1[[#This Row],[Reorder_Level]],"Reorder Required","Sufficient")</f>
        <v>Sufficient</v>
      </c>
    </row>
    <row r="107" spans="1:21" x14ac:dyDescent="0.35">
      <c r="A107" t="s">
        <v>244</v>
      </c>
      <c r="B107" s="3" t="s">
        <v>232</v>
      </c>
      <c r="C107" s="3" t="str">
        <f>IF(WEEKDAY(Table1[[#This Row],[Order_Date]],2)&lt;=5,"Weekday","Weekend")</f>
        <v>Weekday</v>
      </c>
      <c r="D107" t="s">
        <v>74</v>
      </c>
      <c r="E107" t="s">
        <v>28</v>
      </c>
      <c r="F107" s="8" t="s">
        <v>62</v>
      </c>
      <c r="G107" t="s">
        <v>82</v>
      </c>
      <c r="H107" s="7">
        <v>6</v>
      </c>
      <c r="I107">
        <v>486.63</v>
      </c>
      <c r="J107">
        <v>5</v>
      </c>
      <c r="K107" s="6">
        <v>2773.79</v>
      </c>
      <c r="L107">
        <v>4.5</v>
      </c>
      <c r="M107" t="s">
        <v>43</v>
      </c>
      <c r="N107">
        <v>363</v>
      </c>
      <c r="O107">
        <v>21</v>
      </c>
      <c r="P107" s="4">
        <f>DATE(YEAR(Table1[[#This Row],[Order_Date]]),MONTH(Table1[[#This Row],[Order_Date]]),1)</f>
        <v>45689</v>
      </c>
      <c r="Q107" t="str">
        <f>TEXT(Table1[[#This Row],[Order_Date]],"mmmmmmmm")</f>
        <v>February</v>
      </c>
      <c r="R107">
        <f>YEAR(Table1[[#This Row],[Order_Date]])</f>
        <v>2025</v>
      </c>
      <c r="S107" s="6">
        <f>Table1[[#This Row],[Sales_Amount]]/100000</f>
        <v>2.7737899999999999E-2</v>
      </c>
      <c r="T107">
        <f>1</f>
        <v>1</v>
      </c>
      <c r="U107" t="str">
        <f>IF(Table1[[#This Row],[Inventory_Available]]&lt;=Table1[[#This Row],[Reorder_Level]],"Reorder Required","Sufficient")</f>
        <v>Sufficient</v>
      </c>
    </row>
    <row r="108" spans="1:21" x14ac:dyDescent="0.35">
      <c r="A108" t="s">
        <v>245</v>
      </c>
      <c r="B108" s="3" t="s">
        <v>246</v>
      </c>
      <c r="C108" s="3" t="str">
        <f>IF(WEEKDAY(Table1[[#This Row],[Order_Date]],2)&lt;=5,"Weekday","Weekend")</f>
        <v>Weekend</v>
      </c>
      <c r="D108" t="s">
        <v>23</v>
      </c>
      <c r="E108" t="s">
        <v>17</v>
      </c>
      <c r="F108" s="8" t="s">
        <v>49</v>
      </c>
      <c r="G108" t="s">
        <v>50</v>
      </c>
      <c r="H108" s="7">
        <v>4</v>
      </c>
      <c r="I108">
        <v>389.1</v>
      </c>
      <c r="J108">
        <v>10</v>
      </c>
      <c r="K108" s="6">
        <v>1400.76</v>
      </c>
      <c r="L108">
        <v>3.8</v>
      </c>
      <c r="M108" t="s">
        <v>20</v>
      </c>
      <c r="N108">
        <v>226</v>
      </c>
      <c r="O108">
        <v>42</v>
      </c>
      <c r="P108" s="4">
        <f>DATE(YEAR(Table1[[#This Row],[Order_Date]]),MONTH(Table1[[#This Row],[Order_Date]]),1)</f>
        <v>45717</v>
      </c>
      <c r="Q108" t="str">
        <f>TEXT(Table1[[#This Row],[Order_Date]],"mmmmmmmm")</f>
        <v>March</v>
      </c>
      <c r="R108">
        <f>YEAR(Table1[[#This Row],[Order_Date]])</f>
        <v>2025</v>
      </c>
      <c r="S108" s="6">
        <f>Table1[[#This Row],[Sales_Amount]]/100000</f>
        <v>1.40076E-2</v>
      </c>
      <c r="T108">
        <f>1</f>
        <v>1</v>
      </c>
      <c r="U108" t="str">
        <f>IF(Table1[[#This Row],[Inventory_Available]]&lt;=Table1[[#This Row],[Reorder_Level]],"Reorder Required","Sufficient")</f>
        <v>Sufficient</v>
      </c>
    </row>
    <row r="109" spans="1:21" x14ac:dyDescent="0.35">
      <c r="A109" t="s">
        <v>247</v>
      </c>
      <c r="B109" s="3" t="s">
        <v>248</v>
      </c>
      <c r="C109" s="3" t="str">
        <f>IF(WEEKDAY(Table1[[#This Row],[Order_Date]],2)&lt;=5,"Weekday","Weekend")</f>
        <v>Weekend</v>
      </c>
      <c r="D109" t="s">
        <v>74</v>
      </c>
      <c r="E109" t="s">
        <v>28</v>
      </c>
      <c r="F109" s="8" t="s">
        <v>49</v>
      </c>
      <c r="G109" t="s">
        <v>169</v>
      </c>
      <c r="H109" s="7">
        <v>9</v>
      </c>
      <c r="I109">
        <v>209.93</v>
      </c>
      <c r="J109">
        <v>20</v>
      </c>
      <c r="K109" s="6">
        <v>1511.5</v>
      </c>
      <c r="L109">
        <v>3.5</v>
      </c>
      <c r="M109" t="s">
        <v>43</v>
      </c>
      <c r="N109">
        <v>474</v>
      </c>
      <c r="O109">
        <v>70</v>
      </c>
      <c r="P109" s="4">
        <f>DATE(YEAR(Table1[[#This Row],[Order_Date]]),MONTH(Table1[[#This Row],[Order_Date]]),1)</f>
        <v>45717</v>
      </c>
      <c r="Q109" t="str">
        <f>TEXT(Table1[[#This Row],[Order_Date]],"mmmmmmmm")</f>
        <v>March</v>
      </c>
      <c r="R109">
        <f>YEAR(Table1[[#This Row],[Order_Date]])</f>
        <v>2025</v>
      </c>
      <c r="S109" s="6">
        <f>Table1[[#This Row],[Sales_Amount]]/100000</f>
        <v>1.5115E-2</v>
      </c>
      <c r="T109">
        <f>1</f>
        <v>1</v>
      </c>
      <c r="U109" t="str">
        <f>IF(Table1[[#This Row],[Inventory_Available]]&lt;=Table1[[#This Row],[Reorder_Level]],"Reorder Required","Sufficient")</f>
        <v>Sufficient</v>
      </c>
    </row>
    <row r="110" spans="1:21" x14ac:dyDescent="0.35">
      <c r="A110" t="s">
        <v>249</v>
      </c>
      <c r="B110" s="3" t="s">
        <v>202</v>
      </c>
      <c r="C110" s="3" t="str">
        <f>IF(WEEKDAY(Table1[[#This Row],[Order_Date]],2)&lt;=5,"Weekday","Weekend")</f>
        <v>Weekday</v>
      </c>
      <c r="D110" t="s">
        <v>74</v>
      </c>
      <c r="E110" t="s">
        <v>61</v>
      </c>
      <c r="F110" s="8" t="s">
        <v>49</v>
      </c>
      <c r="G110" t="s">
        <v>169</v>
      </c>
      <c r="H110" s="7">
        <v>7</v>
      </c>
      <c r="I110">
        <v>137.77000000000001</v>
      </c>
      <c r="J110">
        <v>5</v>
      </c>
      <c r="K110" s="6">
        <v>916.17</v>
      </c>
      <c r="L110">
        <v>3.5</v>
      </c>
      <c r="M110" t="s">
        <v>30</v>
      </c>
      <c r="N110">
        <v>385</v>
      </c>
      <c r="O110">
        <v>24</v>
      </c>
      <c r="P110" s="4">
        <f>DATE(YEAR(Table1[[#This Row],[Order_Date]]),MONTH(Table1[[#This Row],[Order_Date]]),1)</f>
        <v>45658</v>
      </c>
      <c r="Q110" t="str">
        <f>TEXT(Table1[[#This Row],[Order_Date]],"mmmmmmmm")</f>
        <v>January</v>
      </c>
      <c r="R110">
        <f>YEAR(Table1[[#This Row],[Order_Date]])</f>
        <v>2025</v>
      </c>
      <c r="S110" s="6">
        <f>Table1[[#This Row],[Sales_Amount]]/100000</f>
        <v>9.1617000000000001E-3</v>
      </c>
      <c r="T110">
        <f>1</f>
        <v>1</v>
      </c>
      <c r="U110" t="str">
        <f>IF(Table1[[#This Row],[Inventory_Available]]&lt;=Table1[[#This Row],[Reorder_Level]],"Reorder Required","Sufficient")</f>
        <v>Sufficient</v>
      </c>
    </row>
    <row r="111" spans="1:21" x14ac:dyDescent="0.35">
      <c r="A111" t="s">
        <v>250</v>
      </c>
      <c r="B111" s="3" t="s">
        <v>175</v>
      </c>
      <c r="C111" s="3" t="str">
        <f>IF(WEEKDAY(Table1[[#This Row],[Order_Date]],2)&lt;=5,"Weekday","Weekend")</f>
        <v>Weekday</v>
      </c>
      <c r="D111" t="s">
        <v>33</v>
      </c>
      <c r="E111" t="s">
        <v>17</v>
      </c>
      <c r="F111" s="8" t="s">
        <v>18</v>
      </c>
      <c r="G111" t="s">
        <v>87</v>
      </c>
      <c r="H111" s="7">
        <v>1</v>
      </c>
      <c r="I111">
        <v>426.63</v>
      </c>
      <c r="J111">
        <v>5</v>
      </c>
      <c r="K111" s="6">
        <v>405.3</v>
      </c>
      <c r="L111">
        <v>3.9</v>
      </c>
      <c r="M111" t="s">
        <v>20</v>
      </c>
      <c r="N111">
        <v>111</v>
      </c>
      <c r="O111">
        <v>31</v>
      </c>
      <c r="P111" s="4">
        <f>DATE(YEAR(Table1[[#This Row],[Order_Date]]),MONTH(Table1[[#This Row],[Order_Date]]),1)</f>
        <v>45689</v>
      </c>
      <c r="Q111" t="str">
        <f>TEXT(Table1[[#This Row],[Order_Date]],"mmmmmmmm")</f>
        <v>February</v>
      </c>
      <c r="R111">
        <f>YEAR(Table1[[#This Row],[Order_Date]])</f>
        <v>2025</v>
      </c>
      <c r="S111" s="6">
        <f>Table1[[#This Row],[Sales_Amount]]/100000</f>
        <v>4.0530000000000002E-3</v>
      </c>
      <c r="T111">
        <f>1</f>
        <v>1</v>
      </c>
      <c r="U111" t="str">
        <f>IF(Table1[[#This Row],[Inventory_Available]]&lt;=Table1[[#This Row],[Reorder_Level]],"Reorder Required","Sufficient")</f>
        <v>Sufficient</v>
      </c>
    </row>
    <row r="112" spans="1:21" x14ac:dyDescent="0.35">
      <c r="A112" t="s">
        <v>251</v>
      </c>
      <c r="B112" s="3" t="s">
        <v>252</v>
      </c>
      <c r="C112" s="3" t="str">
        <f>IF(WEEKDAY(Table1[[#This Row],[Order_Date]],2)&lt;=5,"Weekday","Weekend")</f>
        <v>Weekend</v>
      </c>
      <c r="D112" t="s">
        <v>46</v>
      </c>
      <c r="E112" t="s">
        <v>61</v>
      </c>
      <c r="F112" s="8" t="s">
        <v>18</v>
      </c>
      <c r="G112" t="s">
        <v>19</v>
      </c>
      <c r="H112" s="7">
        <v>6</v>
      </c>
      <c r="I112">
        <v>387.41</v>
      </c>
      <c r="J112">
        <v>5</v>
      </c>
      <c r="K112" s="6">
        <v>2208.2399999999998</v>
      </c>
      <c r="L112">
        <v>4.9000000000000004</v>
      </c>
      <c r="M112" t="s">
        <v>20</v>
      </c>
      <c r="N112">
        <v>500</v>
      </c>
      <c r="O112">
        <v>73</v>
      </c>
      <c r="P112" s="4">
        <f>DATE(YEAR(Table1[[#This Row],[Order_Date]]),MONTH(Table1[[#This Row],[Order_Date]]),1)</f>
        <v>45658</v>
      </c>
      <c r="Q112" t="str">
        <f>TEXT(Table1[[#This Row],[Order_Date]],"mmmmmmmm")</f>
        <v>January</v>
      </c>
      <c r="R112">
        <f>YEAR(Table1[[#This Row],[Order_Date]])</f>
        <v>2025</v>
      </c>
      <c r="S112" s="6">
        <f>Table1[[#This Row],[Sales_Amount]]/100000</f>
        <v>2.2082399999999999E-2</v>
      </c>
      <c r="T112">
        <f>1</f>
        <v>1</v>
      </c>
      <c r="U112" t="str">
        <f>IF(Table1[[#This Row],[Inventory_Available]]&lt;=Table1[[#This Row],[Reorder_Level]],"Reorder Required","Sufficient")</f>
        <v>Sufficient</v>
      </c>
    </row>
    <row r="113" spans="1:21" x14ac:dyDescent="0.35">
      <c r="A113" t="s">
        <v>253</v>
      </c>
      <c r="B113" s="3" t="s">
        <v>254</v>
      </c>
      <c r="C113" s="3" t="str">
        <f>IF(WEEKDAY(Table1[[#This Row],[Order_Date]],2)&lt;=5,"Weekday","Weekend")</f>
        <v>Weekday</v>
      </c>
      <c r="D113" t="s">
        <v>37</v>
      </c>
      <c r="E113" t="s">
        <v>53</v>
      </c>
      <c r="F113" s="8" t="s">
        <v>24</v>
      </c>
      <c r="G113" t="s">
        <v>25</v>
      </c>
      <c r="H113" s="7">
        <v>4</v>
      </c>
      <c r="I113">
        <v>140.81</v>
      </c>
      <c r="J113">
        <v>15</v>
      </c>
      <c r="K113" s="6">
        <v>478.75</v>
      </c>
      <c r="L113">
        <v>4</v>
      </c>
      <c r="M113" t="s">
        <v>39</v>
      </c>
      <c r="N113">
        <v>231</v>
      </c>
      <c r="O113">
        <v>23</v>
      </c>
      <c r="P113" s="4">
        <f>DATE(YEAR(Table1[[#This Row],[Order_Date]]),MONTH(Table1[[#This Row],[Order_Date]]),1)</f>
        <v>45748</v>
      </c>
      <c r="Q113" t="str">
        <f>TEXT(Table1[[#This Row],[Order_Date]],"mmmmmmmm")</f>
        <v>April</v>
      </c>
      <c r="R113">
        <f>YEAR(Table1[[#This Row],[Order_Date]])</f>
        <v>2025</v>
      </c>
      <c r="S113" s="6">
        <f>Table1[[#This Row],[Sales_Amount]]/100000</f>
        <v>4.7875000000000001E-3</v>
      </c>
      <c r="T113">
        <f>1</f>
        <v>1</v>
      </c>
      <c r="U113" t="str">
        <f>IF(Table1[[#This Row],[Inventory_Available]]&lt;=Table1[[#This Row],[Reorder_Level]],"Reorder Required","Sufficient")</f>
        <v>Sufficient</v>
      </c>
    </row>
    <row r="114" spans="1:21" x14ac:dyDescent="0.35">
      <c r="A114" t="s">
        <v>255</v>
      </c>
      <c r="B114" s="3" t="s">
        <v>256</v>
      </c>
      <c r="C114" s="3" t="str">
        <f>IF(WEEKDAY(Table1[[#This Row],[Order_Date]],2)&lt;=5,"Weekday","Weekend")</f>
        <v>Weekday</v>
      </c>
      <c r="D114" t="s">
        <v>33</v>
      </c>
      <c r="E114" t="s">
        <v>28</v>
      </c>
      <c r="F114" s="8" t="s">
        <v>49</v>
      </c>
      <c r="G114" t="s">
        <v>106</v>
      </c>
      <c r="H114" s="7">
        <v>2</v>
      </c>
      <c r="I114">
        <v>246.36</v>
      </c>
      <c r="J114">
        <v>15</v>
      </c>
      <c r="K114" s="6">
        <v>418.81</v>
      </c>
      <c r="L114">
        <v>4.5999999999999996</v>
      </c>
      <c r="M114" t="s">
        <v>43</v>
      </c>
      <c r="N114">
        <v>300</v>
      </c>
      <c r="O114">
        <v>40</v>
      </c>
      <c r="P114" s="4">
        <f>DATE(YEAR(Table1[[#This Row],[Order_Date]]),MONTH(Table1[[#This Row],[Order_Date]]),1)</f>
        <v>45809</v>
      </c>
      <c r="Q114" t="str">
        <f>TEXT(Table1[[#This Row],[Order_Date]],"mmmmmmmm")</f>
        <v>June</v>
      </c>
      <c r="R114">
        <f>YEAR(Table1[[#This Row],[Order_Date]])</f>
        <v>2025</v>
      </c>
      <c r="S114" s="6">
        <f>Table1[[#This Row],[Sales_Amount]]/100000</f>
        <v>4.1881000000000002E-3</v>
      </c>
      <c r="T114">
        <f>1</f>
        <v>1</v>
      </c>
      <c r="U114" t="str">
        <f>IF(Table1[[#This Row],[Inventory_Available]]&lt;=Table1[[#This Row],[Reorder_Level]],"Reorder Required","Sufficient")</f>
        <v>Sufficient</v>
      </c>
    </row>
    <row r="115" spans="1:21" x14ac:dyDescent="0.35">
      <c r="A115" t="s">
        <v>257</v>
      </c>
      <c r="B115" s="3" t="s">
        <v>258</v>
      </c>
      <c r="C115" s="3" t="str">
        <f>IF(WEEKDAY(Table1[[#This Row],[Order_Date]],2)&lt;=5,"Weekday","Weekend")</f>
        <v>Weekday</v>
      </c>
      <c r="D115" t="s">
        <v>74</v>
      </c>
      <c r="E115" t="s">
        <v>17</v>
      </c>
      <c r="F115" s="8" t="s">
        <v>70</v>
      </c>
      <c r="G115" t="s">
        <v>77</v>
      </c>
      <c r="H115" s="7">
        <v>4</v>
      </c>
      <c r="I115">
        <v>134.24</v>
      </c>
      <c r="J115">
        <v>20</v>
      </c>
      <c r="K115" s="6">
        <v>429.57</v>
      </c>
      <c r="L115">
        <v>4</v>
      </c>
      <c r="M115" t="s">
        <v>20</v>
      </c>
      <c r="N115">
        <v>365</v>
      </c>
      <c r="O115">
        <v>61</v>
      </c>
      <c r="P115" s="4">
        <f>DATE(YEAR(Table1[[#This Row],[Order_Date]]),MONTH(Table1[[#This Row],[Order_Date]]),1)</f>
        <v>45658</v>
      </c>
      <c r="Q115" t="str">
        <f>TEXT(Table1[[#This Row],[Order_Date]],"mmmmmmmm")</f>
        <v>January</v>
      </c>
      <c r="R115">
        <f>YEAR(Table1[[#This Row],[Order_Date]])</f>
        <v>2025</v>
      </c>
      <c r="S115" s="6">
        <f>Table1[[#This Row],[Sales_Amount]]/100000</f>
        <v>4.2956999999999995E-3</v>
      </c>
      <c r="T115">
        <f>1</f>
        <v>1</v>
      </c>
      <c r="U115" t="str">
        <f>IF(Table1[[#This Row],[Inventory_Available]]&lt;=Table1[[#This Row],[Reorder_Level]],"Reorder Required","Sufficient")</f>
        <v>Sufficient</v>
      </c>
    </row>
    <row r="116" spans="1:21" x14ac:dyDescent="0.35">
      <c r="A116" t="s">
        <v>259</v>
      </c>
      <c r="B116" s="3" t="s">
        <v>225</v>
      </c>
      <c r="C116" s="3" t="str">
        <f>IF(WEEKDAY(Table1[[#This Row],[Order_Date]],2)&lt;=5,"Weekday","Weekend")</f>
        <v>Weekday</v>
      </c>
      <c r="D116" t="s">
        <v>23</v>
      </c>
      <c r="E116" t="s">
        <v>28</v>
      </c>
      <c r="F116" s="8" t="s">
        <v>62</v>
      </c>
      <c r="G116" t="s">
        <v>63</v>
      </c>
      <c r="H116" s="7">
        <v>2</v>
      </c>
      <c r="I116">
        <v>149.07</v>
      </c>
      <c r="J116">
        <v>15</v>
      </c>
      <c r="K116" s="6">
        <v>253.42</v>
      </c>
      <c r="L116">
        <v>3.8</v>
      </c>
      <c r="M116" t="s">
        <v>30</v>
      </c>
      <c r="N116">
        <v>354</v>
      </c>
      <c r="O116">
        <v>27</v>
      </c>
      <c r="P116" s="4">
        <f>DATE(YEAR(Table1[[#This Row],[Order_Date]]),MONTH(Table1[[#This Row],[Order_Date]]),1)</f>
        <v>45748</v>
      </c>
      <c r="Q116" t="str">
        <f>TEXT(Table1[[#This Row],[Order_Date]],"mmmmmmmm")</f>
        <v>April</v>
      </c>
      <c r="R116">
        <f>YEAR(Table1[[#This Row],[Order_Date]])</f>
        <v>2025</v>
      </c>
      <c r="S116" s="6">
        <f>Table1[[#This Row],[Sales_Amount]]/100000</f>
        <v>2.5341999999999999E-3</v>
      </c>
      <c r="T116">
        <f>1</f>
        <v>1</v>
      </c>
      <c r="U116" t="str">
        <f>IF(Table1[[#This Row],[Inventory_Available]]&lt;=Table1[[#This Row],[Reorder_Level]],"Reorder Required","Sufficient")</f>
        <v>Sufficient</v>
      </c>
    </row>
    <row r="117" spans="1:21" x14ac:dyDescent="0.35">
      <c r="A117" t="s">
        <v>260</v>
      </c>
      <c r="B117" s="3" t="s">
        <v>91</v>
      </c>
      <c r="C117" s="3" t="str">
        <f>IF(WEEKDAY(Table1[[#This Row],[Order_Date]],2)&lt;=5,"Weekday","Weekend")</f>
        <v>Weekday</v>
      </c>
      <c r="D117" t="s">
        <v>74</v>
      </c>
      <c r="E117" t="s">
        <v>17</v>
      </c>
      <c r="F117" s="8" t="s">
        <v>70</v>
      </c>
      <c r="G117" t="s">
        <v>143</v>
      </c>
      <c r="H117" s="7">
        <v>7</v>
      </c>
      <c r="I117">
        <v>34.39</v>
      </c>
      <c r="J117">
        <v>20</v>
      </c>
      <c r="K117" s="6">
        <v>192.58</v>
      </c>
      <c r="L117">
        <v>5</v>
      </c>
      <c r="M117" t="s">
        <v>39</v>
      </c>
      <c r="N117">
        <v>425</v>
      </c>
      <c r="O117">
        <v>24</v>
      </c>
      <c r="P117" s="4">
        <f>DATE(YEAR(Table1[[#This Row],[Order_Date]]),MONTH(Table1[[#This Row],[Order_Date]]),1)</f>
        <v>45689</v>
      </c>
      <c r="Q117" t="str">
        <f>TEXT(Table1[[#This Row],[Order_Date]],"mmmmmmmm")</f>
        <v>February</v>
      </c>
      <c r="R117">
        <f>YEAR(Table1[[#This Row],[Order_Date]])</f>
        <v>2025</v>
      </c>
      <c r="S117" s="6">
        <f>Table1[[#This Row],[Sales_Amount]]/100000</f>
        <v>1.9258000000000001E-3</v>
      </c>
      <c r="T117">
        <f>1</f>
        <v>1</v>
      </c>
      <c r="U117" t="str">
        <f>IF(Table1[[#This Row],[Inventory_Available]]&lt;=Table1[[#This Row],[Reorder_Level]],"Reorder Required","Sufficient")</f>
        <v>Sufficient</v>
      </c>
    </row>
    <row r="118" spans="1:21" x14ac:dyDescent="0.35">
      <c r="A118" t="s">
        <v>261</v>
      </c>
      <c r="B118" s="3" t="s">
        <v>86</v>
      </c>
      <c r="C118" s="3" t="str">
        <f>IF(WEEKDAY(Table1[[#This Row],[Order_Date]],2)&lt;=5,"Weekday","Weekend")</f>
        <v>Weekday</v>
      </c>
      <c r="D118" t="s">
        <v>16</v>
      </c>
      <c r="E118" t="s">
        <v>61</v>
      </c>
      <c r="F118" s="8" t="s">
        <v>70</v>
      </c>
      <c r="G118" t="s">
        <v>143</v>
      </c>
      <c r="H118" s="7">
        <v>9</v>
      </c>
      <c r="I118">
        <v>306.19</v>
      </c>
      <c r="J118">
        <v>20</v>
      </c>
      <c r="K118" s="6">
        <v>2204.5700000000002</v>
      </c>
      <c r="L118">
        <v>4.5999999999999996</v>
      </c>
      <c r="M118" t="s">
        <v>20</v>
      </c>
      <c r="N118">
        <v>315</v>
      </c>
      <c r="O118">
        <v>20</v>
      </c>
      <c r="P118" s="4">
        <f>DATE(YEAR(Table1[[#This Row],[Order_Date]]),MONTH(Table1[[#This Row],[Order_Date]]),1)</f>
        <v>45778</v>
      </c>
      <c r="Q118" t="str">
        <f>TEXT(Table1[[#This Row],[Order_Date]],"mmmmmmmm")</f>
        <v>May</v>
      </c>
      <c r="R118">
        <f>YEAR(Table1[[#This Row],[Order_Date]])</f>
        <v>2025</v>
      </c>
      <c r="S118" s="6">
        <f>Table1[[#This Row],[Sales_Amount]]/100000</f>
        <v>2.2045700000000001E-2</v>
      </c>
      <c r="T118">
        <f>1</f>
        <v>1</v>
      </c>
      <c r="U118" t="str">
        <f>IF(Table1[[#This Row],[Inventory_Available]]&lt;=Table1[[#This Row],[Reorder_Level]],"Reorder Required","Sufficient")</f>
        <v>Sufficient</v>
      </c>
    </row>
    <row r="119" spans="1:21" x14ac:dyDescent="0.35">
      <c r="A119" t="s">
        <v>262</v>
      </c>
      <c r="B119" s="3" t="s">
        <v>246</v>
      </c>
      <c r="C119" s="3" t="str">
        <f>IF(WEEKDAY(Table1[[#This Row],[Order_Date]],2)&lt;=5,"Weekday","Weekend")</f>
        <v>Weekend</v>
      </c>
      <c r="D119" t="s">
        <v>33</v>
      </c>
      <c r="E119" t="s">
        <v>53</v>
      </c>
      <c r="F119" s="8" t="s">
        <v>70</v>
      </c>
      <c r="G119" t="s">
        <v>77</v>
      </c>
      <c r="H119" s="7">
        <v>7</v>
      </c>
      <c r="I119">
        <v>496.46</v>
      </c>
      <c r="J119">
        <v>15</v>
      </c>
      <c r="K119" s="6">
        <v>2953.94</v>
      </c>
      <c r="L119">
        <v>4.0999999999999996</v>
      </c>
      <c r="M119" t="s">
        <v>20</v>
      </c>
      <c r="N119">
        <v>309</v>
      </c>
      <c r="O119">
        <v>37</v>
      </c>
      <c r="P119" s="4">
        <f>DATE(YEAR(Table1[[#This Row],[Order_Date]]),MONTH(Table1[[#This Row],[Order_Date]]),1)</f>
        <v>45717</v>
      </c>
      <c r="Q119" t="str">
        <f>TEXT(Table1[[#This Row],[Order_Date]],"mmmmmmmm")</f>
        <v>March</v>
      </c>
      <c r="R119">
        <f>YEAR(Table1[[#This Row],[Order_Date]])</f>
        <v>2025</v>
      </c>
      <c r="S119" s="6">
        <f>Table1[[#This Row],[Sales_Amount]]/100000</f>
        <v>2.95394E-2</v>
      </c>
      <c r="T119">
        <f>1</f>
        <v>1</v>
      </c>
      <c r="U119" t="str">
        <f>IF(Table1[[#This Row],[Inventory_Available]]&lt;=Table1[[#This Row],[Reorder_Level]],"Reorder Required","Sufficient")</f>
        <v>Sufficient</v>
      </c>
    </row>
    <row r="120" spans="1:21" x14ac:dyDescent="0.35">
      <c r="A120" t="s">
        <v>263</v>
      </c>
      <c r="B120" s="3" t="s">
        <v>264</v>
      </c>
      <c r="C120" s="3" t="str">
        <f>IF(WEEKDAY(Table1[[#This Row],[Order_Date]],2)&lt;=5,"Weekday","Weekend")</f>
        <v>Weekend</v>
      </c>
      <c r="D120" t="s">
        <v>46</v>
      </c>
      <c r="E120" t="s">
        <v>53</v>
      </c>
      <c r="F120" s="8" t="s">
        <v>18</v>
      </c>
      <c r="G120" t="s">
        <v>87</v>
      </c>
      <c r="H120" s="7">
        <v>3</v>
      </c>
      <c r="I120">
        <v>30.47</v>
      </c>
      <c r="J120">
        <v>0</v>
      </c>
      <c r="K120" s="6">
        <v>91.41</v>
      </c>
      <c r="L120">
        <v>4.3</v>
      </c>
      <c r="M120" t="s">
        <v>30</v>
      </c>
      <c r="N120">
        <v>13</v>
      </c>
      <c r="O120">
        <v>35</v>
      </c>
      <c r="P120" s="4">
        <f>DATE(YEAR(Table1[[#This Row],[Order_Date]]),MONTH(Table1[[#This Row],[Order_Date]]),1)</f>
        <v>45717</v>
      </c>
      <c r="Q120" t="str">
        <f>TEXT(Table1[[#This Row],[Order_Date]],"mmmmmmmm")</f>
        <v>March</v>
      </c>
      <c r="R120">
        <f>YEAR(Table1[[#This Row],[Order_Date]])</f>
        <v>2025</v>
      </c>
      <c r="S120" s="6">
        <f>Table1[[#This Row],[Sales_Amount]]/100000</f>
        <v>9.1409999999999994E-4</v>
      </c>
      <c r="T120">
        <f>1</f>
        <v>1</v>
      </c>
      <c r="U120" t="str">
        <f>IF(Table1[[#This Row],[Inventory_Available]]&lt;=Table1[[#This Row],[Reorder_Level]],"Reorder Required","Sufficient")</f>
        <v>Reorder Required</v>
      </c>
    </row>
    <row r="121" spans="1:21" x14ac:dyDescent="0.35">
      <c r="A121" t="s">
        <v>265</v>
      </c>
      <c r="B121" s="3" t="s">
        <v>266</v>
      </c>
      <c r="C121" s="3" t="str">
        <f>IF(WEEKDAY(Table1[[#This Row],[Order_Date]],2)&lt;=5,"Weekday","Weekend")</f>
        <v>Weekday</v>
      </c>
      <c r="D121" t="s">
        <v>37</v>
      </c>
      <c r="E121" t="s">
        <v>17</v>
      </c>
      <c r="F121" s="8" t="s">
        <v>49</v>
      </c>
      <c r="G121" t="s">
        <v>106</v>
      </c>
      <c r="H121" s="7">
        <v>10</v>
      </c>
      <c r="I121">
        <v>166.57</v>
      </c>
      <c r="J121">
        <v>20</v>
      </c>
      <c r="K121" s="6">
        <v>1332.56</v>
      </c>
      <c r="L121">
        <v>4.0999999999999996</v>
      </c>
      <c r="M121" t="s">
        <v>43</v>
      </c>
      <c r="N121">
        <v>337</v>
      </c>
      <c r="O121">
        <v>32</v>
      </c>
      <c r="P121" s="4">
        <f>DATE(YEAR(Table1[[#This Row],[Order_Date]]),MONTH(Table1[[#This Row],[Order_Date]]),1)</f>
        <v>45689</v>
      </c>
      <c r="Q121" t="str">
        <f>TEXT(Table1[[#This Row],[Order_Date]],"mmmmmmmm")</f>
        <v>February</v>
      </c>
      <c r="R121">
        <f>YEAR(Table1[[#This Row],[Order_Date]])</f>
        <v>2025</v>
      </c>
      <c r="S121" s="6">
        <f>Table1[[#This Row],[Sales_Amount]]/100000</f>
        <v>1.33256E-2</v>
      </c>
      <c r="T121">
        <f>1</f>
        <v>1</v>
      </c>
      <c r="U121" t="str">
        <f>IF(Table1[[#This Row],[Inventory_Available]]&lt;=Table1[[#This Row],[Reorder_Level]],"Reorder Required","Sufficient")</f>
        <v>Sufficient</v>
      </c>
    </row>
    <row r="122" spans="1:21" x14ac:dyDescent="0.35">
      <c r="A122" t="s">
        <v>267</v>
      </c>
      <c r="B122" s="3" t="s">
        <v>246</v>
      </c>
      <c r="C122" s="3" t="str">
        <f>IF(WEEKDAY(Table1[[#This Row],[Order_Date]],2)&lt;=5,"Weekday","Weekend")</f>
        <v>Weekend</v>
      </c>
      <c r="D122" t="s">
        <v>23</v>
      </c>
      <c r="E122" t="s">
        <v>53</v>
      </c>
      <c r="F122" s="8" t="s">
        <v>62</v>
      </c>
      <c r="G122" t="s">
        <v>166</v>
      </c>
      <c r="H122" s="7">
        <v>9</v>
      </c>
      <c r="I122">
        <v>345.46</v>
      </c>
      <c r="J122">
        <v>20</v>
      </c>
      <c r="K122" s="6">
        <v>2487.31</v>
      </c>
      <c r="L122">
        <v>4.8</v>
      </c>
      <c r="M122" t="s">
        <v>39</v>
      </c>
      <c r="N122">
        <v>151</v>
      </c>
      <c r="O122">
        <v>54</v>
      </c>
      <c r="P122" s="4">
        <f>DATE(YEAR(Table1[[#This Row],[Order_Date]]),MONTH(Table1[[#This Row],[Order_Date]]),1)</f>
        <v>45717</v>
      </c>
      <c r="Q122" t="str">
        <f>TEXT(Table1[[#This Row],[Order_Date]],"mmmmmmmm")</f>
        <v>March</v>
      </c>
      <c r="R122">
        <f>YEAR(Table1[[#This Row],[Order_Date]])</f>
        <v>2025</v>
      </c>
      <c r="S122" s="6">
        <f>Table1[[#This Row],[Sales_Amount]]/100000</f>
        <v>2.4873099999999999E-2</v>
      </c>
      <c r="T122">
        <f>1</f>
        <v>1</v>
      </c>
      <c r="U122" t="str">
        <f>IF(Table1[[#This Row],[Inventory_Available]]&lt;=Table1[[#This Row],[Reorder_Level]],"Reorder Required","Sufficient")</f>
        <v>Sufficient</v>
      </c>
    </row>
    <row r="123" spans="1:21" x14ac:dyDescent="0.35">
      <c r="A123" t="s">
        <v>268</v>
      </c>
      <c r="B123" s="3" t="s">
        <v>84</v>
      </c>
      <c r="C123" s="3" t="str">
        <f>IF(WEEKDAY(Table1[[#This Row],[Order_Date]],2)&lt;=5,"Weekday","Weekend")</f>
        <v>Weekday</v>
      </c>
      <c r="D123" t="s">
        <v>46</v>
      </c>
      <c r="E123" t="s">
        <v>17</v>
      </c>
      <c r="F123" s="8" t="s">
        <v>18</v>
      </c>
      <c r="G123" t="s">
        <v>79</v>
      </c>
      <c r="H123" s="7">
        <v>4</v>
      </c>
      <c r="I123">
        <v>87.85</v>
      </c>
      <c r="J123">
        <v>20</v>
      </c>
      <c r="K123" s="6">
        <v>281.12</v>
      </c>
      <c r="L123">
        <v>4.4000000000000004</v>
      </c>
      <c r="M123" t="s">
        <v>39</v>
      </c>
      <c r="N123">
        <v>294</v>
      </c>
      <c r="O123">
        <v>31</v>
      </c>
      <c r="P123" s="4">
        <f>DATE(YEAR(Table1[[#This Row],[Order_Date]]),MONTH(Table1[[#This Row],[Order_Date]]),1)</f>
        <v>45717</v>
      </c>
      <c r="Q123" t="str">
        <f>TEXT(Table1[[#This Row],[Order_Date]],"mmmmmmmm")</f>
        <v>March</v>
      </c>
      <c r="R123">
        <f>YEAR(Table1[[#This Row],[Order_Date]])</f>
        <v>2025</v>
      </c>
      <c r="S123" s="6">
        <f>Table1[[#This Row],[Sales_Amount]]/100000</f>
        <v>2.8112000000000002E-3</v>
      </c>
      <c r="T123">
        <f>1</f>
        <v>1</v>
      </c>
      <c r="U123" t="str">
        <f>IF(Table1[[#This Row],[Inventory_Available]]&lt;=Table1[[#This Row],[Reorder_Level]],"Reorder Required","Sufficient")</f>
        <v>Sufficient</v>
      </c>
    </row>
    <row r="124" spans="1:21" x14ac:dyDescent="0.35">
      <c r="A124" t="s">
        <v>269</v>
      </c>
      <c r="B124" s="3" t="s">
        <v>270</v>
      </c>
      <c r="C124" s="3" t="str">
        <f>IF(WEEKDAY(Table1[[#This Row],[Order_Date]],2)&lt;=5,"Weekday","Weekend")</f>
        <v>Weekday</v>
      </c>
      <c r="D124" t="s">
        <v>33</v>
      </c>
      <c r="E124" t="s">
        <v>61</v>
      </c>
      <c r="F124" s="8" t="s">
        <v>62</v>
      </c>
      <c r="G124" t="s">
        <v>166</v>
      </c>
      <c r="H124" s="7">
        <v>2</v>
      </c>
      <c r="I124">
        <v>315.39999999999998</v>
      </c>
      <c r="J124">
        <v>0</v>
      </c>
      <c r="K124" s="6">
        <v>630.79999999999995</v>
      </c>
      <c r="L124">
        <v>4.2</v>
      </c>
      <c r="M124" t="s">
        <v>20</v>
      </c>
      <c r="N124">
        <v>33</v>
      </c>
      <c r="O124">
        <v>79</v>
      </c>
      <c r="P124" s="4">
        <f>DATE(YEAR(Table1[[#This Row],[Order_Date]]),MONTH(Table1[[#This Row],[Order_Date]]),1)</f>
        <v>45809</v>
      </c>
      <c r="Q124" t="str">
        <f>TEXT(Table1[[#This Row],[Order_Date]],"mmmmmmmm")</f>
        <v>June</v>
      </c>
      <c r="R124">
        <f>YEAR(Table1[[#This Row],[Order_Date]])</f>
        <v>2025</v>
      </c>
      <c r="S124" s="6">
        <f>Table1[[#This Row],[Sales_Amount]]/100000</f>
        <v>6.3079999999999994E-3</v>
      </c>
      <c r="T124">
        <f>1</f>
        <v>1</v>
      </c>
      <c r="U124" t="str">
        <f>IF(Table1[[#This Row],[Inventory_Available]]&lt;=Table1[[#This Row],[Reorder_Level]],"Reorder Required","Sufficient")</f>
        <v>Reorder Required</v>
      </c>
    </row>
    <row r="125" spans="1:21" x14ac:dyDescent="0.35">
      <c r="A125" t="s">
        <v>271</v>
      </c>
      <c r="B125" s="3" t="s">
        <v>41</v>
      </c>
      <c r="C125" s="3" t="str">
        <f>IF(WEEKDAY(Table1[[#This Row],[Order_Date]],2)&lt;=5,"Weekday","Weekend")</f>
        <v>Weekend</v>
      </c>
      <c r="D125" t="s">
        <v>33</v>
      </c>
      <c r="E125" t="s">
        <v>28</v>
      </c>
      <c r="F125" s="8" t="s">
        <v>70</v>
      </c>
      <c r="G125" t="s">
        <v>71</v>
      </c>
      <c r="H125" s="7">
        <v>8</v>
      </c>
      <c r="I125">
        <v>350.89</v>
      </c>
      <c r="J125">
        <v>15</v>
      </c>
      <c r="K125" s="6">
        <v>2386.0500000000002</v>
      </c>
      <c r="L125">
        <v>3.6</v>
      </c>
      <c r="M125" t="s">
        <v>20</v>
      </c>
      <c r="N125">
        <v>314</v>
      </c>
      <c r="O125">
        <v>35</v>
      </c>
      <c r="P125" s="4">
        <f>DATE(YEAR(Table1[[#This Row],[Order_Date]]),MONTH(Table1[[#This Row],[Order_Date]]),1)</f>
        <v>45658</v>
      </c>
      <c r="Q125" t="str">
        <f>TEXT(Table1[[#This Row],[Order_Date]],"mmmmmmmm")</f>
        <v>January</v>
      </c>
      <c r="R125">
        <f>YEAR(Table1[[#This Row],[Order_Date]])</f>
        <v>2025</v>
      </c>
      <c r="S125" s="6">
        <f>Table1[[#This Row],[Sales_Amount]]/100000</f>
        <v>2.3860500000000003E-2</v>
      </c>
      <c r="T125">
        <f>1</f>
        <v>1</v>
      </c>
      <c r="U125" t="str">
        <f>IF(Table1[[#This Row],[Inventory_Available]]&lt;=Table1[[#This Row],[Reorder_Level]],"Reorder Required","Sufficient")</f>
        <v>Sufficient</v>
      </c>
    </row>
    <row r="126" spans="1:21" x14ac:dyDescent="0.35">
      <c r="A126" t="s">
        <v>272</v>
      </c>
      <c r="B126" s="3" t="s">
        <v>273</v>
      </c>
      <c r="C126" s="3" t="str">
        <f>IF(WEEKDAY(Table1[[#This Row],[Order_Date]],2)&lt;=5,"Weekday","Weekend")</f>
        <v>Weekday</v>
      </c>
      <c r="D126" t="s">
        <v>46</v>
      </c>
      <c r="E126" t="s">
        <v>53</v>
      </c>
      <c r="F126" s="8" t="s">
        <v>62</v>
      </c>
      <c r="G126" t="s">
        <v>149</v>
      </c>
      <c r="H126" s="7">
        <v>1</v>
      </c>
      <c r="I126">
        <v>474.73</v>
      </c>
      <c r="J126">
        <v>0</v>
      </c>
      <c r="K126" s="6">
        <v>474.73</v>
      </c>
      <c r="L126">
        <v>4.5999999999999996</v>
      </c>
      <c r="M126" t="s">
        <v>30</v>
      </c>
      <c r="N126">
        <v>230</v>
      </c>
      <c r="O126">
        <v>32</v>
      </c>
      <c r="P126" s="4">
        <f>DATE(YEAR(Table1[[#This Row],[Order_Date]]),MONTH(Table1[[#This Row],[Order_Date]]),1)</f>
        <v>45748</v>
      </c>
      <c r="Q126" t="str">
        <f>TEXT(Table1[[#This Row],[Order_Date]],"mmmmmmmm")</f>
        <v>April</v>
      </c>
      <c r="R126">
        <f>YEAR(Table1[[#This Row],[Order_Date]])</f>
        <v>2025</v>
      </c>
      <c r="S126" s="6">
        <f>Table1[[#This Row],[Sales_Amount]]/100000</f>
        <v>4.7473000000000003E-3</v>
      </c>
      <c r="T126">
        <f>1</f>
        <v>1</v>
      </c>
      <c r="U126" t="str">
        <f>IF(Table1[[#This Row],[Inventory_Available]]&lt;=Table1[[#This Row],[Reorder_Level]],"Reorder Required","Sufficient")</f>
        <v>Sufficient</v>
      </c>
    </row>
    <row r="127" spans="1:21" x14ac:dyDescent="0.35">
      <c r="A127" t="s">
        <v>274</v>
      </c>
      <c r="B127" s="3" t="s">
        <v>248</v>
      </c>
      <c r="C127" s="3" t="str">
        <f>IF(WEEKDAY(Table1[[#This Row],[Order_Date]],2)&lt;=5,"Weekday","Weekend")</f>
        <v>Weekend</v>
      </c>
      <c r="D127" t="s">
        <v>16</v>
      </c>
      <c r="E127" t="s">
        <v>17</v>
      </c>
      <c r="F127" s="8" t="s">
        <v>49</v>
      </c>
      <c r="G127" t="s">
        <v>56</v>
      </c>
      <c r="H127" s="7">
        <v>5</v>
      </c>
      <c r="I127">
        <v>113.66</v>
      </c>
      <c r="J127">
        <v>10</v>
      </c>
      <c r="K127" s="6">
        <v>511.47</v>
      </c>
      <c r="L127">
        <v>4.5</v>
      </c>
      <c r="M127" t="s">
        <v>39</v>
      </c>
      <c r="N127">
        <v>424</v>
      </c>
      <c r="O127">
        <v>57</v>
      </c>
      <c r="P127" s="4">
        <f>DATE(YEAR(Table1[[#This Row],[Order_Date]]),MONTH(Table1[[#This Row],[Order_Date]]),1)</f>
        <v>45717</v>
      </c>
      <c r="Q127" t="str">
        <f>TEXT(Table1[[#This Row],[Order_Date]],"mmmmmmmm")</f>
        <v>March</v>
      </c>
      <c r="R127">
        <f>YEAR(Table1[[#This Row],[Order_Date]])</f>
        <v>2025</v>
      </c>
      <c r="S127" s="6">
        <f>Table1[[#This Row],[Sales_Amount]]/100000</f>
        <v>5.1147000000000007E-3</v>
      </c>
      <c r="T127">
        <f>1</f>
        <v>1</v>
      </c>
      <c r="U127" t="str">
        <f>IF(Table1[[#This Row],[Inventory_Available]]&lt;=Table1[[#This Row],[Reorder_Level]],"Reorder Required","Sufficient")</f>
        <v>Sufficient</v>
      </c>
    </row>
    <row r="128" spans="1:21" x14ac:dyDescent="0.35">
      <c r="A128" t="s">
        <v>275</v>
      </c>
      <c r="B128" s="3" t="s">
        <v>276</v>
      </c>
      <c r="C128" s="3" t="str">
        <f>IF(WEEKDAY(Table1[[#This Row],[Order_Date]],2)&lt;=5,"Weekday","Weekend")</f>
        <v>Weekday</v>
      </c>
      <c r="D128" t="s">
        <v>33</v>
      </c>
      <c r="E128" t="s">
        <v>53</v>
      </c>
      <c r="F128" s="8" t="s">
        <v>70</v>
      </c>
      <c r="G128" t="s">
        <v>139</v>
      </c>
      <c r="H128" s="7">
        <v>5</v>
      </c>
      <c r="I128">
        <v>365.32</v>
      </c>
      <c r="J128">
        <v>0</v>
      </c>
      <c r="K128" s="6">
        <v>1826.6</v>
      </c>
      <c r="L128">
        <v>4.4000000000000004</v>
      </c>
      <c r="M128" t="s">
        <v>30</v>
      </c>
      <c r="N128">
        <v>205</v>
      </c>
      <c r="O128">
        <v>25</v>
      </c>
      <c r="P128" s="4">
        <f>DATE(YEAR(Table1[[#This Row],[Order_Date]]),MONTH(Table1[[#This Row],[Order_Date]]),1)</f>
        <v>45717</v>
      </c>
      <c r="Q128" t="str">
        <f>TEXT(Table1[[#This Row],[Order_Date]],"mmmmmmmm")</f>
        <v>March</v>
      </c>
      <c r="R128">
        <f>YEAR(Table1[[#This Row],[Order_Date]])</f>
        <v>2025</v>
      </c>
      <c r="S128" s="6">
        <f>Table1[[#This Row],[Sales_Amount]]/100000</f>
        <v>1.8265999999999998E-2</v>
      </c>
      <c r="T128">
        <f>1</f>
        <v>1</v>
      </c>
      <c r="U128" t="str">
        <f>IF(Table1[[#This Row],[Inventory_Available]]&lt;=Table1[[#This Row],[Reorder_Level]],"Reorder Required","Sufficient")</f>
        <v>Sufficient</v>
      </c>
    </row>
    <row r="129" spans="1:21" x14ac:dyDescent="0.35">
      <c r="A129" t="s">
        <v>277</v>
      </c>
      <c r="B129" s="3" t="s">
        <v>27</v>
      </c>
      <c r="C129" s="3" t="str">
        <f>IF(WEEKDAY(Table1[[#This Row],[Order_Date]],2)&lt;=5,"Weekday","Weekend")</f>
        <v>Weekday</v>
      </c>
      <c r="D129" t="s">
        <v>16</v>
      </c>
      <c r="E129" t="s">
        <v>17</v>
      </c>
      <c r="F129" s="8" t="s">
        <v>24</v>
      </c>
      <c r="G129" t="s">
        <v>29</v>
      </c>
      <c r="H129" s="7">
        <v>7</v>
      </c>
      <c r="I129">
        <v>130.55000000000001</v>
      </c>
      <c r="J129">
        <v>0</v>
      </c>
      <c r="K129" s="6">
        <v>913.85</v>
      </c>
      <c r="L129">
        <v>4.7</v>
      </c>
      <c r="M129" t="s">
        <v>39</v>
      </c>
      <c r="N129">
        <v>80</v>
      </c>
      <c r="O129">
        <v>75</v>
      </c>
      <c r="P129" s="4">
        <f>DATE(YEAR(Table1[[#This Row],[Order_Date]]),MONTH(Table1[[#This Row],[Order_Date]]),1)</f>
        <v>45717</v>
      </c>
      <c r="Q129" t="str">
        <f>TEXT(Table1[[#This Row],[Order_Date]],"mmmmmmmm")</f>
        <v>March</v>
      </c>
      <c r="R129">
        <f>YEAR(Table1[[#This Row],[Order_Date]])</f>
        <v>2025</v>
      </c>
      <c r="S129" s="6">
        <f>Table1[[#This Row],[Sales_Amount]]/100000</f>
        <v>9.1385000000000008E-3</v>
      </c>
      <c r="T129">
        <f>1</f>
        <v>1</v>
      </c>
      <c r="U129" t="str">
        <f>IF(Table1[[#This Row],[Inventory_Available]]&lt;=Table1[[#This Row],[Reorder_Level]],"Reorder Required","Sufficient")</f>
        <v>Sufficient</v>
      </c>
    </row>
    <row r="130" spans="1:21" x14ac:dyDescent="0.35">
      <c r="A130" t="s">
        <v>278</v>
      </c>
      <c r="B130" s="3" t="s">
        <v>196</v>
      </c>
      <c r="C130" s="3" t="str">
        <f>IF(WEEKDAY(Table1[[#This Row],[Order_Date]],2)&lt;=5,"Weekday","Weekend")</f>
        <v>Weekday</v>
      </c>
      <c r="D130" t="s">
        <v>23</v>
      </c>
      <c r="E130" t="s">
        <v>53</v>
      </c>
      <c r="F130" s="8" t="s">
        <v>24</v>
      </c>
      <c r="G130" t="s">
        <v>29</v>
      </c>
      <c r="H130" s="7">
        <v>4</v>
      </c>
      <c r="I130">
        <v>40.36</v>
      </c>
      <c r="J130">
        <v>0</v>
      </c>
      <c r="K130" s="6">
        <v>161.44</v>
      </c>
      <c r="L130">
        <v>4</v>
      </c>
      <c r="M130" t="s">
        <v>39</v>
      </c>
      <c r="N130">
        <v>498</v>
      </c>
      <c r="O130">
        <v>64</v>
      </c>
      <c r="P130" s="4">
        <f>DATE(YEAR(Table1[[#This Row],[Order_Date]]),MONTH(Table1[[#This Row],[Order_Date]]),1)</f>
        <v>45658</v>
      </c>
      <c r="Q130" t="str">
        <f>TEXT(Table1[[#This Row],[Order_Date]],"mmmmmmmm")</f>
        <v>January</v>
      </c>
      <c r="R130">
        <f>YEAR(Table1[[#This Row],[Order_Date]])</f>
        <v>2025</v>
      </c>
      <c r="S130" s="6">
        <f>Table1[[#This Row],[Sales_Amount]]/100000</f>
        <v>1.6144E-3</v>
      </c>
      <c r="T130">
        <f>1</f>
        <v>1</v>
      </c>
      <c r="U130" t="str">
        <f>IF(Table1[[#This Row],[Inventory_Available]]&lt;=Table1[[#This Row],[Reorder_Level]],"Reorder Required","Sufficient")</f>
        <v>Sufficient</v>
      </c>
    </row>
    <row r="131" spans="1:21" x14ac:dyDescent="0.35">
      <c r="A131" t="s">
        <v>279</v>
      </c>
      <c r="B131" s="3" t="s">
        <v>280</v>
      </c>
      <c r="C131" s="3" t="str">
        <f>IF(WEEKDAY(Table1[[#This Row],[Order_Date]],2)&lt;=5,"Weekday","Weekend")</f>
        <v>Weekday</v>
      </c>
      <c r="D131" t="s">
        <v>37</v>
      </c>
      <c r="E131" t="s">
        <v>53</v>
      </c>
      <c r="F131" s="8" t="s">
        <v>49</v>
      </c>
      <c r="G131" t="s">
        <v>56</v>
      </c>
      <c r="H131" s="7">
        <v>6</v>
      </c>
      <c r="I131">
        <v>405.11</v>
      </c>
      <c r="J131">
        <v>10</v>
      </c>
      <c r="K131" s="6">
        <v>2187.59</v>
      </c>
      <c r="L131">
        <v>4</v>
      </c>
      <c r="M131" t="s">
        <v>39</v>
      </c>
      <c r="N131">
        <v>442</v>
      </c>
      <c r="O131">
        <v>29</v>
      </c>
      <c r="P131" s="4">
        <f>DATE(YEAR(Table1[[#This Row],[Order_Date]]),MONTH(Table1[[#This Row],[Order_Date]]),1)</f>
        <v>45658</v>
      </c>
      <c r="Q131" t="str">
        <f>TEXT(Table1[[#This Row],[Order_Date]],"mmmmmmmm")</f>
        <v>January</v>
      </c>
      <c r="R131">
        <f>YEAR(Table1[[#This Row],[Order_Date]])</f>
        <v>2025</v>
      </c>
      <c r="S131" s="6">
        <f>Table1[[#This Row],[Sales_Amount]]/100000</f>
        <v>2.18759E-2</v>
      </c>
      <c r="T131">
        <f>1</f>
        <v>1</v>
      </c>
      <c r="U131" t="str">
        <f>IF(Table1[[#This Row],[Inventory_Available]]&lt;=Table1[[#This Row],[Reorder_Level]],"Reorder Required","Sufficient")</f>
        <v>Sufficient</v>
      </c>
    </row>
    <row r="132" spans="1:21" x14ac:dyDescent="0.35">
      <c r="A132" t="s">
        <v>281</v>
      </c>
      <c r="B132" s="3" t="s">
        <v>282</v>
      </c>
      <c r="C132" s="3" t="str">
        <f>IF(WEEKDAY(Table1[[#This Row],[Order_Date]],2)&lt;=5,"Weekday","Weekend")</f>
        <v>Weekend</v>
      </c>
      <c r="D132" t="s">
        <v>74</v>
      </c>
      <c r="E132" t="s">
        <v>61</v>
      </c>
      <c r="F132" s="8" t="s">
        <v>62</v>
      </c>
      <c r="G132" t="s">
        <v>166</v>
      </c>
      <c r="H132" s="7">
        <v>2</v>
      </c>
      <c r="I132">
        <v>367.28</v>
      </c>
      <c r="J132">
        <v>5</v>
      </c>
      <c r="K132" s="6">
        <v>697.83</v>
      </c>
      <c r="L132">
        <v>4.4000000000000004</v>
      </c>
      <c r="M132" t="s">
        <v>39</v>
      </c>
      <c r="N132">
        <v>378</v>
      </c>
      <c r="O132">
        <v>22</v>
      </c>
      <c r="P132" s="4">
        <f>DATE(YEAR(Table1[[#This Row],[Order_Date]]),MONTH(Table1[[#This Row],[Order_Date]]),1)</f>
        <v>45778</v>
      </c>
      <c r="Q132" t="str">
        <f>TEXT(Table1[[#This Row],[Order_Date]],"mmmmmmmm")</f>
        <v>May</v>
      </c>
      <c r="R132">
        <f>YEAR(Table1[[#This Row],[Order_Date]])</f>
        <v>2025</v>
      </c>
      <c r="S132" s="6">
        <f>Table1[[#This Row],[Sales_Amount]]/100000</f>
        <v>6.9783000000000006E-3</v>
      </c>
      <c r="T132">
        <f>1</f>
        <v>1</v>
      </c>
      <c r="U132" t="str">
        <f>IF(Table1[[#This Row],[Inventory_Available]]&lt;=Table1[[#This Row],[Reorder_Level]],"Reorder Required","Sufficient")</f>
        <v>Sufficient</v>
      </c>
    </row>
    <row r="133" spans="1:21" x14ac:dyDescent="0.35">
      <c r="A133" t="s">
        <v>283</v>
      </c>
      <c r="B133" s="3" t="s">
        <v>284</v>
      </c>
      <c r="C133" s="3" t="str">
        <f>IF(WEEKDAY(Table1[[#This Row],[Order_Date]],2)&lt;=5,"Weekday","Weekend")</f>
        <v>Weekday</v>
      </c>
      <c r="D133" t="s">
        <v>74</v>
      </c>
      <c r="E133" t="s">
        <v>28</v>
      </c>
      <c r="F133" s="8" t="s">
        <v>70</v>
      </c>
      <c r="G133" t="s">
        <v>71</v>
      </c>
      <c r="H133" s="7">
        <v>1</v>
      </c>
      <c r="I133">
        <v>349.64</v>
      </c>
      <c r="J133">
        <v>15</v>
      </c>
      <c r="K133" s="6">
        <v>297.19</v>
      </c>
      <c r="L133">
        <v>3.7</v>
      </c>
      <c r="M133" t="s">
        <v>20</v>
      </c>
      <c r="N133">
        <v>274</v>
      </c>
      <c r="O133">
        <v>66</v>
      </c>
      <c r="P133" s="4">
        <f>DATE(YEAR(Table1[[#This Row],[Order_Date]]),MONTH(Table1[[#This Row],[Order_Date]]),1)</f>
        <v>45809</v>
      </c>
      <c r="Q133" t="str">
        <f>TEXT(Table1[[#This Row],[Order_Date]],"mmmmmmmm")</f>
        <v>June</v>
      </c>
      <c r="R133">
        <f>YEAR(Table1[[#This Row],[Order_Date]])</f>
        <v>2025</v>
      </c>
      <c r="S133" s="6">
        <f>Table1[[#This Row],[Sales_Amount]]/100000</f>
        <v>2.9719E-3</v>
      </c>
      <c r="T133">
        <f>1</f>
        <v>1</v>
      </c>
      <c r="U133" t="str">
        <f>IF(Table1[[#This Row],[Inventory_Available]]&lt;=Table1[[#This Row],[Reorder_Level]],"Reorder Required","Sufficient")</f>
        <v>Sufficient</v>
      </c>
    </row>
    <row r="134" spans="1:21" x14ac:dyDescent="0.35">
      <c r="A134" t="s">
        <v>285</v>
      </c>
      <c r="B134" s="3" t="s">
        <v>286</v>
      </c>
      <c r="C134" s="3" t="str">
        <f>IF(WEEKDAY(Table1[[#This Row],[Order_Date]],2)&lt;=5,"Weekday","Weekend")</f>
        <v>Weekend</v>
      </c>
      <c r="D134" t="s">
        <v>33</v>
      </c>
      <c r="E134" t="s">
        <v>53</v>
      </c>
      <c r="F134" s="8" t="s">
        <v>70</v>
      </c>
      <c r="G134" t="s">
        <v>139</v>
      </c>
      <c r="H134" s="7">
        <v>1</v>
      </c>
      <c r="I134">
        <v>27.27</v>
      </c>
      <c r="J134">
        <v>20</v>
      </c>
      <c r="K134" s="6">
        <v>21.82</v>
      </c>
      <c r="L134">
        <v>4.5999999999999996</v>
      </c>
      <c r="M134" t="s">
        <v>30</v>
      </c>
      <c r="N134">
        <v>331</v>
      </c>
      <c r="O134">
        <v>59</v>
      </c>
      <c r="P134" s="4">
        <f>DATE(YEAR(Table1[[#This Row],[Order_Date]]),MONTH(Table1[[#This Row],[Order_Date]]),1)</f>
        <v>45658</v>
      </c>
      <c r="Q134" t="str">
        <f>TEXT(Table1[[#This Row],[Order_Date]],"mmmmmmmm")</f>
        <v>January</v>
      </c>
      <c r="R134">
        <f>YEAR(Table1[[#This Row],[Order_Date]])</f>
        <v>2025</v>
      </c>
      <c r="S134" s="6">
        <f>Table1[[#This Row],[Sales_Amount]]/100000</f>
        <v>2.1819999999999999E-4</v>
      </c>
      <c r="T134">
        <f>1</f>
        <v>1</v>
      </c>
      <c r="U134" t="str">
        <f>IF(Table1[[#This Row],[Inventory_Available]]&lt;=Table1[[#This Row],[Reorder_Level]],"Reorder Required","Sufficient")</f>
        <v>Sufficient</v>
      </c>
    </row>
    <row r="135" spans="1:21" x14ac:dyDescent="0.35">
      <c r="A135" t="s">
        <v>287</v>
      </c>
      <c r="B135" s="3" t="s">
        <v>248</v>
      </c>
      <c r="C135" s="3" t="str">
        <f>IF(WEEKDAY(Table1[[#This Row],[Order_Date]],2)&lt;=5,"Weekday","Weekend")</f>
        <v>Weekend</v>
      </c>
      <c r="D135" t="s">
        <v>74</v>
      </c>
      <c r="E135" t="s">
        <v>53</v>
      </c>
      <c r="F135" s="8" t="s">
        <v>24</v>
      </c>
      <c r="G135" t="s">
        <v>34</v>
      </c>
      <c r="H135" s="7">
        <v>3</v>
      </c>
      <c r="I135">
        <v>253.78</v>
      </c>
      <c r="J135">
        <v>15</v>
      </c>
      <c r="K135" s="6">
        <v>647.14</v>
      </c>
      <c r="L135">
        <v>3.9</v>
      </c>
      <c r="M135" t="s">
        <v>30</v>
      </c>
      <c r="N135">
        <v>202</v>
      </c>
      <c r="O135">
        <v>73</v>
      </c>
      <c r="P135" s="4">
        <f>DATE(YEAR(Table1[[#This Row],[Order_Date]]),MONTH(Table1[[#This Row],[Order_Date]]),1)</f>
        <v>45717</v>
      </c>
      <c r="Q135" t="str">
        <f>TEXT(Table1[[#This Row],[Order_Date]],"mmmmmmmm")</f>
        <v>March</v>
      </c>
      <c r="R135">
        <f>YEAR(Table1[[#This Row],[Order_Date]])</f>
        <v>2025</v>
      </c>
      <c r="S135" s="6">
        <f>Table1[[#This Row],[Sales_Amount]]/100000</f>
        <v>6.4713999999999995E-3</v>
      </c>
      <c r="T135">
        <f>1</f>
        <v>1</v>
      </c>
      <c r="U135" t="str">
        <f>IF(Table1[[#This Row],[Inventory_Available]]&lt;=Table1[[#This Row],[Reorder_Level]],"Reorder Required","Sufficient")</f>
        <v>Sufficient</v>
      </c>
    </row>
    <row r="136" spans="1:21" x14ac:dyDescent="0.35">
      <c r="A136" t="s">
        <v>288</v>
      </c>
      <c r="B136" s="3" t="s">
        <v>289</v>
      </c>
      <c r="C136" s="3" t="str">
        <f>IF(WEEKDAY(Table1[[#This Row],[Order_Date]],2)&lt;=5,"Weekday","Weekend")</f>
        <v>Weekday</v>
      </c>
      <c r="D136" t="s">
        <v>23</v>
      </c>
      <c r="E136" t="s">
        <v>53</v>
      </c>
      <c r="F136" s="8" t="s">
        <v>70</v>
      </c>
      <c r="G136" t="s">
        <v>143</v>
      </c>
      <c r="H136" s="7">
        <v>4</v>
      </c>
      <c r="I136">
        <v>173.32</v>
      </c>
      <c r="J136">
        <v>20</v>
      </c>
      <c r="K136" s="6">
        <v>554.62</v>
      </c>
      <c r="L136">
        <v>4.7</v>
      </c>
      <c r="M136" t="s">
        <v>43</v>
      </c>
      <c r="N136">
        <v>233</v>
      </c>
      <c r="O136">
        <v>39</v>
      </c>
      <c r="P136" s="4">
        <f>DATE(YEAR(Table1[[#This Row],[Order_Date]]),MONTH(Table1[[#This Row],[Order_Date]]),1)</f>
        <v>45748</v>
      </c>
      <c r="Q136" t="str">
        <f>TEXT(Table1[[#This Row],[Order_Date]],"mmmmmmmm")</f>
        <v>April</v>
      </c>
      <c r="R136">
        <f>YEAR(Table1[[#This Row],[Order_Date]])</f>
        <v>2025</v>
      </c>
      <c r="S136" s="6">
        <f>Table1[[#This Row],[Sales_Amount]]/100000</f>
        <v>5.5462000000000003E-3</v>
      </c>
      <c r="T136">
        <f>1</f>
        <v>1</v>
      </c>
      <c r="U136" t="str">
        <f>IF(Table1[[#This Row],[Inventory_Available]]&lt;=Table1[[#This Row],[Reorder_Level]],"Reorder Required","Sufficient")</f>
        <v>Sufficient</v>
      </c>
    </row>
    <row r="137" spans="1:21" x14ac:dyDescent="0.35">
      <c r="A137" t="s">
        <v>290</v>
      </c>
      <c r="B137" s="3" t="s">
        <v>180</v>
      </c>
      <c r="C137" s="3" t="str">
        <f>IF(WEEKDAY(Table1[[#This Row],[Order_Date]],2)&lt;=5,"Weekday","Weekend")</f>
        <v>Weekday</v>
      </c>
      <c r="D137" t="s">
        <v>16</v>
      </c>
      <c r="E137" t="s">
        <v>53</v>
      </c>
      <c r="F137" s="8" t="s">
        <v>49</v>
      </c>
      <c r="G137" t="s">
        <v>50</v>
      </c>
      <c r="H137" s="7">
        <v>9</v>
      </c>
      <c r="I137">
        <v>134.99</v>
      </c>
      <c r="J137">
        <v>5</v>
      </c>
      <c r="K137" s="6">
        <v>1154.1600000000001</v>
      </c>
      <c r="L137">
        <v>4.0999999999999996</v>
      </c>
      <c r="M137" t="s">
        <v>30</v>
      </c>
      <c r="N137">
        <v>133</v>
      </c>
      <c r="O137">
        <v>35</v>
      </c>
      <c r="P137" s="4">
        <f>DATE(YEAR(Table1[[#This Row],[Order_Date]]),MONTH(Table1[[#This Row],[Order_Date]]),1)</f>
        <v>45809</v>
      </c>
      <c r="Q137" t="str">
        <f>TEXT(Table1[[#This Row],[Order_Date]],"mmmmmmmm")</f>
        <v>June</v>
      </c>
      <c r="R137">
        <f>YEAR(Table1[[#This Row],[Order_Date]])</f>
        <v>2025</v>
      </c>
      <c r="S137" s="6">
        <f>Table1[[#This Row],[Sales_Amount]]/100000</f>
        <v>1.1541600000000001E-2</v>
      </c>
      <c r="T137">
        <f>1</f>
        <v>1</v>
      </c>
      <c r="U137" t="str">
        <f>IF(Table1[[#This Row],[Inventory_Available]]&lt;=Table1[[#This Row],[Reorder_Level]],"Reorder Required","Sufficient")</f>
        <v>Sufficient</v>
      </c>
    </row>
    <row r="138" spans="1:21" x14ac:dyDescent="0.35">
      <c r="A138" t="s">
        <v>291</v>
      </c>
      <c r="B138" s="3" t="s">
        <v>292</v>
      </c>
      <c r="C138" s="3" t="str">
        <f>IF(WEEKDAY(Table1[[#This Row],[Order_Date]],2)&lt;=5,"Weekday","Weekend")</f>
        <v>Weekday</v>
      </c>
      <c r="D138" t="s">
        <v>74</v>
      </c>
      <c r="E138" t="s">
        <v>53</v>
      </c>
      <c r="F138" s="8" t="s">
        <v>70</v>
      </c>
      <c r="G138" t="s">
        <v>139</v>
      </c>
      <c r="H138" s="7">
        <v>3</v>
      </c>
      <c r="I138">
        <v>210.46</v>
      </c>
      <c r="J138">
        <v>5</v>
      </c>
      <c r="K138" s="6">
        <v>599.80999999999995</v>
      </c>
      <c r="L138">
        <v>4.3</v>
      </c>
      <c r="M138" t="s">
        <v>43</v>
      </c>
      <c r="N138">
        <v>74</v>
      </c>
      <c r="O138">
        <v>32</v>
      </c>
      <c r="P138" s="4">
        <f>DATE(YEAR(Table1[[#This Row],[Order_Date]]),MONTH(Table1[[#This Row],[Order_Date]]),1)</f>
        <v>45689</v>
      </c>
      <c r="Q138" t="str">
        <f>TEXT(Table1[[#This Row],[Order_Date]],"mmmmmmmm")</f>
        <v>February</v>
      </c>
      <c r="R138">
        <f>YEAR(Table1[[#This Row],[Order_Date]])</f>
        <v>2025</v>
      </c>
      <c r="S138" s="6">
        <f>Table1[[#This Row],[Sales_Amount]]/100000</f>
        <v>5.9980999999999993E-3</v>
      </c>
      <c r="T138">
        <f>1</f>
        <v>1</v>
      </c>
      <c r="U138" t="str">
        <f>IF(Table1[[#This Row],[Inventory_Available]]&lt;=Table1[[#This Row],[Reorder_Level]],"Reorder Required","Sufficient")</f>
        <v>Sufficient</v>
      </c>
    </row>
    <row r="139" spans="1:21" x14ac:dyDescent="0.35">
      <c r="A139" t="s">
        <v>293</v>
      </c>
      <c r="B139" s="3" t="s">
        <v>36</v>
      </c>
      <c r="C139" s="3" t="str">
        <f>IF(WEEKDAY(Table1[[#This Row],[Order_Date]],2)&lt;=5,"Weekday","Weekend")</f>
        <v>Weekend</v>
      </c>
      <c r="D139" t="s">
        <v>33</v>
      </c>
      <c r="E139" t="s">
        <v>28</v>
      </c>
      <c r="F139" s="8" t="s">
        <v>70</v>
      </c>
      <c r="G139" t="s">
        <v>71</v>
      </c>
      <c r="H139" s="7">
        <v>3</v>
      </c>
      <c r="I139">
        <v>22.97</v>
      </c>
      <c r="J139">
        <v>5</v>
      </c>
      <c r="K139" s="6">
        <v>65.459999999999994</v>
      </c>
      <c r="L139">
        <v>4.2</v>
      </c>
      <c r="M139" t="s">
        <v>43</v>
      </c>
      <c r="N139">
        <v>197</v>
      </c>
      <c r="O139">
        <v>39</v>
      </c>
      <c r="P139" s="4">
        <f>DATE(YEAR(Table1[[#This Row],[Order_Date]]),MONTH(Table1[[#This Row],[Order_Date]]),1)</f>
        <v>45689</v>
      </c>
      <c r="Q139" t="str">
        <f>TEXT(Table1[[#This Row],[Order_Date]],"mmmmmmmm")</f>
        <v>February</v>
      </c>
      <c r="R139">
        <f>YEAR(Table1[[#This Row],[Order_Date]])</f>
        <v>2025</v>
      </c>
      <c r="S139" s="6">
        <f>Table1[[#This Row],[Sales_Amount]]/100000</f>
        <v>6.5459999999999997E-4</v>
      </c>
      <c r="T139">
        <f>1</f>
        <v>1</v>
      </c>
      <c r="U139" t="str">
        <f>IF(Table1[[#This Row],[Inventory_Available]]&lt;=Table1[[#This Row],[Reorder_Level]],"Reorder Required","Sufficient")</f>
        <v>Sufficient</v>
      </c>
    </row>
    <row r="140" spans="1:21" x14ac:dyDescent="0.35">
      <c r="A140" t="s">
        <v>294</v>
      </c>
      <c r="B140" s="3" t="s">
        <v>126</v>
      </c>
      <c r="C140" s="3" t="str">
        <f>IF(WEEKDAY(Table1[[#This Row],[Order_Date]],2)&lt;=5,"Weekday","Weekend")</f>
        <v>Weekday</v>
      </c>
      <c r="D140" t="s">
        <v>16</v>
      </c>
      <c r="E140" t="s">
        <v>53</v>
      </c>
      <c r="F140" s="8" t="s">
        <v>49</v>
      </c>
      <c r="G140" t="s">
        <v>169</v>
      </c>
      <c r="H140" s="7">
        <v>10</v>
      </c>
      <c r="I140">
        <v>421.77</v>
      </c>
      <c r="J140">
        <v>10</v>
      </c>
      <c r="K140" s="6">
        <v>3795.93</v>
      </c>
      <c r="L140">
        <v>4.0999999999999996</v>
      </c>
      <c r="M140" t="s">
        <v>20</v>
      </c>
      <c r="N140">
        <v>259</v>
      </c>
      <c r="O140">
        <v>22</v>
      </c>
      <c r="P140" s="4">
        <f>DATE(YEAR(Table1[[#This Row],[Order_Date]]),MONTH(Table1[[#This Row],[Order_Date]]),1)</f>
        <v>45778</v>
      </c>
      <c r="Q140" t="str">
        <f>TEXT(Table1[[#This Row],[Order_Date]],"mmmmmmmm")</f>
        <v>May</v>
      </c>
      <c r="R140">
        <f>YEAR(Table1[[#This Row],[Order_Date]])</f>
        <v>2025</v>
      </c>
      <c r="S140" s="6">
        <f>Table1[[#This Row],[Sales_Amount]]/100000</f>
        <v>3.7959300000000001E-2</v>
      </c>
      <c r="T140">
        <f>1</f>
        <v>1</v>
      </c>
      <c r="U140" t="str">
        <f>IF(Table1[[#This Row],[Inventory_Available]]&lt;=Table1[[#This Row],[Reorder_Level]],"Reorder Required","Sufficient")</f>
        <v>Sufficient</v>
      </c>
    </row>
    <row r="141" spans="1:21" x14ac:dyDescent="0.35">
      <c r="A141" t="s">
        <v>295</v>
      </c>
      <c r="B141" s="3" t="s">
        <v>151</v>
      </c>
      <c r="C141" s="3" t="str">
        <f>IF(WEEKDAY(Table1[[#This Row],[Order_Date]],2)&lt;=5,"Weekday","Weekend")</f>
        <v>Weekend</v>
      </c>
      <c r="D141" t="s">
        <v>23</v>
      </c>
      <c r="E141" t="s">
        <v>61</v>
      </c>
      <c r="F141" s="8" t="s">
        <v>70</v>
      </c>
      <c r="G141" t="s">
        <v>71</v>
      </c>
      <c r="H141" s="7">
        <v>3</v>
      </c>
      <c r="I141">
        <v>177.27</v>
      </c>
      <c r="J141">
        <v>20</v>
      </c>
      <c r="K141" s="6">
        <v>425.45</v>
      </c>
      <c r="L141">
        <v>3.9</v>
      </c>
      <c r="M141" t="s">
        <v>39</v>
      </c>
      <c r="N141">
        <v>146</v>
      </c>
      <c r="O141">
        <v>62</v>
      </c>
      <c r="P141" s="4">
        <f>DATE(YEAR(Table1[[#This Row],[Order_Date]]),MONTH(Table1[[#This Row],[Order_Date]]),1)</f>
        <v>45809</v>
      </c>
      <c r="Q141" t="str">
        <f>TEXT(Table1[[#This Row],[Order_Date]],"mmmmmmmm")</f>
        <v>June</v>
      </c>
      <c r="R141">
        <f>YEAR(Table1[[#This Row],[Order_Date]])</f>
        <v>2025</v>
      </c>
      <c r="S141" s="6">
        <f>Table1[[#This Row],[Sales_Amount]]/100000</f>
        <v>4.2544999999999996E-3</v>
      </c>
      <c r="T141">
        <f>1</f>
        <v>1</v>
      </c>
      <c r="U141" t="str">
        <f>IF(Table1[[#This Row],[Inventory_Available]]&lt;=Table1[[#This Row],[Reorder_Level]],"Reorder Required","Sufficient")</f>
        <v>Sufficient</v>
      </c>
    </row>
    <row r="142" spans="1:21" x14ac:dyDescent="0.35">
      <c r="A142" t="s">
        <v>296</v>
      </c>
      <c r="B142" s="3" t="s">
        <v>297</v>
      </c>
      <c r="C142" s="3" t="str">
        <f>IF(WEEKDAY(Table1[[#This Row],[Order_Date]],2)&lt;=5,"Weekday","Weekend")</f>
        <v>Weekend</v>
      </c>
      <c r="D142" t="s">
        <v>46</v>
      </c>
      <c r="E142" t="s">
        <v>53</v>
      </c>
      <c r="F142" s="8" t="s">
        <v>18</v>
      </c>
      <c r="G142" t="s">
        <v>87</v>
      </c>
      <c r="H142" s="7">
        <v>6</v>
      </c>
      <c r="I142">
        <v>314.81</v>
      </c>
      <c r="J142">
        <v>5</v>
      </c>
      <c r="K142" s="6">
        <v>1794.42</v>
      </c>
      <c r="L142">
        <v>4.8</v>
      </c>
      <c r="M142" t="s">
        <v>39</v>
      </c>
      <c r="N142">
        <v>31</v>
      </c>
      <c r="O142">
        <v>48</v>
      </c>
      <c r="P142" s="4">
        <f>DATE(YEAR(Table1[[#This Row],[Order_Date]]),MONTH(Table1[[#This Row],[Order_Date]]),1)</f>
        <v>45748</v>
      </c>
      <c r="Q142" t="str">
        <f>TEXT(Table1[[#This Row],[Order_Date]],"mmmmmmmm")</f>
        <v>April</v>
      </c>
      <c r="R142">
        <f>YEAR(Table1[[#This Row],[Order_Date]])</f>
        <v>2025</v>
      </c>
      <c r="S142" s="6">
        <f>Table1[[#This Row],[Sales_Amount]]/100000</f>
        <v>1.79442E-2</v>
      </c>
      <c r="T142">
        <f>1</f>
        <v>1</v>
      </c>
      <c r="U142" t="str">
        <f>IF(Table1[[#This Row],[Inventory_Available]]&lt;=Table1[[#This Row],[Reorder_Level]],"Reorder Required","Sufficient")</f>
        <v>Reorder Required</v>
      </c>
    </row>
    <row r="143" spans="1:21" x14ac:dyDescent="0.35">
      <c r="A143" t="s">
        <v>298</v>
      </c>
      <c r="B143" s="3" t="s">
        <v>299</v>
      </c>
      <c r="C143" s="3" t="str">
        <f>IF(WEEKDAY(Table1[[#This Row],[Order_Date]],2)&lt;=5,"Weekday","Weekend")</f>
        <v>Weekday</v>
      </c>
      <c r="D143" t="s">
        <v>74</v>
      </c>
      <c r="E143" t="s">
        <v>53</v>
      </c>
      <c r="F143" s="8" t="s">
        <v>70</v>
      </c>
      <c r="G143" t="s">
        <v>71</v>
      </c>
      <c r="H143" s="7">
        <v>4</v>
      </c>
      <c r="I143">
        <v>151</v>
      </c>
      <c r="J143">
        <v>0</v>
      </c>
      <c r="K143" s="6">
        <v>604</v>
      </c>
      <c r="L143">
        <v>5</v>
      </c>
      <c r="M143" t="s">
        <v>20</v>
      </c>
      <c r="N143">
        <v>395</v>
      </c>
      <c r="O143">
        <v>30</v>
      </c>
      <c r="P143" s="4">
        <f>DATE(YEAR(Table1[[#This Row],[Order_Date]]),MONTH(Table1[[#This Row],[Order_Date]]),1)</f>
        <v>45748</v>
      </c>
      <c r="Q143" t="str">
        <f>TEXT(Table1[[#This Row],[Order_Date]],"mmmmmmmm")</f>
        <v>April</v>
      </c>
      <c r="R143">
        <f>YEAR(Table1[[#This Row],[Order_Date]])</f>
        <v>2025</v>
      </c>
      <c r="S143" s="6">
        <f>Table1[[#This Row],[Sales_Amount]]/100000</f>
        <v>6.0400000000000002E-3</v>
      </c>
      <c r="T143">
        <f>1</f>
        <v>1</v>
      </c>
      <c r="U143" t="str">
        <f>IF(Table1[[#This Row],[Inventory_Available]]&lt;=Table1[[#This Row],[Reorder_Level]],"Reorder Required","Sufficient")</f>
        <v>Sufficient</v>
      </c>
    </row>
    <row r="144" spans="1:21" x14ac:dyDescent="0.35">
      <c r="A144" t="s">
        <v>300</v>
      </c>
      <c r="B144" s="3" t="s">
        <v>126</v>
      </c>
      <c r="C144" s="3" t="str">
        <f>IF(WEEKDAY(Table1[[#This Row],[Order_Date]],2)&lt;=5,"Weekday","Weekend")</f>
        <v>Weekday</v>
      </c>
      <c r="D144" t="s">
        <v>16</v>
      </c>
      <c r="E144" t="s">
        <v>17</v>
      </c>
      <c r="F144" s="8" t="s">
        <v>24</v>
      </c>
      <c r="G144" t="s">
        <v>34</v>
      </c>
      <c r="H144" s="7">
        <v>2</v>
      </c>
      <c r="I144">
        <v>324.5</v>
      </c>
      <c r="J144">
        <v>10</v>
      </c>
      <c r="K144" s="6">
        <v>584.1</v>
      </c>
      <c r="L144">
        <v>4.2</v>
      </c>
      <c r="M144" t="s">
        <v>30</v>
      </c>
      <c r="N144">
        <v>48</v>
      </c>
      <c r="O144">
        <v>67</v>
      </c>
      <c r="P144" s="4">
        <f>DATE(YEAR(Table1[[#This Row],[Order_Date]]),MONTH(Table1[[#This Row],[Order_Date]]),1)</f>
        <v>45778</v>
      </c>
      <c r="Q144" t="str">
        <f>TEXT(Table1[[#This Row],[Order_Date]],"mmmmmmmm")</f>
        <v>May</v>
      </c>
      <c r="R144">
        <f>YEAR(Table1[[#This Row],[Order_Date]])</f>
        <v>2025</v>
      </c>
      <c r="S144" s="6">
        <f>Table1[[#This Row],[Sales_Amount]]/100000</f>
        <v>5.8409999999999998E-3</v>
      </c>
      <c r="T144">
        <f>1</f>
        <v>1</v>
      </c>
      <c r="U144" t="str">
        <f>IF(Table1[[#This Row],[Inventory_Available]]&lt;=Table1[[#This Row],[Reorder_Level]],"Reorder Required","Sufficient")</f>
        <v>Reorder Required</v>
      </c>
    </row>
    <row r="145" spans="1:21" x14ac:dyDescent="0.35">
      <c r="A145" t="s">
        <v>301</v>
      </c>
      <c r="B145" s="3" t="s">
        <v>192</v>
      </c>
      <c r="C145" s="3" t="str">
        <f>IF(WEEKDAY(Table1[[#This Row],[Order_Date]],2)&lt;=5,"Weekday","Weekend")</f>
        <v>Weekday</v>
      </c>
      <c r="D145" t="s">
        <v>37</v>
      </c>
      <c r="E145" t="s">
        <v>61</v>
      </c>
      <c r="F145" s="8" t="s">
        <v>18</v>
      </c>
      <c r="G145" t="s">
        <v>79</v>
      </c>
      <c r="H145" s="7">
        <v>5</v>
      </c>
      <c r="I145">
        <v>483.15</v>
      </c>
      <c r="J145">
        <v>0</v>
      </c>
      <c r="K145" s="6">
        <v>2415.75</v>
      </c>
      <c r="L145">
        <v>3.9</v>
      </c>
      <c r="M145" t="s">
        <v>20</v>
      </c>
      <c r="N145">
        <v>86</v>
      </c>
      <c r="O145">
        <v>33</v>
      </c>
      <c r="P145" s="4">
        <f>DATE(YEAR(Table1[[#This Row],[Order_Date]]),MONTH(Table1[[#This Row],[Order_Date]]),1)</f>
        <v>45658</v>
      </c>
      <c r="Q145" t="str">
        <f>TEXT(Table1[[#This Row],[Order_Date]],"mmmmmmmm")</f>
        <v>January</v>
      </c>
      <c r="R145">
        <f>YEAR(Table1[[#This Row],[Order_Date]])</f>
        <v>2025</v>
      </c>
      <c r="S145" s="6">
        <f>Table1[[#This Row],[Sales_Amount]]/100000</f>
        <v>2.4157499999999998E-2</v>
      </c>
      <c r="T145">
        <f>1</f>
        <v>1</v>
      </c>
      <c r="U145" t="str">
        <f>IF(Table1[[#This Row],[Inventory_Available]]&lt;=Table1[[#This Row],[Reorder_Level]],"Reorder Required","Sufficient")</f>
        <v>Sufficient</v>
      </c>
    </row>
    <row r="146" spans="1:21" x14ac:dyDescent="0.35">
      <c r="A146" t="s">
        <v>302</v>
      </c>
      <c r="B146" s="3" t="s">
        <v>303</v>
      </c>
      <c r="C146" s="3" t="str">
        <f>IF(WEEKDAY(Table1[[#This Row],[Order_Date]],2)&lt;=5,"Weekday","Weekend")</f>
        <v>Weekend</v>
      </c>
      <c r="D146" t="s">
        <v>37</v>
      </c>
      <c r="E146" t="s">
        <v>28</v>
      </c>
      <c r="F146" s="8" t="s">
        <v>49</v>
      </c>
      <c r="G146" t="s">
        <v>56</v>
      </c>
      <c r="H146" s="7">
        <v>9</v>
      </c>
      <c r="I146">
        <v>449.81</v>
      </c>
      <c r="J146">
        <v>15</v>
      </c>
      <c r="K146" s="6">
        <v>3441.05</v>
      </c>
      <c r="L146">
        <v>4.4000000000000004</v>
      </c>
      <c r="M146" t="s">
        <v>20</v>
      </c>
      <c r="N146">
        <v>392</v>
      </c>
      <c r="O146">
        <v>31</v>
      </c>
      <c r="P146" s="4">
        <f>DATE(YEAR(Table1[[#This Row],[Order_Date]]),MONTH(Table1[[#This Row],[Order_Date]]),1)</f>
        <v>45717</v>
      </c>
      <c r="Q146" t="str">
        <f>TEXT(Table1[[#This Row],[Order_Date]],"mmmmmmmm")</f>
        <v>March</v>
      </c>
      <c r="R146">
        <f>YEAR(Table1[[#This Row],[Order_Date]])</f>
        <v>2025</v>
      </c>
      <c r="S146" s="6">
        <f>Table1[[#This Row],[Sales_Amount]]/100000</f>
        <v>3.4410500000000004E-2</v>
      </c>
      <c r="T146">
        <f>1</f>
        <v>1</v>
      </c>
      <c r="U146" t="str">
        <f>IF(Table1[[#This Row],[Inventory_Available]]&lt;=Table1[[#This Row],[Reorder_Level]],"Reorder Required","Sufficient")</f>
        <v>Sufficient</v>
      </c>
    </row>
    <row r="147" spans="1:21" x14ac:dyDescent="0.35">
      <c r="A147" t="s">
        <v>304</v>
      </c>
      <c r="B147" s="3" t="s">
        <v>118</v>
      </c>
      <c r="C147" s="3" t="str">
        <f>IF(WEEKDAY(Table1[[#This Row],[Order_Date]],2)&lt;=5,"Weekday","Weekend")</f>
        <v>Weekday</v>
      </c>
      <c r="D147" t="s">
        <v>33</v>
      </c>
      <c r="E147" t="s">
        <v>17</v>
      </c>
      <c r="F147" s="8" t="s">
        <v>24</v>
      </c>
      <c r="G147" t="s">
        <v>42</v>
      </c>
      <c r="H147" s="7">
        <v>7</v>
      </c>
      <c r="I147">
        <v>353.29</v>
      </c>
      <c r="J147">
        <v>5</v>
      </c>
      <c r="K147" s="6">
        <v>2349.38</v>
      </c>
      <c r="L147">
        <v>3.7</v>
      </c>
      <c r="M147" t="s">
        <v>39</v>
      </c>
      <c r="N147">
        <v>157</v>
      </c>
      <c r="O147">
        <v>61</v>
      </c>
      <c r="P147" s="4">
        <f>DATE(YEAR(Table1[[#This Row],[Order_Date]]),MONTH(Table1[[#This Row],[Order_Date]]),1)</f>
        <v>45658</v>
      </c>
      <c r="Q147" t="str">
        <f>TEXT(Table1[[#This Row],[Order_Date]],"mmmmmmmm")</f>
        <v>January</v>
      </c>
      <c r="R147">
        <f>YEAR(Table1[[#This Row],[Order_Date]])</f>
        <v>2025</v>
      </c>
      <c r="S147" s="6">
        <f>Table1[[#This Row],[Sales_Amount]]/100000</f>
        <v>2.3493800000000002E-2</v>
      </c>
      <c r="T147">
        <f>1</f>
        <v>1</v>
      </c>
      <c r="U147" t="str">
        <f>IF(Table1[[#This Row],[Inventory_Available]]&lt;=Table1[[#This Row],[Reorder_Level]],"Reorder Required","Sufficient")</f>
        <v>Sufficient</v>
      </c>
    </row>
    <row r="148" spans="1:21" x14ac:dyDescent="0.35">
      <c r="A148" t="s">
        <v>305</v>
      </c>
      <c r="B148" s="3" t="s">
        <v>175</v>
      </c>
      <c r="C148" s="3" t="str">
        <f>IF(WEEKDAY(Table1[[#This Row],[Order_Date]],2)&lt;=5,"Weekday","Weekend")</f>
        <v>Weekday</v>
      </c>
      <c r="D148" t="s">
        <v>23</v>
      </c>
      <c r="E148" t="s">
        <v>53</v>
      </c>
      <c r="F148" s="8" t="s">
        <v>24</v>
      </c>
      <c r="G148" t="s">
        <v>34</v>
      </c>
      <c r="H148" s="7">
        <v>1</v>
      </c>
      <c r="I148">
        <v>338.25</v>
      </c>
      <c r="J148">
        <v>5</v>
      </c>
      <c r="K148" s="6">
        <v>321.33999999999997</v>
      </c>
      <c r="L148">
        <v>3.5</v>
      </c>
      <c r="M148" t="s">
        <v>39</v>
      </c>
      <c r="N148">
        <v>138</v>
      </c>
      <c r="O148">
        <v>52</v>
      </c>
      <c r="P148" s="4">
        <f>DATE(YEAR(Table1[[#This Row],[Order_Date]]),MONTH(Table1[[#This Row],[Order_Date]]),1)</f>
        <v>45689</v>
      </c>
      <c r="Q148" t="str">
        <f>TEXT(Table1[[#This Row],[Order_Date]],"mmmmmmmm")</f>
        <v>February</v>
      </c>
      <c r="R148">
        <f>YEAR(Table1[[#This Row],[Order_Date]])</f>
        <v>2025</v>
      </c>
      <c r="S148" s="6">
        <f>Table1[[#This Row],[Sales_Amount]]/100000</f>
        <v>3.2133999999999999E-3</v>
      </c>
      <c r="T148">
        <f>1</f>
        <v>1</v>
      </c>
      <c r="U148" t="str">
        <f>IF(Table1[[#This Row],[Inventory_Available]]&lt;=Table1[[#This Row],[Reorder_Level]],"Reorder Required","Sufficient")</f>
        <v>Sufficient</v>
      </c>
    </row>
    <row r="149" spans="1:21" x14ac:dyDescent="0.35">
      <c r="A149" t="s">
        <v>306</v>
      </c>
      <c r="B149" s="3" t="s">
        <v>289</v>
      </c>
      <c r="C149" s="3" t="str">
        <f>IF(WEEKDAY(Table1[[#This Row],[Order_Date]],2)&lt;=5,"Weekday","Weekend")</f>
        <v>Weekday</v>
      </c>
      <c r="D149" t="s">
        <v>74</v>
      </c>
      <c r="E149" t="s">
        <v>28</v>
      </c>
      <c r="F149" s="8" t="s">
        <v>24</v>
      </c>
      <c r="G149" t="s">
        <v>25</v>
      </c>
      <c r="H149" s="7">
        <v>6</v>
      </c>
      <c r="I149">
        <v>239.63</v>
      </c>
      <c r="J149">
        <v>15</v>
      </c>
      <c r="K149" s="6">
        <v>1222.1099999999999</v>
      </c>
      <c r="L149">
        <v>4.4000000000000004</v>
      </c>
      <c r="M149" t="s">
        <v>39</v>
      </c>
      <c r="N149">
        <v>13</v>
      </c>
      <c r="O149">
        <v>60</v>
      </c>
      <c r="P149" s="4">
        <f>DATE(YEAR(Table1[[#This Row],[Order_Date]]),MONTH(Table1[[#This Row],[Order_Date]]),1)</f>
        <v>45748</v>
      </c>
      <c r="Q149" t="str">
        <f>TEXT(Table1[[#This Row],[Order_Date]],"mmmmmmmm")</f>
        <v>April</v>
      </c>
      <c r="R149">
        <f>YEAR(Table1[[#This Row],[Order_Date]])</f>
        <v>2025</v>
      </c>
      <c r="S149" s="6">
        <f>Table1[[#This Row],[Sales_Amount]]/100000</f>
        <v>1.2221099999999999E-2</v>
      </c>
      <c r="T149">
        <f>1</f>
        <v>1</v>
      </c>
      <c r="U149" t="str">
        <f>IF(Table1[[#This Row],[Inventory_Available]]&lt;=Table1[[#This Row],[Reorder_Level]],"Reorder Required","Sufficient")</f>
        <v>Reorder Required</v>
      </c>
    </row>
    <row r="150" spans="1:21" x14ac:dyDescent="0.35">
      <c r="A150" t="s">
        <v>307</v>
      </c>
      <c r="B150" s="3" t="s">
        <v>308</v>
      </c>
      <c r="C150" s="3" t="str">
        <f>IF(WEEKDAY(Table1[[#This Row],[Order_Date]],2)&lt;=5,"Weekday","Weekend")</f>
        <v>Weekday</v>
      </c>
      <c r="D150" t="s">
        <v>33</v>
      </c>
      <c r="E150" t="s">
        <v>61</v>
      </c>
      <c r="F150" s="8" t="s">
        <v>70</v>
      </c>
      <c r="G150" t="s">
        <v>143</v>
      </c>
      <c r="H150" s="7">
        <v>7</v>
      </c>
      <c r="I150">
        <v>278.52</v>
      </c>
      <c r="J150">
        <v>15</v>
      </c>
      <c r="K150" s="6">
        <v>1657.19</v>
      </c>
      <c r="L150">
        <v>4.4000000000000004</v>
      </c>
      <c r="M150" t="s">
        <v>43</v>
      </c>
      <c r="N150">
        <v>58</v>
      </c>
      <c r="O150">
        <v>20</v>
      </c>
      <c r="P150" s="4">
        <f>DATE(YEAR(Table1[[#This Row],[Order_Date]]),MONTH(Table1[[#This Row],[Order_Date]]),1)</f>
        <v>45748</v>
      </c>
      <c r="Q150" t="str">
        <f>TEXT(Table1[[#This Row],[Order_Date]],"mmmmmmmm")</f>
        <v>April</v>
      </c>
      <c r="R150">
        <f>YEAR(Table1[[#This Row],[Order_Date]])</f>
        <v>2025</v>
      </c>
      <c r="S150" s="6">
        <f>Table1[[#This Row],[Sales_Amount]]/100000</f>
        <v>1.6571900000000001E-2</v>
      </c>
      <c r="T150">
        <f>1</f>
        <v>1</v>
      </c>
      <c r="U150" t="str">
        <f>IF(Table1[[#This Row],[Inventory_Available]]&lt;=Table1[[#This Row],[Reorder_Level]],"Reorder Required","Sufficient")</f>
        <v>Sufficient</v>
      </c>
    </row>
    <row r="151" spans="1:21" x14ac:dyDescent="0.35">
      <c r="A151" t="s">
        <v>309</v>
      </c>
      <c r="B151" s="3" t="s">
        <v>310</v>
      </c>
      <c r="C151" s="3" t="str">
        <f>IF(WEEKDAY(Table1[[#This Row],[Order_Date]],2)&lt;=5,"Weekday","Weekend")</f>
        <v>Weekend</v>
      </c>
      <c r="D151" t="s">
        <v>37</v>
      </c>
      <c r="E151" t="s">
        <v>28</v>
      </c>
      <c r="F151" s="8" t="s">
        <v>70</v>
      </c>
      <c r="G151" t="s">
        <v>71</v>
      </c>
      <c r="H151" s="7">
        <v>7</v>
      </c>
      <c r="I151">
        <v>55.81</v>
      </c>
      <c r="J151">
        <v>20</v>
      </c>
      <c r="K151" s="6">
        <v>312.54000000000002</v>
      </c>
      <c r="L151">
        <v>4.0999999999999996</v>
      </c>
      <c r="M151" t="s">
        <v>43</v>
      </c>
      <c r="N151">
        <v>102</v>
      </c>
      <c r="O151">
        <v>55</v>
      </c>
      <c r="P151" s="4">
        <f>DATE(YEAR(Table1[[#This Row],[Order_Date]]),MONTH(Table1[[#This Row],[Order_Date]]),1)</f>
        <v>45809</v>
      </c>
      <c r="Q151" t="str">
        <f>TEXT(Table1[[#This Row],[Order_Date]],"mmmmmmmm")</f>
        <v>June</v>
      </c>
      <c r="R151">
        <f>YEAR(Table1[[#This Row],[Order_Date]])</f>
        <v>2025</v>
      </c>
      <c r="S151" s="6">
        <f>Table1[[#This Row],[Sales_Amount]]/100000</f>
        <v>3.1254000000000004E-3</v>
      </c>
      <c r="T151">
        <f>1</f>
        <v>1</v>
      </c>
      <c r="U151" t="str">
        <f>IF(Table1[[#This Row],[Inventory_Available]]&lt;=Table1[[#This Row],[Reorder_Level]],"Reorder Required","Sufficient")</f>
        <v>Sufficient</v>
      </c>
    </row>
    <row r="152" spans="1:21" x14ac:dyDescent="0.35">
      <c r="A152" t="s">
        <v>311</v>
      </c>
      <c r="B152" s="3" t="s">
        <v>264</v>
      </c>
      <c r="C152" s="3" t="str">
        <f>IF(WEEKDAY(Table1[[#This Row],[Order_Date]],2)&lt;=5,"Weekday","Weekend")</f>
        <v>Weekend</v>
      </c>
      <c r="D152" t="s">
        <v>33</v>
      </c>
      <c r="E152" t="s">
        <v>17</v>
      </c>
      <c r="F152" s="8" t="s">
        <v>70</v>
      </c>
      <c r="G152" t="s">
        <v>77</v>
      </c>
      <c r="H152" s="7">
        <v>4</v>
      </c>
      <c r="I152">
        <v>364.66</v>
      </c>
      <c r="J152">
        <v>10</v>
      </c>
      <c r="K152" s="6">
        <v>1312.78</v>
      </c>
      <c r="L152">
        <v>4.3</v>
      </c>
      <c r="M152" t="s">
        <v>39</v>
      </c>
      <c r="N152">
        <v>338</v>
      </c>
      <c r="O152">
        <v>36</v>
      </c>
      <c r="P152" s="4">
        <f>DATE(YEAR(Table1[[#This Row],[Order_Date]]),MONTH(Table1[[#This Row],[Order_Date]]),1)</f>
        <v>45717</v>
      </c>
      <c r="Q152" t="str">
        <f>TEXT(Table1[[#This Row],[Order_Date]],"mmmmmmmm")</f>
        <v>March</v>
      </c>
      <c r="R152">
        <f>YEAR(Table1[[#This Row],[Order_Date]])</f>
        <v>2025</v>
      </c>
      <c r="S152" s="6">
        <f>Table1[[#This Row],[Sales_Amount]]/100000</f>
        <v>1.31278E-2</v>
      </c>
      <c r="T152">
        <f>1</f>
        <v>1</v>
      </c>
      <c r="U152" t="str">
        <f>IF(Table1[[#This Row],[Inventory_Available]]&lt;=Table1[[#This Row],[Reorder_Level]],"Reorder Required","Sufficient")</f>
        <v>Sufficient</v>
      </c>
    </row>
    <row r="153" spans="1:21" x14ac:dyDescent="0.35">
      <c r="A153" t="s">
        <v>312</v>
      </c>
      <c r="B153" s="3" t="s">
        <v>108</v>
      </c>
      <c r="C153" s="3" t="str">
        <f>IF(WEEKDAY(Table1[[#This Row],[Order_Date]],2)&lt;=5,"Weekday","Weekend")</f>
        <v>Weekday</v>
      </c>
      <c r="D153" t="s">
        <v>33</v>
      </c>
      <c r="E153" t="s">
        <v>53</v>
      </c>
      <c r="F153" s="8" t="s">
        <v>62</v>
      </c>
      <c r="G153" t="s">
        <v>166</v>
      </c>
      <c r="H153" s="7">
        <v>1</v>
      </c>
      <c r="I153">
        <v>155.09</v>
      </c>
      <c r="J153">
        <v>15</v>
      </c>
      <c r="K153" s="6">
        <v>131.83000000000001</v>
      </c>
      <c r="L153">
        <v>4.4000000000000004</v>
      </c>
      <c r="M153" t="s">
        <v>43</v>
      </c>
      <c r="N153">
        <v>225</v>
      </c>
      <c r="O153">
        <v>22</v>
      </c>
      <c r="P153" s="4">
        <f>DATE(YEAR(Table1[[#This Row],[Order_Date]]),MONTH(Table1[[#This Row],[Order_Date]]),1)</f>
        <v>45809</v>
      </c>
      <c r="Q153" t="str">
        <f>TEXT(Table1[[#This Row],[Order_Date]],"mmmmmmmm")</f>
        <v>June</v>
      </c>
      <c r="R153">
        <f>YEAR(Table1[[#This Row],[Order_Date]])</f>
        <v>2025</v>
      </c>
      <c r="S153" s="6">
        <f>Table1[[#This Row],[Sales_Amount]]/100000</f>
        <v>1.3183000000000001E-3</v>
      </c>
      <c r="T153">
        <f>1</f>
        <v>1</v>
      </c>
      <c r="U153" t="str">
        <f>IF(Table1[[#This Row],[Inventory_Available]]&lt;=Table1[[#This Row],[Reorder_Level]],"Reorder Required","Sufficient")</f>
        <v>Sufficient</v>
      </c>
    </row>
    <row r="154" spans="1:21" x14ac:dyDescent="0.35">
      <c r="A154" t="s">
        <v>313</v>
      </c>
      <c r="B154" s="3" t="s">
        <v>314</v>
      </c>
      <c r="C154" s="3" t="str">
        <f>IF(WEEKDAY(Table1[[#This Row],[Order_Date]],2)&lt;=5,"Weekday","Weekend")</f>
        <v>Weekend</v>
      </c>
      <c r="D154" t="s">
        <v>33</v>
      </c>
      <c r="E154" t="s">
        <v>61</v>
      </c>
      <c r="F154" s="8" t="s">
        <v>18</v>
      </c>
      <c r="G154" t="s">
        <v>19</v>
      </c>
      <c r="H154" s="7">
        <v>5</v>
      </c>
      <c r="I154">
        <v>401.64</v>
      </c>
      <c r="J154">
        <v>10</v>
      </c>
      <c r="K154" s="6">
        <v>1807.38</v>
      </c>
      <c r="L154">
        <v>4.2</v>
      </c>
      <c r="M154" t="s">
        <v>30</v>
      </c>
      <c r="N154">
        <v>101</v>
      </c>
      <c r="O154">
        <v>68</v>
      </c>
      <c r="P154" s="4">
        <f>DATE(YEAR(Table1[[#This Row],[Order_Date]]),MONTH(Table1[[#This Row],[Order_Date]]),1)</f>
        <v>45717</v>
      </c>
      <c r="Q154" t="str">
        <f>TEXT(Table1[[#This Row],[Order_Date]],"mmmmmmmm")</f>
        <v>March</v>
      </c>
      <c r="R154">
        <f>YEAR(Table1[[#This Row],[Order_Date]])</f>
        <v>2025</v>
      </c>
      <c r="S154" s="6">
        <f>Table1[[#This Row],[Sales_Amount]]/100000</f>
        <v>1.8073800000000001E-2</v>
      </c>
      <c r="T154">
        <f>1</f>
        <v>1</v>
      </c>
      <c r="U154" t="str">
        <f>IF(Table1[[#This Row],[Inventory_Available]]&lt;=Table1[[#This Row],[Reorder_Level]],"Reorder Required","Sufficient")</f>
        <v>Sufficient</v>
      </c>
    </row>
    <row r="155" spans="1:21" x14ac:dyDescent="0.35">
      <c r="A155" t="s">
        <v>315</v>
      </c>
      <c r="B155" s="3" t="s">
        <v>118</v>
      </c>
      <c r="C155" s="3" t="str">
        <f>IF(WEEKDAY(Table1[[#This Row],[Order_Date]],2)&lt;=5,"Weekday","Weekend")</f>
        <v>Weekday</v>
      </c>
      <c r="D155" t="s">
        <v>46</v>
      </c>
      <c r="E155" t="s">
        <v>28</v>
      </c>
      <c r="F155" s="8" t="s">
        <v>18</v>
      </c>
      <c r="G155" t="s">
        <v>87</v>
      </c>
      <c r="H155" s="7">
        <v>4</v>
      </c>
      <c r="I155">
        <v>293.54000000000002</v>
      </c>
      <c r="J155">
        <v>20</v>
      </c>
      <c r="K155" s="6">
        <v>939.33</v>
      </c>
      <c r="L155">
        <v>4.7</v>
      </c>
      <c r="M155" t="s">
        <v>30</v>
      </c>
      <c r="N155">
        <v>216</v>
      </c>
      <c r="O155">
        <v>65</v>
      </c>
      <c r="P155" s="4">
        <f>DATE(YEAR(Table1[[#This Row],[Order_Date]]),MONTH(Table1[[#This Row],[Order_Date]]),1)</f>
        <v>45658</v>
      </c>
      <c r="Q155" t="str">
        <f>TEXT(Table1[[#This Row],[Order_Date]],"mmmmmmmm")</f>
        <v>January</v>
      </c>
      <c r="R155">
        <f>YEAR(Table1[[#This Row],[Order_Date]])</f>
        <v>2025</v>
      </c>
      <c r="S155" s="6">
        <f>Table1[[#This Row],[Sales_Amount]]/100000</f>
        <v>9.3933000000000003E-3</v>
      </c>
      <c r="T155">
        <f>1</f>
        <v>1</v>
      </c>
      <c r="U155" t="str">
        <f>IF(Table1[[#This Row],[Inventory_Available]]&lt;=Table1[[#This Row],[Reorder_Level]],"Reorder Required","Sufficient")</f>
        <v>Sufficient</v>
      </c>
    </row>
    <row r="156" spans="1:21" x14ac:dyDescent="0.35">
      <c r="A156" t="s">
        <v>316</v>
      </c>
      <c r="B156" s="3" t="s">
        <v>221</v>
      </c>
      <c r="C156" s="3" t="str">
        <f>IF(WEEKDAY(Table1[[#This Row],[Order_Date]],2)&lt;=5,"Weekday","Weekend")</f>
        <v>Weekday</v>
      </c>
      <c r="D156" t="s">
        <v>74</v>
      </c>
      <c r="E156" t="s">
        <v>28</v>
      </c>
      <c r="F156" s="8" t="s">
        <v>18</v>
      </c>
      <c r="G156" t="s">
        <v>38</v>
      </c>
      <c r="H156" s="7">
        <v>1</v>
      </c>
      <c r="I156">
        <v>265.92</v>
      </c>
      <c r="J156">
        <v>15</v>
      </c>
      <c r="K156" s="6">
        <v>226.03</v>
      </c>
      <c r="L156">
        <v>3.8</v>
      </c>
      <c r="M156" t="s">
        <v>39</v>
      </c>
      <c r="N156">
        <v>158</v>
      </c>
      <c r="O156">
        <v>44</v>
      </c>
      <c r="P156" s="4">
        <f>DATE(YEAR(Table1[[#This Row],[Order_Date]]),MONTH(Table1[[#This Row],[Order_Date]]),1)</f>
        <v>45809</v>
      </c>
      <c r="Q156" t="str">
        <f>TEXT(Table1[[#This Row],[Order_Date]],"mmmmmmmm")</f>
        <v>June</v>
      </c>
      <c r="R156">
        <f>YEAR(Table1[[#This Row],[Order_Date]])</f>
        <v>2025</v>
      </c>
      <c r="S156" s="6">
        <f>Table1[[#This Row],[Sales_Amount]]/100000</f>
        <v>2.2602999999999998E-3</v>
      </c>
      <c r="T156">
        <f>1</f>
        <v>1</v>
      </c>
      <c r="U156" t="str">
        <f>IF(Table1[[#This Row],[Inventory_Available]]&lt;=Table1[[#This Row],[Reorder_Level]],"Reorder Required","Sufficient")</f>
        <v>Sufficient</v>
      </c>
    </row>
    <row r="157" spans="1:21" x14ac:dyDescent="0.35">
      <c r="A157" t="s">
        <v>317</v>
      </c>
      <c r="B157" s="3" t="s">
        <v>202</v>
      </c>
      <c r="C157" s="3" t="str">
        <f>IF(WEEKDAY(Table1[[#This Row],[Order_Date]],2)&lt;=5,"Weekday","Weekend")</f>
        <v>Weekday</v>
      </c>
      <c r="D157" t="s">
        <v>46</v>
      </c>
      <c r="E157" t="s">
        <v>61</v>
      </c>
      <c r="F157" s="8" t="s">
        <v>49</v>
      </c>
      <c r="G157" t="s">
        <v>169</v>
      </c>
      <c r="H157" s="7">
        <v>2</v>
      </c>
      <c r="I157">
        <v>54.94</v>
      </c>
      <c r="J157">
        <v>20</v>
      </c>
      <c r="K157" s="6">
        <v>87.9</v>
      </c>
      <c r="L157">
        <v>3.6</v>
      </c>
      <c r="M157" t="s">
        <v>43</v>
      </c>
      <c r="N157">
        <v>124</v>
      </c>
      <c r="O157">
        <v>42</v>
      </c>
      <c r="P157" s="4">
        <f>DATE(YEAR(Table1[[#This Row],[Order_Date]]),MONTH(Table1[[#This Row],[Order_Date]]),1)</f>
        <v>45658</v>
      </c>
      <c r="Q157" t="str">
        <f>TEXT(Table1[[#This Row],[Order_Date]],"mmmmmmmm")</f>
        <v>January</v>
      </c>
      <c r="R157">
        <f>YEAR(Table1[[#This Row],[Order_Date]])</f>
        <v>2025</v>
      </c>
      <c r="S157" s="6">
        <f>Table1[[#This Row],[Sales_Amount]]/100000</f>
        <v>8.7900000000000001E-4</v>
      </c>
      <c r="T157">
        <f>1</f>
        <v>1</v>
      </c>
      <c r="U157" t="str">
        <f>IF(Table1[[#This Row],[Inventory_Available]]&lt;=Table1[[#This Row],[Reorder_Level]],"Reorder Required","Sufficient")</f>
        <v>Sufficient</v>
      </c>
    </row>
    <row r="158" spans="1:21" x14ac:dyDescent="0.35">
      <c r="A158" t="s">
        <v>318</v>
      </c>
      <c r="B158" s="3" t="s">
        <v>128</v>
      </c>
      <c r="C158" s="3" t="str">
        <f>IF(WEEKDAY(Table1[[#This Row],[Order_Date]],2)&lt;=5,"Weekday","Weekend")</f>
        <v>Weekday</v>
      </c>
      <c r="D158" t="s">
        <v>33</v>
      </c>
      <c r="E158" t="s">
        <v>53</v>
      </c>
      <c r="F158" s="8" t="s">
        <v>49</v>
      </c>
      <c r="G158" t="s">
        <v>56</v>
      </c>
      <c r="H158" s="7">
        <v>2</v>
      </c>
      <c r="I158">
        <v>47.71</v>
      </c>
      <c r="J158">
        <v>5</v>
      </c>
      <c r="K158" s="6">
        <v>90.65</v>
      </c>
      <c r="L158">
        <v>4.9000000000000004</v>
      </c>
      <c r="M158" t="s">
        <v>20</v>
      </c>
      <c r="N158">
        <v>265</v>
      </c>
      <c r="O158">
        <v>68</v>
      </c>
      <c r="P158" s="4">
        <f>DATE(YEAR(Table1[[#This Row],[Order_Date]]),MONTH(Table1[[#This Row],[Order_Date]]),1)</f>
        <v>45809</v>
      </c>
      <c r="Q158" t="str">
        <f>TEXT(Table1[[#This Row],[Order_Date]],"mmmmmmmm")</f>
        <v>June</v>
      </c>
      <c r="R158">
        <f>YEAR(Table1[[#This Row],[Order_Date]])</f>
        <v>2025</v>
      </c>
      <c r="S158" s="6">
        <f>Table1[[#This Row],[Sales_Amount]]/100000</f>
        <v>9.0650000000000008E-4</v>
      </c>
      <c r="T158">
        <f>1</f>
        <v>1</v>
      </c>
      <c r="U158" t="str">
        <f>IF(Table1[[#This Row],[Inventory_Available]]&lt;=Table1[[#This Row],[Reorder_Level]],"Reorder Required","Sufficient")</f>
        <v>Sufficient</v>
      </c>
    </row>
    <row r="159" spans="1:21" x14ac:dyDescent="0.35">
      <c r="A159" t="s">
        <v>319</v>
      </c>
      <c r="B159" s="3" t="s">
        <v>120</v>
      </c>
      <c r="C159" s="3" t="str">
        <f>IF(WEEKDAY(Table1[[#This Row],[Order_Date]],2)&lt;=5,"Weekday","Weekend")</f>
        <v>Weekday</v>
      </c>
      <c r="D159" t="s">
        <v>74</v>
      </c>
      <c r="E159" t="s">
        <v>61</v>
      </c>
      <c r="F159" s="8" t="s">
        <v>70</v>
      </c>
      <c r="G159" t="s">
        <v>77</v>
      </c>
      <c r="H159" s="7">
        <v>9</v>
      </c>
      <c r="I159">
        <v>465.76</v>
      </c>
      <c r="J159">
        <v>10</v>
      </c>
      <c r="K159" s="6">
        <v>3772.66</v>
      </c>
      <c r="L159">
        <v>4.7</v>
      </c>
      <c r="M159" t="s">
        <v>30</v>
      </c>
      <c r="N159">
        <v>412</v>
      </c>
      <c r="O159">
        <v>56</v>
      </c>
      <c r="P159" s="4">
        <f>DATE(YEAR(Table1[[#This Row],[Order_Date]]),MONTH(Table1[[#This Row],[Order_Date]]),1)</f>
        <v>45689</v>
      </c>
      <c r="Q159" t="str">
        <f>TEXT(Table1[[#This Row],[Order_Date]],"mmmmmmmm")</f>
        <v>February</v>
      </c>
      <c r="R159">
        <f>YEAR(Table1[[#This Row],[Order_Date]])</f>
        <v>2025</v>
      </c>
      <c r="S159" s="6">
        <f>Table1[[#This Row],[Sales_Amount]]/100000</f>
        <v>3.7726599999999999E-2</v>
      </c>
      <c r="T159">
        <f>1</f>
        <v>1</v>
      </c>
      <c r="U159" t="str">
        <f>IF(Table1[[#This Row],[Inventory_Available]]&lt;=Table1[[#This Row],[Reorder_Level]],"Reorder Required","Sufficient")</f>
        <v>Sufficient</v>
      </c>
    </row>
    <row r="160" spans="1:21" x14ac:dyDescent="0.35">
      <c r="A160" t="s">
        <v>320</v>
      </c>
      <c r="B160" s="3" t="s">
        <v>235</v>
      </c>
      <c r="C160" s="3" t="str">
        <f>IF(WEEKDAY(Table1[[#This Row],[Order_Date]],2)&lt;=5,"Weekday","Weekend")</f>
        <v>Weekend</v>
      </c>
      <c r="D160" t="s">
        <v>16</v>
      </c>
      <c r="E160" t="s">
        <v>53</v>
      </c>
      <c r="F160" s="8" t="s">
        <v>18</v>
      </c>
      <c r="G160" t="s">
        <v>79</v>
      </c>
      <c r="H160" s="7">
        <v>4</v>
      </c>
      <c r="I160">
        <v>381.74</v>
      </c>
      <c r="J160">
        <v>0</v>
      </c>
      <c r="K160" s="6">
        <v>1526.96</v>
      </c>
      <c r="L160">
        <v>3.5</v>
      </c>
      <c r="M160" t="s">
        <v>39</v>
      </c>
      <c r="N160">
        <v>16</v>
      </c>
      <c r="O160">
        <v>54</v>
      </c>
      <c r="P160" s="4">
        <f>DATE(YEAR(Table1[[#This Row],[Order_Date]]),MONTH(Table1[[#This Row],[Order_Date]]),1)</f>
        <v>45778</v>
      </c>
      <c r="Q160" t="str">
        <f>TEXT(Table1[[#This Row],[Order_Date]],"mmmmmmmm")</f>
        <v>May</v>
      </c>
      <c r="R160">
        <f>YEAR(Table1[[#This Row],[Order_Date]])</f>
        <v>2025</v>
      </c>
      <c r="S160" s="6">
        <f>Table1[[#This Row],[Sales_Amount]]/100000</f>
        <v>1.5269600000000001E-2</v>
      </c>
      <c r="T160">
        <f>1</f>
        <v>1</v>
      </c>
      <c r="U160" t="str">
        <f>IF(Table1[[#This Row],[Inventory_Available]]&lt;=Table1[[#This Row],[Reorder_Level]],"Reorder Required","Sufficient")</f>
        <v>Reorder Required</v>
      </c>
    </row>
    <row r="161" spans="1:21" x14ac:dyDescent="0.35">
      <c r="A161" t="s">
        <v>321</v>
      </c>
      <c r="B161" s="3" t="s">
        <v>322</v>
      </c>
      <c r="C161" s="3" t="str">
        <f>IF(WEEKDAY(Table1[[#This Row],[Order_Date]],2)&lt;=5,"Weekday","Weekend")</f>
        <v>Weekend</v>
      </c>
      <c r="D161" t="s">
        <v>16</v>
      </c>
      <c r="E161" t="s">
        <v>61</v>
      </c>
      <c r="F161" s="8" t="s">
        <v>24</v>
      </c>
      <c r="G161" t="s">
        <v>25</v>
      </c>
      <c r="H161" s="7">
        <v>3</v>
      </c>
      <c r="I161">
        <v>150.41</v>
      </c>
      <c r="J161">
        <v>15</v>
      </c>
      <c r="K161" s="6">
        <v>383.55</v>
      </c>
      <c r="L161">
        <v>4.7</v>
      </c>
      <c r="M161" t="s">
        <v>43</v>
      </c>
      <c r="N161">
        <v>119</v>
      </c>
      <c r="O161">
        <v>33</v>
      </c>
      <c r="P161" s="4">
        <f>DATE(YEAR(Table1[[#This Row],[Order_Date]]),MONTH(Table1[[#This Row],[Order_Date]]),1)</f>
        <v>45778</v>
      </c>
      <c r="Q161" t="str">
        <f>TEXT(Table1[[#This Row],[Order_Date]],"mmmmmmmm")</f>
        <v>May</v>
      </c>
      <c r="R161">
        <f>YEAR(Table1[[#This Row],[Order_Date]])</f>
        <v>2025</v>
      </c>
      <c r="S161" s="6">
        <f>Table1[[#This Row],[Sales_Amount]]/100000</f>
        <v>3.8354999999999999E-3</v>
      </c>
      <c r="T161">
        <f>1</f>
        <v>1</v>
      </c>
      <c r="U161" t="str">
        <f>IF(Table1[[#This Row],[Inventory_Available]]&lt;=Table1[[#This Row],[Reorder_Level]],"Reorder Required","Sufficient")</f>
        <v>Sufficient</v>
      </c>
    </row>
    <row r="162" spans="1:21" x14ac:dyDescent="0.35">
      <c r="A162" t="s">
        <v>323</v>
      </c>
      <c r="B162" s="3" t="s">
        <v>324</v>
      </c>
      <c r="C162" s="3" t="str">
        <f>IF(WEEKDAY(Table1[[#This Row],[Order_Date]],2)&lt;=5,"Weekday","Weekend")</f>
        <v>Weekend</v>
      </c>
      <c r="D162" t="s">
        <v>74</v>
      </c>
      <c r="E162" t="s">
        <v>28</v>
      </c>
      <c r="F162" s="8" t="s">
        <v>62</v>
      </c>
      <c r="G162" t="s">
        <v>63</v>
      </c>
      <c r="H162" s="7">
        <v>1</v>
      </c>
      <c r="I162">
        <v>299.19</v>
      </c>
      <c r="J162">
        <v>15</v>
      </c>
      <c r="K162" s="6">
        <v>254.31</v>
      </c>
      <c r="L162">
        <v>3.7</v>
      </c>
      <c r="M162" t="s">
        <v>20</v>
      </c>
      <c r="N162">
        <v>331</v>
      </c>
      <c r="O162">
        <v>38</v>
      </c>
      <c r="P162" s="4">
        <f>DATE(YEAR(Table1[[#This Row],[Order_Date]]),MONTH(Table1[[#This Row],[Order_Date]]),1)</f>
        <v>45778</v>
      </c>
      <c r="Q162" t="str">
        <f>TEXT(Table1[[#This Row],[Order_Date]],"mmmmmmmm")</f>
        <v>May</v>
      </c>
      <c r="R162">
        <f>YEAR(Table1[[#This Row],[Order_Date]])</f>
        <v>2025</v>
      </c>
      <c r="S162" s="6">
        <f>Table1[[#This Row],[Sales_Amount]]/100000</f>
        <v>2.5431E-3</v>
      </c>
      <c r="T162">
        <f>1</f>
        <v>1</v>
      </c>
      <c r="U162" t="str">
        <f>IF(Table1[[#This Row],[Inventory_Available]]&lt;=Table1[[#This Row],[Reorder_Level]],"Reorder Required","Sufficient")</f>
        <v>Sufficient</v>
      </c>
    </row>
    <row r="163" spans="1:21" x14ac:dyDescent="0.35">
      <c r="A163" t="s">
        <v>325</v>
      </c>
      <c r="B163" s="3" t="s">
        <v>186</v>
      </c>
      <c r="C163" s="3" t="str">
        <f>IF(WEEKDAY(Table1[[#This Row],[Order_Date]],2)&lt;=5,"Weekday","Weekend")</f>
        <v>Weekday</v>
      </c>
      <c r="D163" t="s">
        <v>46</v>
      </c>
      <c r="E163" t="s">
        <v>17</v>
      </c>
      <c r="F163" s="8" t="s">
        <v>49</v>
      </c>
      <c r="G163" t="s">
        <v>50</v>
      </c>
      <c r="H163" s="7">
        <v>5</v>
      </c>
      <c r="I163">
        <v>427.5</v>
      </c>
      <c r="J163">
        <v>5</v>
      </c>
      <c r="K163" s="6">
        <v>2030.62</v>
      </c>
      <c r="L163">
        <v>3.7</v>
      </c>
      <c r="M163" t="s">
        <v>20</v>
      </c>
      <c r="N163">
        <v>224</v>
      </c>
      <c r="O163">
        <v>52</v>
      </c>
      <c r="P163" s="4">
        <f>DATE(YEAR(Table1[[#This Row],[Order_Date]]),MONTH(Table1[[#This Row],[Order_Date]]),1)</f>
        <v>45658</v>
      </c>
      <c r="Q163" t="str">
        <f>TEXT(Table1[[#This Row],[Order_Date]],"mmmmmmmm")</f>
        <v>January</v>
      </c>
      <c r="R163">
        <f>YEAR(Table1[[#This Row],[Order_Date]])</f>
        <v>2025</v>
      </c>
      <c r="S163" s="6">
        <f>Table1[[#This Row],[Sales_Amount]]/100000</f>
        <v>2.03062E-2</v>
      </c>
      <c r="T163">
        <f>1</f>
        <v>1</v>
      </c>
      <c r="U163" t="str">
        <f>IF(Table1[[#This Row],[Inventory_Available]]&lt;=Table1[[#This Row],[Reorder_Level]],"Reorder Required","Sufficient")</f>
        <v>Sufficient</v>
      </c>
    </row>
    <row r="164" spans="1:21" x14ac:dyDescent="0.35">
      <c r="A164" t="s">
        <v>326</v>
      </c>
      <c r="B164" s="3" t="s">
        <v>327</v>
      </c>
      <c r="C164" s="3" t="str">
        <f>IF(WEEKDAY(Table1[[#This Row],[Order_Date]],2)&lt;=5,"Weekday","Weekend")</f>
        <v>Weekday</v>
      </c>
      <c r="D164" t="s">
        <v>37</v>
      </c>
      <c r="E164" t="s">
        <v>53</v>
      </c>
      <c r="F164" s="8" t="s">
        <v>49</v>
      </c>
      <c r="G164" t="s">
        <v>106</v>
      </c>
      <c r="H164" s="7">
        <v>1</v>
      </c>
      <c r="I164">
        <v>359.36</v>
      </c>
      <c r="J164">
        <v>15</v>
      </c>
      <c r="K164" s="6">
        <v>305.45999999999998</v>
      </c>
      <c r="L164">
        <v>3.5</v>
      </c>
      <c r="M164" t="s">
        <v>39</v>
      </c>
      <c r="N164">
        <v>326</v>
      </c>
      <c r="O164">
        <v>65</v>
      </c>
      <c r="P164" s="4">
        <f>DATE(YEAR(Table1[[#This Row],[Order_Date]]),MONTH(Table1[[#This Row],[Order_Date]]),1)</f>
        <v>45717</v>
      </c>
      <c r="Q164" t="str">
        <f>TEXT(Table1[[#This Row],[Order_Date]],"mmmmmmmm")</f>
        <v>March</v>
      </c>
      <c r="R164">
        <f>YEAR(Table1[[#This Row],[Order_Date]])</f>
        <v>2025</v>
      </c>
      <c r="S164" s="6">
        <f>Table1[[#This Row],[Sales_Amount]]/100000</f>
        <v>3.0545999999999998E-3</v>
      </c>
      <c r="T164">
        <f>1</f>
        <v>1</v>
      </c>
      <c r="U164" t="str">
        <f>IF(Table1[[#This Row],[Inventory_Available]]&lt;=Table1[[#This Row],[Reorder_Level]],"Reorder Required","Sufficient")</f>
        <v>Sufficient</v>
      </c>
    </row>
    <row r="165" spans="1:21" x14ac:dyDescent="0.35">
      <c r="A165" t="s">
        <v>328</v>
      </c>
      <c r="B165" s="3" t="s">
        <v>235</v>
      </c>
      <c r="C165" s="3" t="str">
        <f>IF(WEEKDAY(Table1[[#This Row],[Order_Date]],2)&lt;=5,"Weekday","Weekend")</f>
        <v>Weekend</v>
      </c>
      <c r="D165" t="s">
        <v>33</v>
      </c>
      <c r="E165" t="s">
        <v>28</v>
      </c>
      <c r="F165" s="8" t="s">
        <v>18</v>
      </c>
      <c r="G165" t="s">
        <v>79</v>
      </c>
      <c r="H165" s="7">
        <v>4</v>
      </c>
      <c r="I165">
        <v>170.84</v>
      </c>
      <c r="J165">
        <v>15</v>
      </c>
      <c r="K165" s="6">
        <v>580.86</v>
      </c>
      <c r="L165">
        <v>4.0999999999999996</v>
      </c>
      <c r="M165" t="s">
        <v>39</v>
      </c>
      <c r="N165">
        <v>395</v>
      </c>
      <c r="O165">
        <v>55</v>
      </c>
      <c r="P165" s="4">
        <f>DATE(YEAR(Table1[[#This Row],[Order_Date]]),MONTH(Table1[[#This Row],[Order_Date]]),1)</f>
        <v>45778</v>
      </c>
      <c r="Q165" t="str">
        <f>TEXT(Table1[[#This Row],[Order_Date]],"mmmmmmmm")</f>
        <v>May</v>
      </c>
      <c r="R165">
        <f>YEAR(Table1[[#This Row],[Order_Date]])</f>
        <v>2025</v>
      </c>
      <c r="S165" s="6">
        <f>Table1[[#This Row],[Sales_Amount]]/100000</f>
        <v>5.8086000000000006E-3</v>
      </c>
      <c r="T165">
        <f>1</f>
        <v>1</v>
      </c>
      <c r="U165" t="str">
        <f>IF(Table1[[#This Row],[Inventory_Available]]&lt;=Table1[[#This Row],[Reorder_Level]],"Reorder Required","Sufficient")</f>
        <v>Sufficient</v>
      </c>
    </row>
    <row r="166" spans="1:21" x14ac:dyDescent="0.35">
      <c r="A166" t="s">
        <v>329</v>
      </c>
      <c r="B166" s="3" t="s">
        <v>330</v>
      </c>
      <c r="C166" s="3" t="str">
        <f>IF(WEEKDAY(Table1[[#This Row],[Order_Date]],2)&lt;=5,"Weekday","Weekend")</f>
        <v>Weekday</v>
      </c>
      <c r="D166" t="s">
        <v>16</v>
      </c>
      <c r="E166" t="s">
        <v>28</v>
      </c>
      <c r="F166" s="8" t="s">
        <v>18</v>
      </c>
      <c r="G166" t="s">
        <v>79</v>
      </c>
      <c r="H166" s="7">
        <v>6</v>
      </c>
      <c r="I166">
        <v>258.16000000000003</v>
      </c>
      <c r="J166">
        <v>5</v>
      </c>
      <c r="K166" s="6">
        <v>1471.51</v>
      </c>
      <c r="L166">
        <v>3.8</v>
      </c>
      <c r="M166" t="s">
        <v>43</v>
      </c>
      <c r="N166">
        <v>53</v>
      </c>
      <c r="O166">
        <v>70</v>
      </c>
      <c r="P166" s="4">
        <f>DATE(YEAR(Table1[[#This Row],[Order_Date]]),MONTH(Table1[[#This Row],[Order_Date]]),1)</f>
        <v>45778</v>
      </c>
      <c r="Q166" t="str">
        <f>TEXT(Table1[[#This Row],[Order_Date]],"mmmmmmmm")</f>
        <v>May</v>
      </c>
      <c r="R166">
        <f>YEAR(Table1[[#This Row],[Order_Date]])</f>
        <v>2025</v>
      </c>
      <c r="S166" s="6">
        <f>Table1[[#This Row],[Sales_Amount]]/100000</f>
        <v>1.47151E-2</v>
      </c>
      <c r="T166">
        <f>1</f>
        <v>1</v>
      </c>
      <c r="U166" t="str">
        <f>IF(Table1[[#This Row],[Inventory_Available]]&lt;=Table1[[#This Row],[Reorder_Level]],"Reorder Required","Sufficient")</f>
        <v>Reorder Required</v>
      </c>
    </row>
    <row r="167" spans="1:21" x14ac:dyDescent="0.35">
      <c r="A167" t="s">
        <v>331</v>
      </c>
      <c r="B167" s="3" t="s">
        <v>332</v>
      </c>
      <c r="C167" s="3" t="str">
        <f>IF(WEEKDAY(Table1[[#This Row],[Order_Date]],2)&lt;=5,"Weekday","Weekend")</f>
        <v>Weekday</v>
      </c>
      <c r="D167" t="s">
        <v>23</v>
      </c>
      <c r="E167" t="s">
        <v>17</v>
      </c>
      <c r="F167" s="8" t="s">
        <v>70</v>
      </c>
      <c r="G167" t="s">
        <v>71</v>
      </c>
      <c r="H167" s="7">
        <v>7</v>
      </c>
      <c r="I167">
        <v>73.27</v>
      </c>
      <c r="J167">
        <v>0</v>
      </c>
      <c r="K167" s="6">
        <v>512.89</v>
      </c>
      <c r="L167">
        <v>4.9000000000000004</v>
      </c>
      <c r="M167" t="s">
        <v>43</v>
      </c>
      <c r="N167">
        <v>252</v>
      </c>
      <c r="O167">
        <v>23</v>
      </c>
      <c r="P167" s="4">
        <f>DATE(YEAR(Table1[[#This Row],[Order_Date]]),MONTH(Table1[[#This Row],[Order_Date]]),1)</f>
        <v>45748</v>
      </c>
      <c r="Q167" t="str">
        <f>TEXT(Table1[[#This Row],[Order_Date]],"mmmmmmmm")</f>
        <v>April</v>
      </c>
      <c r="R167">
        <f>YEAR(Table1[[#This Row],[Order_Date]])</f>
        <v>2025</v>
      </c>
      <c r="S167" s="6">
        <f>Table1[[#This Row],[Sales_Amount]]/100000</f>
        <v>5.1288999999999996E-3</v>
      </c>
      <c r="T167">
        <f>1</f>
        <v>1</v>
      </c>
      <c r="U167" t="str">
        <f>IF(Table1[[#This Row],[Inventory_Available]]&lt;=Table1[[#This Row],[Reorder_Level]],"Reorder Required","Sufficient")</f>
        <v>Sufficient</v>
      </c>
    </row>
    <row r="168" spans="1:21" x14ac:dyDescent="0.35">
      <c r="A168" t="s">
        <v>333</v>
      </c>
      <c r="B168" s="3" t="s">
        <v>218</v>
      </c>
      <c r="C168" s="3" t="str">
        <f>IF(WEEKDAY(Table1[[#This Row],[Order_Date]],2)&lt;=5,"Weekday","Weekend")</f>
        <v>Weekday</v>
      </c>
      <c r="D168" t="s">
        <v>16</v>
      </c>
      <c r="E168" t="s">
        <v>61</v>
      </c>
      <c r="F168" s="8" t="s">
        <v>70</v>
      </c>
      <c r="G168" t="s">
        <v>77</v>
      </c>
      <c r="H168" s="7">
        <v>9</v>
      </c>
      <c r="I168">
        <v>339.78</v>
      </c>
      <c r="J168">
        <v>15</v>
      </c>
      <c r="K168" s="6">
        <v>2599.3200000000002</v>
      </c>
      <c r="L168">
        <v>4.5</v>
      </c>
      <c r="M168" t="s">
        <v>43</v>
      </c>
      <c r="N168">
        <v>22</v>
      </c>
      <c r="O168">
        <v>34</v>
      </c>
      <c r="P168" s="4">
        <f>DATE(YEAR(Table1[[#This Row],[Order_Date]]),MONTH(Table1[[#This Row],[Order_Date]]),1)</f>
        <v>45778</v>
      </c>
      <c r="Q168" t="str">
        <f>TEXT(Table1[[#This Row],[Order_Date]],"mmmmmmmm")</f>
        <v>May</v>
      </c>
      <c r="R168">
        <f>YEAR(Table1[[#This Row],[Order_Date]])</f>
        <v>2025</v>
      </c>
      <c r="S168" s="6">
        <f>Table1[[#This Row],[Sales_Amount]]/100000</f>
        <v>2.5993200000000001E-2</v>
      </c>
      <c r="T168">
        <f>1</f>
        <v>1</v>
      </c>
      <c r="U168" t="str">
        <f>IF(Table1[[#This Row],[Inventory_Available]]&lt;=Table1[[#This Row],[Reorder_Level]],"Reorder Required","Sufficient")</f>
        <v>Reorder Required</v>
      </c>
    </row>
    <row r="169" spans="1:21" x14ac:dyDescent="0.35">
      <c r="A169" t="s">
        <v>334</v>
      </c>
      <c r="B169" s="3" t="s">
        <v>335</v>
      </c>
      <c r="C169" s="3" t="str">
        <f>IF(WEEKDAY(Table1[[#This Row],[Order_Date]],2)&lt;=5,"Weekday","Weekend")</f>
        <v>Weekday</v>
      </c>
      <c r="D169" t="s">
        <v>23</v>
      </c>
      <c r="E169" t="s">
        <v>28</v>
      </c>
      <c r="F169" s="8" t="s">
        <v>62</v>
      </c>
      <c r="G169" t="s">
        <v>166</v>
      </c>
      <c r="H169" s="7">
        <v>4</v>
      </c>
      <c r="I169">
        <v>305.27999999999997</v>
      </c>
      <c r="J169">
        <v>5</v>
      </c>
      <c r="K169" s="6">
        <v>1160.06</v>
      </c>
      <c r="L169">
        <v>4.4000000000000004</v>
      </c>
      <c r="M169" t="s">
        <v>30</v>
      </c>
      <c r="N169">
        <v>412</v>
      </c>
      <c r="O169">
        <v>40</v>
      </c>
      <c r="P169" s="4">
        <f>DATE(YEAR(Table1[[#This Row],[Order_Date]]),MONTH(Table1[[#This Row],[Order_Date]]),1)</f>
        <v>45778</v>
      </c>
      <c r="Q169" t="str">
        <f>TEXT(Table1[[#This Row],[Order_Date]],"mmmmmmmm")</f>
        <v>May</v>
      </c>
      <c r="R169">
        <f>YEAR(Table1[[#This Row],[Order_Date]])</f>
        <v>2025</v>
      </c>
      <c r="S169" s="6">
        <f>Table1[[#This Row],[Sales_Amount]]/100000</f>
        <v>1.1600599999999999E-2</v>
      </c>
      <c r="T169">
        <f>1</f>
        <v>1</v>
      </c>
      <c r="U169" t="str">
        <f>IF(Table1[[#This Row],[Inventory_Available]]&lt;=Table1[[#This Row],[Reorder_Level]],"Reorder Required","Sufficient")</f>
        <v>Sufficient</v>
      </c>
    </row>
    <row r="170" spans="1:21" x14ac:dyDescent="0.35">
      <c r="A170" t="s">
        <v>336</v>
      </c>
      <c r="B170" s="3" t="s">
        <v>292</v>
      </c>
      <c r="C170" s="3" t="str">
        <f>IF(WEEKDAY(Table1[[#This Row],[Order_Date]],2)&lt;=5,"Weekday","Weekend")</f>
        <v>Weekday</v>
      </c>
      <c r="D170" t="s">
        <v>37</v>
      </c>
      <c r="E170" t="s">
        <v>61</v>
      </c>
      <c r="F170" s="8" t="s">
        <v>18</v>
      </c>
      <c r="G170" t="s">
        <v>19</v>
      </c>
      <c r="H170" s="7">
        <v>10</v>
      </c>
      <c r="I170">
        <v>115.29</v>
      </c>
      <c r="J170">
        <v>5</v>
      </c>
      <c r="K170" s="6">
        <v>1095.26</v>
      </c>
      <c r="L170">
        <v>4.8</v>
      </c>
      <c r="M170" t="s">
        <v>20</v>
      </c>
      <c r="N170">
        <v>457</v>
      </c>
      <c r="O170">
        <v>24</v>
      </c>
      <c r="P170" s="4">
        <f>DATE(YEAR(Table1[[#This Row],[Order_Date]]),MONTH(Table1[[#This Row],[Order_Date]]),1)</f>
        <v>45689</v>
      </c>
      <c r="Q170" t="str">
        <f>TEXT(Table1[[#This Row],[Order_Date]],"mmmmmmmm")</f>
        <v>February</v>
      </c>
      <c r="R170">
        <f>YEAR(Table1[[#This Row],[Order_Date]])</f>
        <v>2025</v>
      </c>
      <c r="S170" s="6">
        <f>Table1[[#This Row],[Sales_Amount]]/100000</f>
        <v>1.09526E-2</v>
      </c>
      <c r="T170">
        <f>1</f>
        <v>1</v>
      </c>
      <c r="U170" t="str">
        <f>IF(Table1[[#This Row],[Inventory_Available]]&lt;=Table1[[#This Row],[Reorder_Level]],"Reorder Required","Sufficient")</f>
        <v>Sufficient</v>
      </c>
    </row>
    <row r="171" spans="1:21" x14ac:dyDescent="0.35">
      <c r="A171" t="s">
        <v>337</v>
      </c>
      <c r="B171" s="3" t="s">
        <v>192</v>
      </c>
      <c r="C171" s="3" t="str">
        <f>IF(WEEKDAY(Table1[[#This Row],[Order_Date]],2)&lt;=5,"Weekday","Weekend")</f>
        <v>Weekday</v>
      </c>
      <c r="D171" t="s">
        <v>33</v>
      </c>
      <c r="E171" t="s">
        <v>53</v>
      </c>
      <c r="F171" s="8" t="s">
        <v>62</v>
      </c>
      <c r="G171" t="s">
        <v>63</v>
      </c>
      <c r="H171" s="7">
        <v>4</v>
      </c>
      <c r="I171">
        <v>413.66</v>
      </c>
      <c r="J171">
        <v>10</v>
      </c>
      <c r="K171" s="6">
        <v>1489.18</v>
      </c>
      <c r="L171">
        <v>4.5</v>
      </c>
      <c r="M171" t="s">
        <v>43</v>
      </c>
      <c r="N171">
        <v>392</v>
      </c>
      <c r="O171">
        <v>22</v>
      </c>
      <c r="P171" s="4">
        <f>DATE(YEAR(Table1[[#This Row],[Order_Date]]),MONTH(Table1[[#This Row],[Order_Date]]),1)</f>
        <v>45658</v>
      </c>
      <c r="Q171" t="str">
        <f>TEXT(Table1[[#This Row],[Order_Date]],"mmmmmmmm")</f>
        <v>January</v>
      </c>
      <c r="R171">
        <f>YEAR(Table1[[#This Row],[Order_Date]])</f>
        <v>2025</v>
      </c>
      <c r="S171" s="6">
        <f>Table1[[#This Row],[Sales_Amount]]/100000</f>
        <v>1.48918E-2</v>
      </c>
      <c r="T171">
        <f>1</f>
        <v>1</v>
      </c>
      <c r="U171" t="str">
        <f>IF(Table1[[#This Row],[Inventory_Available]]&lt;=Table1[[#This Row],[Reorder_Level]],"Reorder Required","Sufficient")</f>
        <v>Sufficient</v>
      </c>
    </row>
    <row r="172" spans="1:21" x14ac:dyDescent="0.35">
      <c r="A172" t="s">
        <v>338</v>
      </c>
      <c r="B172" s="3" t="s">
        <v>41</v>
      </c>
      <c r="C172" s="3" t="str">
        <f>IF(WEEKDAY(Table1[[#This Row],[Order_Date]],2)&lt;=5,"Weekday","Weekend")</f>
        <v>Weekend</v>
      </c>
      <c r="D172" t="s">
        <v>74</v>
      </c>
      <c r="E172" t="s">
        <v>53</v>
      </c>
      <c r="F172" s="8" t="s">
        <v>49</v>
      </c>
      <c r="G172" t="s">
        <v>106</v>
      </c>
      <c r="H172" s="7">
        <v>6</v>
      </c>
      <c r="I172">
        <v>384.07</v>
      </c>
      <c r="J172">
        <v>20</v>
      </c>
      <c r="K172" s="6">
        <v>1843.54</v>
      </c>
      <c r="L172">
        <v>4</v>
      </c>
      <c r="M172" t="s">
        <v>30</v>
      </c>
      <c r="N172">
        <v>14</v>
      </c>
      <c r="O172">
        <v>63</v>
      </c>
      <c r="P172" s="4">
        <f>DATE(YEAR(Table1[[#This Row],[Order_Date]]),MONTH(Table1[[#This Row],[Order_Date]]),1)</f>
        <v>45658</v>
      </c>
      <c r="Q172" t="str">
        <f>TEXT(Table1[[#This Row],[Order_Date]],"mmmmmmmm")</f>
        <v>January</v>
      </c>
      <c r="R172">
        <f>YEAR(Table1[[#This Row],[Order_Date]])</f>
        <v>2025</v>
      </c>
      <c r="S172" s="6">
        <f>Table1[[#This Row],[Sales_Amount]]/100000</f>
        <v>1.8435400000000001E-2</v>
      </c>
      <c r="T172">
        <f>1</f>
        <v>1</v>
      </c>
      <c r="U172" t="str">
        <f>IF(Table1[[#This Row],[Inventory_Available]]&lt;=Table1[[#This Row],[Reorder_Level]],"Reorder Required","Sufficient")</f>
        <v>Reorder Required</v>
      </c>
    </row>
    <row r="173" spans="1:21" x14ac:dyDescent="0.35">
      <c r="A173" t="s">
        <v>339</v>
      </c>
      <c r="B173" s="3" t="s">
        <v>213</v>
      </c>
      <c r="C173" s="3" t="str">
        <f>IF(WEEKDAY(Table1[[#This Row],[Order_Date]],2)&lt;=5,"Weekday","Weekend")</f>
        <v>Weekend</v>
      </c>
      <c r="D173" t="s">
        <v>33</v>
      </c>
      <c r="E173" t="s">
        <v>53</v>
      </c>
      <c r="F173" s="8" t="s">
        <v>62</v>
      </c>
      <c r="G173" t="s">
        <v>63</v>
      </c>
      <c r="H173" s="7">
        <v>3</v>
      </c>
      <c r="I173">
        <v>415.98</v>
      </c>
      <c r="J173">
        <v>10</v>
      </c>
      <c r="K173" s="6">
        <v>1123.1500000000001</v>
      </c>
      <c r="L173">
        <v>4.4000000000000004</v>
      </c>
      <c r="M173" t="s">
        <v>20</v>
      </c>
      <c r="N173">
        <v>87</v>
      </c>
      <c r="O173">
        <v>20</v>
      </c>
      <c r="P173" s="4">
        <f>DATE(YEAR(Table1[[#This Row],[Order_Date]]),MONTH(Table1[[#This Row],[Order_Date]]),1)</f>
        <v>45748</v>
      </c>
      <c r="Q173" t="str">
        <f>TEXT(Table1[[#This Row],[Order_Date]],"mmmmmmmm")</f>
        <v>April</v>
      </c>
      <c r="R173">
        <f>YEAR(Table1[[#This Row],[Order_Date]])</f>
        <v>2025</v>
      </c>
      <c r="S173" s="6">
        <f>Table1[[#This Row],[Sales_Amount]]/100000</f>
        <v>1.12315E-2</v>
      </c>
      <c r="T173">
        <f>1</f>
        <v>1</v>
      </c>
      <c r="U173" t="str">
        <f>IF(Table1[[#This Row],[Inventory_Available]]&lt;=Table1[[#This Row],[Reorder_Level]],"Reorder Required","Sufficient")</f>
        <v>Sufficient</v>
      </c>
    </row>
    <row r="174" spans="1:21" x14ac:dyDescent="0.35">
      <c r="A174" t="s">
        <v>340</v>
      </c>
      <c r="B174" s="3" t="s">
        <v>341</v>
      </c>
      <c r="C174" s="3" t="str">
        <f>IF(WEEKDAY(Table1[[#This Row],[Order_Date]],2)&lt;=5,"Weekday","Weekend")</f>
        <v>Weekday</v>
      </c>
      <c r="D174" t="s">
        <v>33</v>
      </c>
      <c r="E174" t="s">
        <v>28</v>
      </c>
      <c r="F174" s="8" t="s">
        <v>24</v>
      </c>
      <c r="G174" t="s">
        <v>29</v>
      </c>
      <c r="H174" s="7">
        <v>7</v>
      </c>
      <c r="I174">
        <v>415.97</v>
      </c>
      <c r="J174">
        <v>20</v>
      </c>
      <c r="K174" s="6">
        <v>2329.4299999999998</v>
      </c>
      <c r="L174">
        <v>4.2</v>
      </c>
      <c r="M174" t="s">
        <v>43</v>
      </c>
      <c r="N174">
        <v>487</v>
      </c>
      <c r="O174">
        <v>36</v>
      </c>
      <c r="P174" s="4">
        <f>DATE(YEAR(Table1[[#This Row],[Order_Date]]),MONTH(Table1[[#This Row],[Order_Date]]),1)</f>
        <v>45809</v>
      </c>
      <c r="Q174" t="str">
        <f>TEXT(Table1[[#This Row],[Order_Date]],"mmmmmmmm")</f>
        <v>June</v>
      </c>
      <c r="R174">
        <f>YEAR(Table1[[#This Row],[Order_Date]])</f>
        <v>2025</v>
      </c>
      <c r="S174" s="6">
        <f>Table1[[#This Row],[Sales_Amount]]/100000</f>
        <v>2.3294299999999997E-2</v>
      </c>
      <c r="T174">
        <f>1</f>
        <v>1</v>
      </c>
      <c r="U174" t="str">
        <f>IF(Table1[[#This Row],[Inventory_Available]]&lt;=Table1[[#This Row],[Reorder_Level]],"Reorder Required","Sufficient")</f>
        <v>Sufficient</v>
      </c>
    </row>
    <row r="175" spans="1:21" x14ac:dyDescent="0.35">
      <c r="A175" t="s">
        <v>342</v>
      </c>
      <c r="B175" s="3" t="s">
        <v>343</v>
      </c>
      <c r="C175" s="3" t="str">
        <f>IF(WEEKDAY(Table1[[#This Row],[Order_Date]],2)&lt;=5,"Weekday","Weekend")</f>
        <v>Weekday</v>
      </c>
      <c r="D175" t="s">
        <v>46</v>
      </c>
      <c r="E175" t="s">
        <v>61</v>
      </c>
      <c r="F175" s="8" t="s">
        <v>70</v>
      </c>
      <c r="G175" t="s">
        <v>143</v>
      </c>
      <c r="H175" s="7">
        <v>9</v>
      </c>
      <c r="I175">
        <v>220.47</v>
      </c>
      <c r="J175">
        <v>10</v>
      </c>
      <c r="K175" s="6">
        <v>1785.81</v>
      </c>
      <c r="L175">
        <v>4.8</v>
      </c>
      <c r="M175" t="s">
        <v>30</v>
      </c>
      <c r="N175">
        <v>355</v>
      </c>
      <c r="O175">
        <v>28</v>
      </c>
      <c r="P175" s="4">
        <f>DATE(YEAR(Table1[[#This Row],[Order_Date]]),MONTH(Table1[[#This Row],[Order_Date]]),1)</f>
        <v>45778</v>
      </c>
      <c r="Q175" t="str">
        <f>TEXT(Table1[[#This Row],[Order_Date]],"mmmmmmmm")</f>
        <v>May</v>
      </c>
      <c r="R175">
        <f>YEAR(Table1[[#This Row],[Order_Date]])</f>
        <v>2025</v>
      </c>
      <c r="S175" s="6">
        <f>Table1[[#This Row],[Sales_Amount]]/100000</f>
        <v>1.7858099999999998E-2</v>
      </c>
      <c r="T175">
        <f>1</f>
        <v>1</v>
      </c>
      <c r="U175" t="str">
        <f>IF(Table1[[#This Row],[Inventory_Available]]&lt;=Table1[[#This Row],[Reorder_Level]],"Reorder Required","Sufficient")</f>
        <v>Sufficient</v>
      </c>
    </row>
    <row r="176" spans="1:21" x14ac:dyDescent="0.35">
      <c r="A176" t="s">
        <v>344</v>
      </c>
      <c r="B176" s="3" t="s">
        <v>345</v>
      </c>
      <c r="C176" s="3" t="str">
        <f>IF(WEEKDAY(Table1[[#This Row],[Order_Date]],2)&lt;=5,"Weekday","Weekend")</f>
        <v>Weekend</v>
      </c>
      <c r="D176" t="s">
        <v>23</v>
      </c>
      <c r="E176" t="s">
        <v>17</v>
      </c>
      <c r="F176" s="8" t="s">
        <v>70</v>
      </c>
      <c r="G176" t="s">
        <v>143</v>
      </c>
      <c r="H176" s="7">
        <v>5</v>
      </c>
      <c r="I176">
        <v>491.84</v>
      </c>
      <c r="J176">
        <v>20</v>
      </c>
      <c r="K176" s="6">
        <v>1967.36</v>
      </c>
      <c r="L176">
        <v>3.6</v>
      </c>
      <c r="M176" t="s">
        <v>30</v>
      </c>
      <c r="N176">
        <v>86</v>
      </c>
      <c r="O176">
        <v>39</v>
      </c>
      <c r="P176" s="4">
        <f>DATE(YEAR(Table1[[#This Row],[Order_Date]]),MONTH(Table1[[#This Row],[Order_Date]]),1)</f>
        <v>45658</v>
      </c>
      <c r="Q176" t="str">
        <f>TEXT(Table1[[#This Row],[Order_Date]],"mmmmmmmm")</f>
        <v>January</v>
      </c>
      <c r="R176">
        <f>YEAR(Table1[[#This Row],[Order_Date]])</f>
        <v>2025</v>
      </c>
      <c r="S176" s="6">
        <f>Table1[[#This Row],[Sales_Amount]]/100000</f>
        <v>1.9673599999999999E-2</v>
      </c>
      <c r="T176">
        <f>1</f>
        <v>1</v>
      </c>
      <c r="U176" t="str">
        <f>IF(Table1[[#This Row],[Inventory_Available]]&lt;=Table1[[#This Row],[Reorder_Level]],"Reorder Required","Sufficient")</f>
        <v>Sufficient</v>
      </c>
    </row>
    <row r="177" spans="1:21" x14ac:dyDescent="0.35">
      <c r="A177" t="s">
        <v>346</v>
      </c>
      <c r="B177" s="3" t="s">
        <v>332</v>
      </c>
      <c r="C177" s="3" t="str">
        <f>IF(WEEKDAY(Table1[[#This Row],[Order_Date]],2)&lt;=5,"Weekday","Weekend")</f>
        <v>Weekday</v>
      </c>
      <c r="D177" t="s">
        <v>33</v>
      </c>
      <c r="E177" t="s">
        <v>61</v>
      </c>
      <c r="F177" s="8" t="s">
        <v>70</v>
      </c>
      <c r="G177" t="s">
        <v>143</v>
      </c>
      <c r="H177" s="7">
        <v>6</v>
      </c>
      <c r="I177">
        <v>389.58</v>
      </c>
      <c r="J177">
        <v>20</v>
      </c>
      <c r="K177" s="6">
        <v>1869.98</v>
      </c>
      <c r="L177">
        <v>3.8</v>
      </c>
      <c r="M177" t="s">
        <v>39</v>
      </c>
      <c r="N177">
        <v>331</v>
      </c>
      <c r="O177">
        <v>24</v>
      </c>
      <c r="P177" s="4">
        <f>DATE(YEAR(Table1[[#This Row],[Order_Date]]),MONTH(Table1[[#This Row],[Order_Date]]),1)</f>
        <v>45748</v>
      </c>
      <c r="Q177" t="str">
        <f>TEXT(Table1[[#This Row],[Order_Date]],"mmmmmmmm")</f>
        <v>April</v>
      </c>
      <c r="R177">
        <f>YEAR(Table1[[#This Row],[Order_Date]])</f>
        <v>2025</v>
      </c>
      <c r="S177" s="6">
        <f>Table1[[#This Row],[Sales_Amount]]/100000</f>
        <v>1.8699799999999999E-2</v>
      </c>
      <c r="T177">
        <f>1</f>
        <v>1</v>
      </c>
      <c r="U177" t="str">
        <f>IF(Table1[[#This Row],[Inventory_Available]]&lt;=Table1[[#This Row],[Reorder_Level]],"Reorder Required","Sufficient")</f>
        <v>Sufficient</v>
      </c>
    </row>
    <row r="178" spans="1:21" x14ac:dyDescent="0.35">
      <c r="A178" t="s">
        <v>347</v>
      </c>
      <c r="B178" s="3" t="s">
        <v>286</v>
      </c>
      <c r="C178" s="3" t="str">
        <f>IF(WEEKDAY(Table1[[#This Row],[Order_Date]],2)&lt;=5,"Weekday","Weekend")</f>
        <v>Weekend</v>
      </c>
      <c r="D178" t="s">
        <v>37</v>
      </c>
      <c r="E178" t="s">
        <v>61</v>
      </c>
      <c r="F178" s="8" t="s">
        <v>62</v>
      </c>
      <c r="G178" t="s">
        <v>149</v>
      </c>
      <c r="H178" s="7">
        <v>2</v>
      </c>
      <c r="I178">
        <v>193.69</v>
      </c>
      <c r="J178">
        <v>20</v>
      </c>
      <c r="K178" s="6">
        <v>309.89999999999998</v>
      </c>
      <c r="L178">
        <v>4.2</v>
      </c>
      <c r="M178" t="s">
        <v>20</v>
      </c>
      <c r="N178">
        <v>18</v>
      </c>
      <c r="O178">
        <v>38</v>
      </c>
      <c r="P178" s="4">
        <f>DATE(YEAR(Table1[[#This Row],[Order_Date]]),MONTH(Table1[[#This Row],[Order_Date]]),1)</f>
        <v>45658</v>
      </c>
      <c r="Q178" t="str">
        <f>TEXT(Table1[[#This Row],[Order_Date]],"mmmmmmmm")</f>
        <v>January</v>
      </c>
      <c r="R178">
        <f>YEAR(Table1[[#This Row],[Order_Date]])</f>
        <v>2025</v>
      </c>
      <c r="S178" s="6">
        <f>Table1[[#This Row],[Sales_Amount]]/100000</f>
        <v>3.0989999999999998E-3</v>
      </c>
      <c r="T178">
        <f>1</f>
        <v>1</v>
      </c>
      <c r="U178" t="str">
        <f>IF(Table1[[#This Row],[Inventory_Available]]&lt;=Table1[[#This Row],[Reorder_Level]],"Reorder Required","Sufficient")</f>
        <v>Reorder Required</v>
      </c>
    </row>
    <row r="179" spans="1:21" x14ac:dyDescent="0.35">
      <c r="A179" t="s">
        <v>348</v>
      </c>
      <c r="B179" s="3" t="s">
        <v>148</v>
      </c>
      <c r="C179" s="3" t="str">
        <f>IF(WEEKDAY(Table1[[#This Row],[Order_Date]],2)&lt;=5,"Weekday","Weekend")</f>
        <v>Weekday</v>
      </c>
      <c r="D179" t="s">
        <v>16</v>
      </c>
      <c r="E179" t="s">
        <v>17</v>
      </c>
      <c r="F179" s="8" t="s">
        <v>62</v>
      </c>
      <c r="G179" t="s">
        <v>63</v>
      </c>
      <c r="H179" s="7">
        <v>3</v>
      </c>
      <c r="I179">
        <v>257.51</v>
      </c>
      <c r="J179">
        <v>5</v>
      </c>
      <c r="K179" s="6">
        <v>733.9</v>
      </c>
      <c r="L179">
        <v>3.7</v>
      </c>
      <c r="M179" t="s">
        <v>30</v>
      </c>
      <c r="N179">
        <v>342</v>
      </c>
      <c r="O179">
        <v>45</v>
      </c>
      <c r="P179" s="4">
        <f>DATE(YEAR(Table1[[#This Row],[Order_Date]]),MONTH(Table1[[#This Row],[Order_Date]]),1)</f>
        <v>45689</v>
      </c>
      <c r="Q179" t="str">
        <f>TEXT(Table1[[#This Row],[Order_Date]],"mmmmmmmm")</f>
        <v>February</v>
      </c>
      <c r="R179">
        <f>YEAR(Table1[[#This Row],[Order_Date]])</f>
        <v>2025</v>
      </c>
      <c r="S179" s="6">
        <f>Table1[[#This Row],[Sales_Amount]]/100000</f>
        <v>7.339E-3</v>
      </c>
      <c r="T179">
        <f>1</f>
        <v>1</v>
      </c>
      <c r="U179" t="str">
        <f>IF(Table1[[#This Row],[Inventory_Available]]&lt;=Table1[[#This Row],[Reorder_Level]],"Reorder Required","Sufficient")</f>
        <v>Sufficient</v>
      </c>
    </row>
    <row r="180" spans="1:21" x14ac:dyDescent="0.35">
      <c r="A180" t="s">
        <v>349</v>
      </c>
      <c r="B180" s="3" t="s">
        <v>91</v>
      </c>
      <c r="C180" s="3" t="str">
        <f>IF(WEEKDAY(Table1[[#This Row],[Order_Date]],2)&lt;=5,"Weekday","Weekend")</f>
        <v>Weekday</v>
      </c>
      <c r="D180" t="s">
        <v>33</v>
      </c>
      <c r="E180" t="s">
        <v>17</v>
      </c>
      <c r="F180" s="8" t="s">
        <v>62</v>
      </c>
      <c r="G180" t="s">
        <v>166</v>
      </c>
      <c r="H180" s="7">
        <v>7</v>
      </c>
      <c r="I180">
        <v>241.86</v>
      </c>
      <c r="J180">
        <v>0</v>
      </c>
      <c r="K180" s="6">
        <v>1693.02</v>
      </c>
      <c r="L180">
        <v>3.9</v>
      </c>
      <c r="M180" t="s">
        <v>39</v>
      </c>
      <c r="N180">
        <v>436</v>
      </c>
      <c r="O180">
        <v>79</v>
      </c>
      <c r="P180" s="4">
        <f>DATE(YEAR(Table1[[#This Row],[Order_Date]]),MONTH(Table1[[#This Row],[Order_Date]]),1)</f>
        <v>45689</v>
      </c>
      <c r="Q180" t="str">
        <f>TEXT(Table1[[#This Row],[Order_Date]],"mmmmmmmm")</f>
        <v>February</v>
      </c>
      <c r="R180">
        <f>YEAR(Table1[[#This Row],[Order_Date]])</f>
        <v>2025</v>
      </c>
      <c r="S180" s="6">
        <f>Table1[[#This Row],[Sales_Amount]]/100000</f>
        <v>1.6930199999999999E-2</v>
      </c>
      <c r="T180">
        <f>1</f>
        <v>1</v>
      </c>
      <c r="U180" t="str">
        <f>IF(Table1[[#This Row],[Inventory_Available]]&lt;=Table1[[#This Row],[Reorder_Level]],"Reorder Required","Sufficient")</f>
        <v>Sufficient</v>
      </c>
    </row>
    <row r="181" spans="1:21" x14ac:dyDescent="0.35">
      <c r="A181" t="s">
        <v>350</v>
      </c>
      <c r="B181" s="3" t="s">
        <v>351</v>
      </c>
      <c r="C181" s="3" t="str">
        <f>IF(WEEKDAY(Table1[[#This Row],[Order_Date]],2)&lt;=5,"Weekday","Weekend")</f>
        <v>Weekday</v>
      </c>
      <c r="D181" t="s">
        <v>46</v>
      </c>
      <c r="E181" t="s">
        <v>17</v>
      </c>
      <c r="F181" s="8" t="s">
        <v>49</v>
      </c>
      <c r="G181" t="s">
        <v>169</v>
      </c>
      <c r="H181" s="7">
        <v>2</v>
      </c>
      <c r="I181">
        <v>466.6</v>
      </c>
      <c r="J181">
        <v>15</v>
      </c>
      <c r="K181" s="6">
        <v>793.22</v>
      </c>
      <c r="L181">
        <v>4.4000000000000004</v>
      </c>
      <c r="M181" t="s">
        <v>43</v>
      </c>
      <c r="N181">
        <v>336</v>
      </c>
      <c r="O181">
        <v>59</v>
      </c>
      <c r="P181" s="4">
        <f>DATE(YEAR(Table1[[#This Row],[Order_Date]]),MONTH(Table1[[#This Row],[Order_Date]]),1)</f>
        <v>45778</v>
      </c>
      <c r="Q181" t="str">
        <f>TEXT(Table1[[#This Row],[Order_Date]],"mmmmmmmm")</f>
        <v>May</v>
      </c>
      <c r="R181">
        <f>YEAR(Table1[[#This Row],[Order_Date]])</f>
        <v>2025</v>
      </c>
      <c r="S181" s="6">
        <f>Table1[[#This Row],[Sales_Amount]]/100000</f>
        <v>7.9322000000000004E-3</v>
      </c>
      <c r="T181">
        <f>1</f>
        <v>1</v>
      </c>
      <c r="U181" t="str">
        <f>IF(Table1[[#This Row],[Inventory_Available]]&lt;=Table1[[#This Row],[Reorder_Level]],"Reorder Required","Sufficient")</f>
        <v>Sufficient</v>
      </c>
    </row>
    <row r="182" spans="1:21" x14ac:dyDescent="0.35">
      <c r="A182" t="s">
        <v>352</v>
      </c>
      <c r="B182" s="3" t="s">
        <v>282</v>
      </c>
      <c r="C182" s="3" t="str">
        <f>IF(WEEKDAY(Table1[[#This Row],[Order_Date]],2)&lt;=5,"Weekday","Weekend")</f>
        <v>Weekend</v>
      </c>
      <c r="D182" t="s">
        <v>46</v>
      </c>
      <c r="E182" t="s">
        <v>17</v>
      </c>
      <c r="F182" s="8" t="s">
        <v>49</v>
      </c>
      <c r="G182" t="s">
        <v>169</v>
      </c>
      <c r="H182" s="7">
        <v>6</v>
      </c>
      <c r="I182">
        <v>142.13999999999999</v>
      </c>
      <c r="J182">
        <v>20</v>
      </c>
      <c r="K182" s="6">
        <v>682.27</v>
      </c>
      <c r="L182">
        <v>3.6</v>
      </c>
      <c r="M182" t="s">
        <v>30</v>
      </c>
      <c r="N182">
        <v>74</v>
      </c>
      <c r="O182">
        <v>30</v>
      </c>
      <c r="P182" s="4">
        <f>DATE(YEAR(Table1[[#This Row],[Order_Date]]),MONTH(Table1[[#This Row],[Order_Date]]),1)</f>
        <v>45778</v>
      </c>
      <c r="Q182" t="str">
        <f>TEXT(Table1[[#This Row],[Order_Date]],"mmmmmmmm")</f>
        <v>May</v>
      </c>
      <c r="R182">
        <f>YEAR(Table1[[#This Row],[Order_Date]])</f>
        <v>2025</v>
      </c>
      <c r="S182" s="6">
        <f>Table1[[#This Row],[Sales_Amount]]/100000</f>
        <v>6.8227000000000001E-3</v>
      </c>
      <c r="T182">
        <f>1</f>
        <v>1</v>
      </c>
      <c r="U182" t="str">
        <f>IF(Table1[[#This Row],[Inventory_Available]]&lt;=Table1[[#This Row],[Reorder_Level]],"Reorder Required","Sufficient")</f>
        <v>Sufficient</v>
      </c>
    </row>
    <row r="183" spans="1:21" x14ac:dyDescent="0.35">
      <c r="A183" t="s">
        <v>353</v>
      </c>
      <c r="B183" s="3" t="s">
        <v>354</v>
      </c>
      <c r="C183" s="3" t="str">
        <f>IF(WEEKDAY(Table1[[#This Row],[Order_Date]],2)&lt;=5,"Weekday","Weekend")</f>
        <v>Weekday</v>
      </c>
      <c r="D183" t="s">
        <v>33</v>
      </c>
      <c r="E183" t="s">
        <v>61</v>
      </c>
      <c r="F183" s="8" t="s">
        <v>24</v>
      </c>
      <c r="G183" t="s">
        <v>29</v>
      </c>
      <c r="H183" s="7">
        <v>1</v>
      </c>
      <c r="I183">
        <v>339.01</v>
      </c>
      <c r="J183">
        <v>15</v>
      </c>
      <c r="K183" s="6">
        <v>288.16000000000003</v>
      </c>
      <c r="L183">
        <v>4.8</v>
      </c>
      <c r="M183" t="s">
        <v>20</v>
      </c>
      <c r="N183">
        <v>462</v>
      </c>
      <c r="O183">
        <v>67</v>
      </c>
      <c r="P183" s="4">
        <f>DATE(YEAR(Table1[[#This Row],[Order_Date]]),MONTH(Table1[[#This Row],[Order_Date]]),1)</f>
        <v>45748</v>
      </c>
      <c r="Q183" t="str">
        <f>TEXT(Table1[[#This Row],[Order_Date]],"mmmmmmmm")</f>
        <v>April</v>
      </c>
      <c r="R183">
        <f>YEAR(Table1[[#This Row],[Order_Date]])</f>
        <v>2025</v>
      </c>
      <c r="S183" s="6">
        <f>Table1[[#This Row],[Sales_Amount]]/100000</f>
        <v>2.8816000000000002E-3</v>
      </c>
      <c r="T183">
        <f>1</f>
        <v>1</v>
      </c>
      <c r="U183" t="str">
        <f>IF(Table1[[#This Row],[Inventory_Available]]&lt;=Table1[[#This Row],[Reorder_Level]],"Reorder Required","Sufficient")</f>
        <v>Sufficient</v>
      </c>
    </row>
    <row r="184" spans="1:21" x14ac:dyDescent="0.35">
      <c r="A184" t="s">
        <v>355</v>
      </c>
      <c r="B184" s="3" t="s">
        <v>356</v>
      </c>
      <c r="C184" s="3" t="str">
        <f>IF(WEEKDAY(Table1[[#This Row],[Order_Date]],2)&lt;=5,"Weekday","Weekend")</f>
        <v>Weekend</v>
      </c>
      <c r="D184" t="s">
        <v>46</v>
      </c>
      <c r="E184" t="s">
        <v>53</v>
      </c>
      <c r="F184" s="8" t="s">
        <v>49</v>
      </c>
      <c r="G184" t="s">
        <v>50</v>
      </c>
      <c r="H184" s="7">
        <v>4</v>
      </c>
      <c r="I184">
        <v>147.82</v>
      </c>
      <c r="J184">
        <v>20</v>
      </c>
      <c r="K184" s="6">
        <v>473.02</v>
      </c>
      <c r="L184">
        <v>4.5</v>
      </c>
      <c r="M184" t="s">
        <v>20</v>
      </c>
      <c r="N184">
        <v>180</v>
      </c>
      <c r="O184">
        <v>64</v>
      </c>
      <c r="P184" s="4">
        <f>DATE(YEAR(Table1[[#This Row],[Order_Date]]),MONTH(Table1[[#This Row],[Order_Date]]),1)</f>
        <v>45778</v>
      </c>
      <c r="Q184" t="str">
        <f>TEXT(Table1[[#This Row],[Order_Date]],"mmmmmmmm")</f>
        <v>May</v>
      </c>
      <c r="R184">
        <f>YEAR(Table1[[#This Row],[Order_Date]])</f>
        <v>2025</v>
      </c>
      <c r="S184" s="6">
        <f>Table1[[#This Row],[Sales_Amount]]/100000</f>
        <v>4.7301999999999995E-3</v>
      </c>
      <c r="T184">
        <f>1</f>
        <v>1</v>
      </c>
      <c r="U184" t="str">
        <f>IF(Table1[[#This Row],[Inventory_Available]]&lt;=Table1[[#This Row],[Reorder_Level]],"Reorder Required","Sufficient")</f>
        <v>Sufficient</v>
      </c>
    </row>
    <row r="185" spans="1:21" x14ac:dyDescent="0.35">
      <c r="A185" t="s">
        <v>357</v>
      </c>
      <c r="B185" s="3" t="s">
        <v>358</v>
      </c>
      <c r="C185" s="3" t="str">
        <f>IF(WEEKDAY(Table1[[#This Row],[Order_Date]],2)&lt;=5,"Weekday","Weekend")</f>
        <v>Weekday</v>
      </c>
      <c r="D185" t="s">
        <v>23</v>
      </c>
      <c r="E185" t="s">
        <v>61</v>
      </c>
      <c r="F185" s="8" t="s">
        <v>70</v>
      </c>
      <c r="G185" t="s">
        <v>143</v>
      </c>
      <c r="H185" s="7">
        <v>7</v>
      </c>
      <c r="I185">
        <v>89.11</v>
      </c>
      <c r="J185">
        <v>15</v>
      </c>
      <c r="K185" s="6">
        <v>530.20000000000005</v>
      </c>
      <c r="L185">
        <v>4.4000000000000004</v>
      </c>
      <c r="M185" t="s">
        <v>20</v>
      </c>
      <c r="N185">
        <v>197</v>
      </c>
      <c r="O185">
        <v>38</v>
      </c>
      <c r="P185" s="4">
        <f>DATE(YEAR(Table1[[#This Row],[Order_Date]]),MONTH(Table1[[#This Row],[Order_Date]]),1)</f>
        <v>45778</v>
      </c>
      <c r="Q185" t="str">
        <f>TEXT(Table1[[#This Row],[Order_Date]],"mmmmmmmm")</f>
        <v>May</v>
      </c>
      <c r="R185">
        <f>YEAR(Table1[[#This Row],[Order_Date]])</f>
        <v>2025</v>
      </c>
      <c r="S185" s="6">
        <f>Table1[[#This Row],[Sales_Amount]]/100000</f>
        <v>5.3020000000000003E-3</v>
      </c>
      <c r="T185">
        <f>1</f>
        <v>1</v>
      </c>
      <c r="U185" t="str">
        <f>IF(Table1[[#This Row],[Inventory_Available]]&lt;=Table1[[#This Row],[Reorder_Level]],"Reorder Required","Sufficient")</f>
        <v>Sufficient</v>
      </c>
    </row>
    <row r="186" spans="1:21" x14ac:dyDescent="0.35">
      <c r="A186" t="s">
        <v>359</v>
      </c>
      <c r="B186" s="3" t="s">
        <v>335</v>
      </c>
      <c r="C186" s="3" t="str">
        <f>IF(WEEKDAY(Table1[[#This Row],[Order_Date]],2)&lt;=5,"Weekday","Weekend")</f>
        <v>Weekday</v>
      </c>
      <c r="D186" t="s">
        <v>16</v>
      </c>
      <c r="E186" t="s">
        <v>17</v>
      </c>
      <c r="F186" s="8" t="s">
        <v>24</v>
      </c>
      <c r="G186" t="s">
        <v>29</v>
      </c>
      <c r="H186" s="7">
        <v>4</v>
      </c>
      <c r="I186">
        <v>116.57</v>
      </c>
      <c r="J186">
        <v>15</v>
      </c>
      <c r="K186" s="6">
        <v>396.34</v>
      </c>
      <c r="L186">
        <v>3.6</v>
      </c>
      <c r="M186" t="s">
        <v>20</v>
      </c>
      <c r="N186">
        <v>186</v>
      </c>
      <c r="O186">
        <v>75</v>
      </c>
      <c r="P186" s="4">
        <f>DATE(YEAR(Table1[[#This Row],[Order_Date]]),MONTH(Table1[[#This Row],[Order_Date]]),1)</f>
        <v>45778</v>
      </c>
      <c r="Q186" t="str">
        <f>TEXT(Table1[[#This Row],[Order_Date]],"mmmmmmmm")</f>
        <v>May</v>
      </c>
      <c r="R186">
        <f>YEAR(Table1[[#This Row],[Order_Date]])</f>
        <v>2025</v>
      </c>
      <c r="S186" s="6">
        <f>Table1[[#This Row],[Sales_Amount]]/100000</f>
        <v>3.9633999999999997E-3</v>
      </c>
      <c r="T186">
        <f>1</f>
        <v>1</v>
      </c>
      <c r="U186" t="str">
        <f>IF(Table1[[#This Row],[Inventory_Available]]&lt;=Table1[[#This Row],[Reorder_Level]],"Reorder Required","Sufficient")</f>
        <v>Sufficient</v>
      </c>
    </row>
    <row r="187" spans="1:21" x14ac:dyDescent="0.35">
      <c r="A187" t="s">
        <v>360</v>
      </c>
      <c r="B187" s="3" t="s">
        <v>45</v>
      </c>
      <c r="C187" s="3" t="str">
        <f>IF(WEEKDAY(Table1[[#This Row],[Order_Date]],2)&lt;=5,"Weekday","Weekend")</f>
        <v>Weekday</v>
      </c>
      <c r="D187" t="s">
        <v>33</v>
      </c>
      <c r="E187" t="s">
        <v>28</v>
      </c>
      <c r="F187" s="8" t="s">
        <v>62</v>
      </c>
      <c r="G187" t="s">
        <v>166</v>
      </c>
      <c r="H187" s="7">
        <v>1</v>
      </c>
      <c r="I187">
        <v>146.68</v>
      </c>
      <c r="J187">
        <v>5</v>
      </c>
      <c r="K187" s="6">
        <v>139.35</v>
      </c>
      <c r="L187">
        <v>4</v>
      </c>
      <c r="M187" t="s">
        <v>39</v>
      </c>
      <c r="N187">
        <v>320</v>
      </c>
      <c r="O187">
        <v>45</v>
      </c>
      <c r="P187" s="4">
        <f>DATE(YEAR(Table1[[#This Row],[Order_Date]]),MONTH(Table1[[#This Row],[Order_Date]]),1)</f>
        <v>45717</v>
      </c>
      <c r="Q187" t="str">
        <f>TEXT(Table1[[#This Row],[Order_Date]],"mmmmmmmm")</f>
        <v>March</v>
      </c>
      <c r="R187">
        <f>YEAR(Table1[[#This Row],[Order_Date]])</f>
        <v>2025</v>
      </c>
      <c r="S187" s="6">
        <f>Table1[[#This Row],[Sales_Amount]]/100000</f>
        <v>1.3935E-3</v>
      </c>
      <c r="T187">
        <f>1</f>
        <v>1</v>
      </c>
      <c r="U187" t="str">
        <f>IF(Table1[[#This Row],[Inventory_Available]]&lt;=Table1[[#This Row],[Reorder_Level]],"Reorder Required","Sufficient")</f>
        <v>Sufficient</v>
      </c>
    </row>
    <row r="188" spans="1:21" x14ac:dyDescent="0.35">
      <c r="A188" t="s">
        <v>361</v>
      </c>
      <c r="B188" s="3" t="s">
        <v>235</v>
      </c>
      <c r="C188" s="3" t="str">
        <f>IF(WEEKDAY(Table1[[#This Row],[Order_Date]],2)&lt;=5,"Weekday","Weekend")</f>
        <v>Weekend</v>
      </c>
      <c r="D188" t="s">
        <v>33</v>
      </c>
      <c r="E188" t="s">
        <v>17</v>
      </c>
      <c r="F188" s="8" t="s">
        <v>70</v>
      </c>
      <c r="G188" t="s">
        <v>77</v>
      </c>
      <c r="H188" s="7">
        <v>8</v>
      </c>
      <c r="I188">
        <v>341.85</v>
      </c>
      <c r="J188">
        <v>0</v>
      </c>
      <c r="K188" s="6">
        <v>2734.8</v>
      </c>
      <c r="L188">
        <v>4.2</v>
      </c>
      <c r="M188" t="s">
        <v>20</v>
      </c>
      <c r="N188">
        <v>300</v>
      </c>
      <c r="O188">
        <v>60</v>
      </c>
      <c r="P188" s="4">
        <f>DATE(YEAR(Table1[[#This Row],[Order_Date]]),MONTH(Table1[[#This Row],[Order_Date]]),1)</f>
        <v>45778</v>
      </c>
      <c r="Q188" t="str">
        <f>TEXT(Table1[[#This Row],[Order_Date]],"mmmmmmmm")</f>
        <v>May</v>
      </c>
      <c r="R188">
        <f>YEAR(Table1[[#This Row],[Order_Date]])</f>
        <v>2025</v>
      </c>
      <c r="S188" s="6">
        <f>Table1[[#This Row],[Sales_Amount]]/100000</f>
        <v>2.7348000000000001E-2</v>
      </c>
      <c r="T188">
        <f>1</f>
        <v>1</v>
      </c>
      <c r="U188" t="str">
        <f>IF(Table1[[#This Row],[Inventory_Available]]&lt;=Table1[[#This Row],[Reorder_Level]],"Reorder Required","Sufficient")</f>
        <v>Sufficient</v>
      </c>
    </row>
    <row r="189" spans="1:21" x14ac:dyDescent="0.35">
      <c r="A189" t="s">
        <v>362</v>
      </c>
      <c r="B189" s="3" t="s">
        <v>308</v>
      </c>
      <c r="C189" s="3" t="str">
        <f>IF(WEEKDAY(Table1[[#This Row],[Order_Date]],2)&lt;=5,"Weekday","Weekend")</f>
        <v>Weekday</v>
      </c>
      <c r="D189" t="s">
        <v>74</v>
      </c>
      <c r="E189" t="s">
        <v>61</v>
      </c>
      <c r="F189" s="8" t="s">
        <v>18</v>
      </c>
      <c r="G189" t="s">
        <v>79</v>
      </c>
      <c r="H189" s="7">
        <v>9</v>
      </c>
      <c r="I189">
        <v>159.72</v>
      </c>
      <c r="J189">
        <v>20</v>
      </c>
      <c r="K189" s="6">
        <v>1149.98</v>
      </c>
      <c r="L189">
        <v>3.6</v>
      </c>
      <c r="M189" t="s">
        <v>43</v>
      </c>
      <c r="N189">
        <v>308</v>
      </c>
      <c r="O189">
        <v>68</v>
      </c>
      <c r="P189" s="4">
        <f>DATE(YEAR(Table1[[#This Row],[Order_Date]]),MONTH(Table1[[#This Row],[Order_Date]]),1)</f>
        <v>45748</v>
      </c>
      <c r="Q189" t="str">
        <f>TEXT(Table1[[#This Row],[Order_Date]],"mmmmmmmm")</f>
        <v>April</v>
      </c>
      <c r="R189">
        <f>YEAR(Table1[[#This Row],[Order_Date]])</f>
        <v>2025</v>
      </c>
      <c r="S189" s="6">
        <f>Table1[[#This Row],[Sales_Amount]]/100000</f>
        <v>1.1499800000000001E-2</v>
      </c>
      <c r="T189">
        <f>1</f>
        <v>1</v>
      </c>
      <c r="U189" t="str">
        <f>IF(Table1[[#This Row],[Inventory_Available]]&lt;=Table1[[#This Row],[Reorder_Level]],"Reorder Required","Sufficient")</f>
        <v>Sufficient</v>
      </c>
    </row>
    <row r="190" spans="1:21" x14ac:dyDescent="0.35">
      <c r="A190" t="s">
        <v>363</v>
      </c>
      <c r="B190" s="3" t="s">
        <v>364</v>
      </c>
      <c r="C190" s="3" t="str">
        <f>IF(WEEKDAY(Table1[[#This Row],[Order_Date]],2)&lt;=5,"Weekday","Weekend")</f>
        <v>Weekday</v>
      </c>
      <c r="D190" t="s">
        <v>37</v>
      </c>
      <c r="E190" t="s">
        <v>61</v>
      </c>
      <c r="F190" s="8" t="s">
        <v>18</v>
      </c>
      <c r="G190" t="s">
        <v>79</v>
      </c>
      <c r="H190" s="7">
        <v>4</v>
      </c>
      <c r="I190">
        <v>430.74</v>
      </c>
      <c r="J190">
        <v>0</v>
      </c>
      <c r="K190" s="6">
        <v>1722.96</v>
      </c>
      <c r="L190">
        <v>4.5</v>
      </c>
      <c r="M190" t="s">
        <v>20</v>
      </c>
      <c r="N190">
        <v>417</v>
      </c>
      <c r="O190">
        <v>50</v>
      </c>
      <c r="P190" s="4">
        <f>DATE(YEAR(Table1[[#This Row],[Order_Date]]),MONTH(Table1[[#This Row],[Order_Date]]),1)</f>
        <v>45658</v>
      </c>
      <c r="Q190" t="str">
        <f>TEXT(Table1[[#This Row],[Order_Date]],"mmmmmmmm")</f>
        <v>January</v>
      </c>
      <c r="R190">
        <f>YEAR(Table1[[#This Row],[Order_Date]])</f>
        <v>2025</v>
      </c>
      <c r="S190" s="6">
        <f>Table1[[#This Row],[Sales_Amount]]/100000</f>
        <v>1.7229600000000001E-2</v>
      </c>
      <c r="T190">
        <f>1</f>
        <v>1</v>
      </c>
      <c r="U190" t="str">
        <f>IF(Table1[[#This Row],[Inventory_Available]]&lt;=Table1[[#This Row],[Reorder_Level]],"Reorder Required","Sufficient")</f>
        <v>Sufficient</v>
      </c>
    </row>
    <row r="191" spans="1:21" x14ac:dyDescent="0.35">
      <c r="A191" t="s">
        <v>365</v>
      </c>
      <c r="B191" s="3" t="s">
        <v>366</v>
      </c>
      <c r="C191" s="3" t="str">
        <f>IF(WEEKDAY(Table1[[#This Row],[Order_Date]],2)&lt;=5,"Weekday","Weekend")</f>
        <v>Weekend</v>
      </c>
      <c r="D191" t="s">
        <v>16</v>
      </c>
      <c r="E191" t="s">
        <v>53</v>
      </c>
      <c r="F191" s="8" t="s">
        <v>24</v>
      </c>
      <c r="G191" t="s">
        <v>29</v>
      </c>
      <c r="H191" s="7">
        <v>1</v>
      </c>
      <c r="I191">
        <v>217.26</v>
      </c>
      <c r="J191">
        <v>15</v>
      </c>
      <c r="K191" s="6">
        <v>184.67</v>
      </c>
      <c r="L191">
        <v>4.0999999999999996</v>
      </c>
      <c r="M191" t="s">
        <v>20</v>
      </c>
      <c r="N191">
        <v>147</v>
      </c>
      <c r="O191">
        <v>72</v>
      </c>
      <c r="P191" s="4">
        <f>DATE(YEAR(Table1[[#This Row],[Order_Date]]),MONTH(Table1[[#This Row],[Order_Date]]),1)</f>
        <v>45717</v>
      </c>
      <c r="Q191" t="str">
        <f>TEXT(Table1[[#This Row],[Order_Date]],"mmmmmmmm")</f>
        <v>March</v>
      </c>
      <c r="R191">
        <f>YEAR(Table1[[#This Row],[Order_Date]])</f>
        <v>2025</v>
      </c>
      <c r="S191" s="6">
        <f>Table1[[#This Row],[Sales_Amount]]/100000</f>
        <v>1.8466999999999999E-3</v>
      </c>
      <c r="T191">
        <f>1</f>
        <v>1</v>
      </c>
      <c r="U191" t="str">
        <f>IF(Table1[[#This Row],[Inventory_Available]]&lt;=Table1[[#This Row],[Reorder_Level]],"Reorder Required","Sufficient")</f>
        <v>Sufficient</v>
      </c>
    </row>
    <row r="192" spans="1:21" x14ac:dyDescent="0.35">
      <c r="A192" t="s">
        <v>367</v>
      </c>
      <c r="B192" s="3" t="s">
        <v>368</v>
      </c>
      <c r="C192" s="3" t="str">
        <f>IF(WEEKDAY(Table1[[#This Row],[Order_Date]],2)&lt;=5,"Weekday","Weekend")</f>
        <v>Weekday</v>
      </c>
      <c r="D192" t="s">
        <v>37</v>
      </c>
      <c r="E192" t="s">
        <v>17</v>
      </c>
      <c r="F192" s="8" t="s">
        <v>49</v>
      </c>
      <c r="G192" t="s">
        <v>106</v>
      </c>
      <c r="H192" s="7">
        <v>8</v>
      </c>
      <c r="I192">
        <v>209.51</v>
      </c>
      <c r="J192">
        <v>20</v>
      </c>
      <c r="K192" s="6">
        <v>1340.86</v>
      </c>
      <c r="L192">
        <v>3.6</v>
      </c>
      <c r="M192" t="s">
        <v>30</v>
      </c>
      <c r="N192">
        <v>154</v>
      </c>
      <c r="O192">
        <v>80</v>
      </c>
      <c r="P192" s="4">
        <f>DATE(YEAR(Table1[[#This Row],[Order_Date]]),MONTH(Table1[[#This Row],[Order_Date]]),1)</f>
        <v>45717</v>
      </c>
      <c r="Q192" t="str">
        <f>TEXT(Table1[[#This Row],[Order_Date]],"mmmmmmmm")</f>
        <v>March</v>
      </c>
      <c r="R192">
        <f>YEAR(Table1[[#This Row],[Order_Date]])</f>
        <v>2025</v>
      </c>
      <c r="S192" s="6">
        <f>Table1[[#This Row],[Sales_Amount]]/100000</f>
        <v>1.34086E-2</v>
      </c>
      <c r="T192">
        <f>1</f>
        <v>1</v>
      </c>
      <c r="U192" t="str">
        <f>IF(Table1[[#This Row],[Inventory_Available]]&lt;=Table1[[#This Row],[Reorder_Level]],"Reorder Required","Sufficient")</f>
        <v>Sufficient</v>
      </c>
    </row>
    <row r="193" spans="1:21" x14ac:dyDescent="0.35">
      <c r="A193" t="s">
        <v>369</v>
      </c>
      <c r="B193" s="3" t="s">
        <v>370</v>
      </c>
      <c r="C193" s="3" t="str">
        <f>IF(WEEKDAY(Table1[[#This Row],[Order_Date]],2)&lt;=5,"Weekday","Weekend")</f>
        <v>Weekday</v>
      </c>
      <c r="D193" t="s">
        <v>33</v>
      </c>
      <c r="E193" t="s">
        <v>61</v>
      </c>
      <c r="F193" s="8" t="s">
        <v>49</v>
      </c>
      <c r="G193" t="s">
        <v>50</v>
      </c>
      <c r="H193" s="7">
        <v>10</v>
      </c>
      <c r="I193">
        <v>352.35</v>
      </c>
      <c r="J193">
        <v>15</v>
      </c>
      <c r="K193" s="6">
        <v>2994.97</v>
      </c>
      <c r="L193">
        <v>3.6</v>
      </c>
      <c r="M193" t="s">
        <v>43</v>
      </c>
      <c r="N193">
        <v>220</v>
      </c>
      <c r="O193">
        <v>79</v>
      </c>
      <c r="P193" s="4">
        <f>DATE(YEAR(Table1[[#This Row],[Order_Date]]),MONTH(Table1[[#This Row],[Order_Date]]),1)</f>
        <v>45717</v>
      </c>
      <c r="Q193" t="str">
        <f>TEXT(Table1[[#This Row],[Order_Date]],"mmmmmmmm")</f>
        <v>March</v>
      </c>
      <c r="R193">
        <f>YEAR(Table1[[#This Row],[Order_Date]])</f>
        <v>2025</v>
      </c>
      <c r="S193" s="6">
        <f>Table1[[#This Row],[Sales_Amount]]/100000</f>
        <v>2.9949699999999999E-2</v>
      </c>
      <c r="T193">
        <f>1</f>
        <v>1</v>
      </c>
      <c r="U193" t="str">
        <f>IF(Table1[[#This Row],[Inventory_Available]]&lt;=Table1[[#This Row],[Reorder_Level]],"Reorder Required","Sufficient")</f>
        <v>Sufficient</v>
      </c>
    </row>
    <row r="194" spans="1:21" x14ac:dyDescent="0.35">
      <c r="A194" t="s">
        <v>371</v>
      </c>
      <c r="B194" s="3" t="s">
        <v>211</v>
      </c>
      <c r="C194" s="3" t="str">
        <f>IF(WEEKDAY(Table1[[#This Row],[Order_Date]],2)&lt;=5,"Weekday","Weekend")</f>
        <v>Weekend</v>
      </c>
      <c r="D194" t="s">
        <v>46</v>
      </c>
      <c r="E194" t="s">
        <v>61</v>
      </c>
      <c r="F194" s="8" t="s">
        <v>49</v>
      </c>
      <c r="G194" t="s">
        <v>169</v>
      </c>
      <c r="H194" s="7">
        <v>3</v>
      </c>
      <c r="I194">
        <v>348.04</v>
      </c>
      <c r="J194">
        <v>15</v>
      </c>
      <c r="K194" s="6">
        <v>887.5</v>
      </c>
      <c r="L194">
        <v>4.8</v>
      </c>
      <c r="M194" t="s">
        <v>20</v>
      </c>
      <c r="N194">
        <v>498</v>
      </c>
      <c r="O194">
        <v>59</v>
      </c>
      <c r="P194" s="4">
        <f>DATE(YEAR(Table1[[#This Row],[Order_Date]]),MONTH(Table1[[#This Row],[Order_Date]]),1)</f>
        <v>45809</v>
      </c>
      <c r="Q194" t="str">
        <f>TEXT(Table1[[#This Row],[Order_Date]],"mmmmmmmm")</f>
        <v>June</v>
      </c>
      <c r="R194">
        <f>YEAR(Table1[[#This Row],[Order_Date]])</f>
        <v>2025</v>
      </c>
      <c r="S194" s="6">
        <f>Table1[[#This Row],[Sales_Amount]]/100000</f>
        <v>8.8749999999999992E-3</v>
      </c>
      <c r="T194">
        <f>1</f>
        <v>1</v>
      </c>
      <c r="U194" t="str">
        <f>IF(Table1[[#This Row],[Inventory_Available]]&lt;=Table1[[#This Row],[Reorder_Level]],"Reorder Required","Sufficient")</f>
        <v>Sufficient</v>
      </c>
    </row>
    <row r="195" spans="1:21" x14ac:dyDescent="0.35">
      <c r="A195" t="s">
        <v>372</v>
      </c>
      <c r="B195" s="3" t="s">
        <v>341</v>
      </c>
      <c r="C195" s="3" t="str">
        <f>IF(WEEKDAY(Table1[[#This Row],[Order_Date]],2)&lt;=5,"Weekday","Weekend")</f>
        <v>Weekday</v>
      </c>
      <c r="D195" t="s">
        <v>46</v>
      </c>
      <c r="E195" t="s">
        <v>17</v>
      </c>
      <c r="F195" s="8" t="s">
        <v>24</v>
      </c>
      <c r="G195" t="s">
        <v>25</v>
      </c>
      <c r="H195" s="7">
        <v>10</v>
      </c>
      <c r="I195">
        <v>430.34</v>
      </c>
      <c r="J195">
        <v>5</v>
      </c>
      <c r="K195" s="6">
        <v>4088.23</v>
      </c>
      <c r="L195">
        <v>4</v>
      </c>
      <c r="M195" t="s">
        <v>43</v>
      </c>
      <c r="N195">
        <v>193</v>
      </c>
      <c r="O195">
        <v>77</v>
      </c>
      <c r="P195" s="4">
        <f>DATE(YEAR(Table1[[#This Row],[Order_Date]]),MONTH(Table1[[#This Row],[Order_Date]]),1)</f>
        <v>45809</v>
      </c>
      <c r="Q195" t="str">
        <f>TEXT(Table1[[#This Row],[Order_Date]],"mmmmmmmm")</f>
        <v>June</v>
      </c>
      <c r="R195">
        <f>YEAR(Table1[[#This Row],[Order_Date]])</f>
        <v>2025</v>
      </c>
      <c r="S195" s="6">
        <f>Table1[[#This Row],[Sales_Amount]]/100000</f>
        <v>4.0882300000000003E-2</v>
      </c>
      <c r="T195">
        <f>1</f>
        <v>1</v>
      </c>
      <c r="U195" t="str">
        <f>IF(Table1[[#This Row],[Inventory_Available]]&lt;=Table1[[#This Row],[Reorder_Level]],"Reorder Required","Sufficient")</f>
        <v>Sufficient</v>
      </c>
    </row>
    <row r="196" spans="1:21" x14ac:dyDescent="0.35">
      <c r="A196" t="s">
        <v>373</v>
      </c>
      <c r="B196" s="3" t="s">
        <v>138</v>
      </c>
      <c r="C196" s="3" t="str">
        <f>IF(WEEKDAY(Table1[[#This Row],[Order_Date]],2)&lt;=5,"Weekday","Weekend")</f>
        <v>Weekday</v>
      </c>
      <c r="D196" t="s">
        <v>23</v>
      </c>
      <c r="E196" t="s">
        <v>28</v>
      </c>
      <c r="F196" s="8" t="s">
        <v>62</v>
      </c>
      <c r="G196" t="s">
        <v>82</v>
      </c>
      <c r="H196" s="7">
        <v>8</v>
      </c>
      <c r="I196">
        <v>262.17</v>
      </c>
      <c r="J196">
        <v>5</v>
      </c>
      <c r="K196" s="6">
        <v>1992.49</v>
      </c>
      <c r="L196">
        <v>4.5</v>
      </c>
      <c r="M196" t="s">
        <v>20</v>
      </c>
      <c r="N196">
        <v>145</v>
      </c>
      <c r="O196">
        <v>39</v>
      </c>
      <c r="P196" s="4">
        <f>DATE(YEAR(Table1[[#This Row],[Order_Date]]),MONTH(Table1[[#This Row],[Order_Date]]),1)</f>
        <v>45748</v>
      </c>
      <c r="Q196" t="str">
        <f>TEXT(Table1[[#This Row],[Order_Date]],"mmmmmmmm")</f>
        <v>April</v>
      </c>
      <c r="R196">
        <f>YEAR(Table1[[#This Row],[Order_Date]])</f>
        <v>2025</v>
      </c>
      <c r="S196" s="6">
        <f>Table1[[#This Row],[Sales_Amount]]/100000</f>
        <v>1.9924899999999999E-2</v>
      </c>
      <c r="T196">
        <f>1</f>
        <v>1</v>
      </c>
      <c r="U196" t="str">
        <f>IF(Table1[[#This Row],[Inventory_Available]]&lt;=Table1[[#This Row],[Reorder_Level]],"Reorder Required","Sufficient")</f>
        <v>Sufficient</v>
      </c>
    </row>
    <row r="197" spans="1:21" x14ac:dyDescent="0.35">
      <c r="A197" t="s">
        <v>374</v>
      </c>
      <c r="B197" s="3" t="s">
        <v>375</v>
      </c>
      <c r="C197" s="3" t="str">
        <f>IF(WEEKDAY(Table1[[#This Row],[Order_Date]],2)&lt;=5,"Weekday","Weekend")</f>
        <v>Weekday</v>
      </c>
      <c r="D197" t="s">
        <v>23</v>
      </c>
      <c r="E197" t="s">
        <v>17</v>
      </c>
      <c r="F197" s="8" t="s">
        <v>49</v>
      </c>
      <c r="G197" t="s">
        <v>169</v>
      </c>
      <c r="H197" s="7">
        <v>9</v>
      </c>
      <c r="I197">
        <v>92.62</v>
      </c>
      <c r="J197">
        <v>10</v>
      </c>
      <c r="K197" s="6">
        <v>750.22</v>
      </c>
      <c r="L197">
        <v>3.8</v>
      </c>
      <c r="M197" t="s">
        <v>20</v>
      </c>
      <c r="N197">
        <v>472</v>
      </c>
      <c r="O197">
        <v>67</v>
      </c>
      <c r="P197" s="4">
        <f>DATE(YEAR(Table1[[#This Row],[Order_Date]]),MONTH(Table1[[#This Row],[Order_Date]]),1)</f>
        <v>45689</v>
      </c>
      <c r="Q197" t="str">
        <f>TEXT(Table1[[#This Row],[Order_Date]],"mmmmmmmm")</f>
        <v>February</v>
      </c>
      <c r="R197">
        <f>YEAR(Table1[[#This Row],[Order_Date]])</f>
        <v>2025</v>
      </c>
      <c r="S197" s="6">
        <f>Table1[[#This Row],[Sales_Amount]]/100000</f>
        <v>7.5022000000000005E-3</v>
      </c>
      <c r="T197">
        <f>1</f>
        <v>1</v>
      </c>
      <c r="U197" t="str">
        <f>IF(Table1[[#This Row],[Inventory_Available]]&lt;=Table1[[#This Row],[Reorder_Level]],"Reorder Required","Sufficient")</f>
        <v>Sufficient</v>
      </c>
    </row>
    <row r="198" spans="1:21" x14ac:dyDescent="0.35">
      <c r="A198" t="s">
        <v>376</v>
      </c>
      <c r="B198" s="3" t="s">
        <v>128</v>
      </c>
      <c r="C198" s="3" t="str">
        <f>IF(WEEKDAY(Table1[[#This Row],[Order_Date]],2)&lt;=5,"Weekday","Weekend")</f>
        <v>Weekday</v>
      </c>
      <c r="D198" t="s">
        <v>74</v>
      </c>
      <c r="E198" t="s">
        <v>17</v>
      </c>
      <c r="F198" s="8" t="s">
        <v>49</v>
      </c>
      <c r="G198" t="s">
        <v>56</v>
      </c>
      <c r="H198" s="7">
        <v>2</v>
      </c>
      <c r="I198">
        <v>232.65</v>
      </c>
      <c r="J198">
        <v>0</v>
      </c>
      <c r="K198" s="6">
        <v>465.3</v>
      </c>
      <c r="L198">
        <v>3.9</v>
      </c>
      <c r="M198" t="s">
        <v>39</v>
      </c>
      <c r="N198">
        <v>372</v>
      </c>
      <c r="O198">
        <v>46</v>
      </c>
      <c r="P198" s="4">
        <f>DATE(YEAR(Table1[[#This Row],[Order_Date]]),MONTH(Table1[[#This Row],[Order_Date]]),1)</f>
        <v>45809</v>
      </c>
      <c r="Q198" t="str">
        <f>TEXT(Table1[[#This Row],[Order_Date]],"mmmmmmmm")</f>
        <v>June</v>
      </c>
      <c r="R198">
        <f>YEAR(Table1[[#This Row],[Order_Date]])</f>
        <v>2025</v>
      </c>
      <c r="S198" s="6">
        <f>Table1[[#This Row],[Sales_Amount]]/100000</f>
        <v>4.653E-3</v>
      </c>
      <c r="T198">
        <f>1</f>
        <v>1</v>
      </c>
      <c r="U198" t="str">
        <f>IF(Table1[[#This Row],[Inventory_Available]]&lt;=Table1[[#This Row],[Reorder_Level]],"Reorder Required","Sufficient")</f>
        <v>Sufficient</v>
      </c>
    </row>
    <row r="199" spans="1:21" x14ac:dyDescent="0.35">
      <c r="A199" t="s">
        <v>377</v>
      </c>
      <c r="B199" s="3" t="s">
        <v>142</v>
      </c>
      <c r="C199" s="3" t="str">
        <f>IF(WEEKDAY(Table1[[#This Row],[Order_Date]],2)&lt;=5,"Weekday","Weekend")</f>
        <v>Weekend</v>
      </c>
      <c r="D199" t="s">
        <v>37</v>
      </c>
      <c r="E199" t="s">
        <v>17</v>
      </c>
      <c r="F199" s="8" t="s">
        <v>70</v>
      </c>
      <c r="G199" t="s">
        <v>71</v>
      </c>
      <c r="H199" s="7">
        <v>8</v>
      </c>
      <c r="I199">
        <v>98.48</v>
      </c>
      <c r="J199">
        <v>15</v>
      </c>
      <c r="K199" s="6">
        <v>669.66</v>
      </c>
      <c r="L199">
        <v>3.8</v>
      </c>
      <c r="M199" t="s">
        <v>39</v>
      </c>
      <c r="N199">
        <v>264</v>
      </c>
      <c r="O199">
        <v>35</v>
      </c>
      <c r="P199" s="4">
        <f>DATE(YEAR(Table1[[#This Row],[Order_Date]]),MONTH(Table1[[#This Row],[Order_Date]]),1)</f>
        <v>45748</v>
      </c>
      <c r="Q199" t="str">
        <f>TEXT(Table1[[#This Row],[Order_Date]],"mmmmmmmm")</f>
        <v>April</v>
      </c>
      <c r="R199">
        <f>YEAR(Table1[[#This Row],[Order_Date]])</f>
        <v>2025</v>
      </c>
      <c r="S199" s="6">
        <f>Table1[[#This Row],[Sales_Amount]]/100000</f>
        <v>6.6965999999999996E-3</v>
      </c>
      <c r="T199">
        <f>1</f>
        <v>1</v>
      </c>
      <c r="U199" t="str">
        <f>IF(Table1[[#This Row],[Inventory_Available]]&lt;=Table1[[#This Row],[Reorder_Level]],"Reorder Required","Sufficient")</f>
        <v>Sufficient</v>
      </c>
    </row>
    <row r="200" spans="1:21" x14ac:dyDescent="0.35">
      <c r="A200" t="s">
        <v>378</v>
      </c>
      <c r="B200" s="3" t="s">
        <v>151</v>
      </c>
      <c r="C200" s="3" t="str">
        <f>IF(WEEKDAY(Table1[[#This Row],[Order_Date]],2)&lt;=5,"Weekday","Weekend")</f>
        <v>Weekend</v>
      </c>
      <c r="D200" t="s">
        <v>33</v>
      </c>
      <c r="E200" t="s">
        <v>17</v>
      </c>
      <c r="F200" s="8" t="s">
        <v>49</v>
      </c>
      <c r="G200" t="s">
        <v>56</v>
      </c>
      <c r="H200" s="7">
        <v>4</v>
      </c>
      <c r="I200">
        <v>59.98</v>
      </c>
      <c r="J200">
        <v>15</v>
      </c>
      <c r="K200" s="6">
        <v>203.93</v>
      </c>
      <c r="L200">
        <v>3.7</v>
      </c>
      <c r="M200" t="s">
        <v>43</v>
      </c>
      <c r="N200">
        <v>172</v>
      </c>
      <c r="O200">
        <v>32</v>
      </c>
      <c r="P200" s="4">
        <f>DATE(YEAR(Table1[[#This Row],[Order_Date]]),MONTH(Table1[[#This Row],[Order_Date]]),1)</f>
        <v>45809</v>
      </c>
      <c r="Q200" t="str">
        <f>TEXT(Table1[[#This Row],[Order_Date]],"mmmmmmmm")</f>
        <v>June</v>
      </c>
      <c r="R200">
        <f>YEAR(Table1[[#This Row],[Order_Date]])</f>
        <v>2025</v>
      </c>
      <c r="S200" s="6">
        <f>Table1[[#This Row],[Sales_Amount]]/100000</f>
        <v>2.0393E-3</v>
      </c>
      <c r="T200">
        <f>1</f>
        <v>1</v>
      </c>
      <c r="U200" t="str">
        <f>IF(Table1[[#This Row],[Inventory_Available]]&lt;=Table1[[#This Row],[Reorder_Level]],"Reorder Required","Sufficient")</f>
        <v>Sufficient</v>
      </c>
    </row>
    <row r="201" spans="1:21" x14ac:dyDescent="0.35">
      <c r="A201" t="s">
        <v>379</v>
      </c>
      <c r="B201" s="3" t="s">
        <v>60</v>
      </c>
      <c r="C201" s="3" t="str">
        <f>IF(WEEKDAY(Table1[[#This Row],[Order_Date]],2)&lt;=5,"Weekday","Weekend")</f>
        <v>Weekday</v>
      </c>
      <c r="D201" t="s">
        <v>33</v>
      </c>
      <c r="E201" t="s">
        <v>53</v>
      </c>
      <c r="F201" s="8" t="s">
        <v>24</v>
      </c>
      <c r="G201" t="s">
        <v>25</v>
      </c>
      <c r="H201" s="7">
        <v>9</v>
      </c>
      <c r="I201">
        <v>364.03</v>
      </c>
      <c r="J201">
        <v>0</v>
      </c>
      <c r="K201" s="6">
        <v>3276.27</v>
      </c>
      <c r="L201">
        <v>4</v>
      </c>
      <c r="M201" t="s">
        <v>30</v>
      </c>
      <c r="N201">
        <v>219</v>
      </c>
      <c r="O201">
        <v>64</v>
      </c>
      <c r="P201" s="4">
        <f>DATE(YEAR(Table1[[#This Row],[Order_Date]]),MONTH(Table1[[#This Row],[Order_Date]]),1)</f>
        <v>45778</v>
      </c>
      <c r="Q201" t="str">
        <f>TEXT(Table1[[#This Row],[Order_Date]],"mmmmmmmm")</f>
        <v>May</v>
      </c>
      <c r="R201">
        <f>YEAR(Table1[[#This Row],[Order_Date]])</f>
        <v>2025</v>
      </c>
      <c r="S201" s="6">
        <f>Table1[[#This Row],[Sales_Amount]]/100000</f>
        <v>3.2762699999999999E-2</v>
      </c>
      <c r="T201">
        <f>1</f>
        <v>1</v>
      </c>
      <c r="U201" t="str">
        <f>IF(Table1[[#This Row],[Inventory_Available]]&lt;=Table1[[#This Row],[Reorder_Level]],"Reorder Required","Sufficient")</f>
        <v>Sufficient</v>
      </c>
    </row>
    <row r="202" spans="1:21" x14ac:dyDescent="0.35">
      <c r="A202" t="s">
        <v>380</v>
      </c>
      <c r="B202" s="3" t="s">
        <v>381</v>
      </c>
      <c r="C202" s="3" t="str">
        <f>IF(WEEKDAY(Table1[[#This Row],[Order_Date]],2)&lt;=5,"Weekday","Weekend")</f>
        <v>Weekend</v>
      </c>
      <c r="D202" t="s">
        <v>37</v>
      </c>
      <c r="E202" t="s">
        <v>53</v>
      </c>
      <c r="F202" s="8" t="s">
        <v>62</v>
      </c>
      <c r="G202" t="s">
        <v>149</v>
      </c>
      <c r="H202" s="7">
        <v>5</v>
      </c>
      <c r="I202">
        <v>292.24</v>
      </c>
      <c r="J202">
        <v>0</v>
      </c>
      <c r="K202" s="6">
        <v>1461.2</v>
      </c>
      <c r="L202">
        <v>3.9</v>
      </c>
      <c r="M202" t="s">
        <v>39</v>
      </c>
      <c r="N202">
        <v>274</v>
      </c>
      <c r="O202">
        <v>29</v>
      </c>
      <c r="P202" s="4">
        <f>DATE(YEAR(Table1[[#This Row],[Order_Date]]),MONTH(Table1[[#This Row],[Order_Date]]),1)</f>
        <v>45748</v>
      </c>
      <c r="Q202" t="str">
        <f>TEXT(Table1[[#This Row],[Order_Date]],"mmmmmmmm")</f>
        <v>April</v>
      </c>
      <c r="R202">
        <f>YEAR(Table1[[#This Row],[Order_Date]])</f>
        <v>2025</v>
      </c>
      <c r="S202" s="6">
        <f>Table1[[#This Row],[Sales_Amount]]/100000</f>
        <v>1.4612E-2</v>
      </c>
      <c r="T202">
        <f>1</f>
        <v>1</v>
      </c>
      <c r="U202" t="str">
        <f>IF(Table1[[#This Row],[Inventory_Available]]&lt;=Table1[[#This Row],[Reorder_Level]],"Reorder Required","Sufficient")</f>
        <v>Sufficient</v>
      </c>
    </row>
    <row r="203" spans="1:21" x14ac:dyDescent="0.35">
      <c r="A203" t="s">
        <v>382</v>
      </c>
      <c r="B203" s="3" t="s">
        <v>240</v>
      </c>
      <c r="C203" s="3" t="str">
        <f>IF(WEEKDAY(Table1[[#This Row],[Order_Date]],2)&lt;=5,"Weekday","Weekend")</f>
        <v>Weekend</v>
      </c>
      <c r="D203" t="s">
        <v>23</v>
      </c>
      <c r="E203" t="s">
        <v>17</v>
      </c>
      <c r="F203" s="8" t="s">
        <v>24</v>
      </c>
      <c r="G203" t="s">
        <v>34</v>
      </c>
      <c r="H203" s="7">
        <v>7</v>
      </c>
      <c r="I203">
        <v>402.14</v>
      </c>
      <c r="J203">
        <v>0</v>
      </c>
      <c r="K203" s="6">
        <v>2814.98</v>
      </c>
      <c r="L203">
        <v>3.9</v>
      </c>
      <c r="M203" t="s">
        <v>39</v>
      </c>
      <c r="N203">
        <v>249</v>
      </c>
      <c r="O203">
        <v>26</v>
      </c>
      <c r="P203" s="4">
        <f>DATE(YEAR(Table1[[#This Row],[Order_Date]]),MONTH(Table1[[#This Row],[Order_Date]]),1)</f>
        <v>45689</v>
      </c>
      <c r="Q203" t="str">
        <f>TEXT(Table1[[#This Row],[Order_Date]],"mmmmmmmm")</f>
        <v>February</v>
      </c>
      <c r="R203">
        <f>YEAR(Table1[[#This Row],[Order_Date]])</f>
        <v>2025</v>
      </c>
      <c r="S203" s="6">
        <f>Table1[[#This Row],[Sales_Amount]]/100000</f>
        <v>2.8149799999999999E-2</v>
      </c>
      <c r="T203">
        <f>1</f>
        <v>1</v>
      </c>
      <c r="U203" t="str">
        <f>IF(Table1[[#This Row],[Inventory_Available]]&lt;=Table1[[#This Row],[Reorder_Level]],"Reorder Required","Sufficient")</f>
        <v>Sufficient</v>
      </c>
    </row>
    <row r="204" spans="1:21" x14ac:dyDescent="0.35">
      <c r="A204" t="s">
        <v>383</v>
      </c>
      <c r="B204" s="3" t="s">
        <v>384</v>
      </c>
      <c r="C204" s="3" t="str">
        <f>IF(WEEKDAY(Table1[[#This Row],[Order_Date]],2)&lt;=5,"Weekday","Weekend")</f>
        <v>Weekday</v>
      </c>
      <c r="D204" t="s">
        <v>23</v>
      </c>
      <c r="E204" t="s">
        <v>17</v>
      </c>
      <c r="F204" s="8" t="s">
        <v>18</v>
      </c>
      <c r="G204" t="s">
        <v>79</v>
      </c>
      <c r="H204" s="7">
        <v>10</v>
      </c>
      <c r="I204">
        <v>481.94</v>
      </c>
      <c r="J204">
        <v>15</v>
      </c>
      <c r="K204" s="6">
        <v>4096.49</v>
      </c>
      <c r="L204">
        <v>3.5</v>
      </c>
      <c r="M204" t="s">
        <v>30</v>
      </c>
      <c r="N204">
        <v>59</v>
      </c>
      <c r="O204">
        <v>42</v>
      </c>
      <c r="P204" s="4">
        <f>DATE(YEAR(Table1[[#This Row],[Order_Date]]),MONTH(Table1[[#This Row],[Order_Date]]),1)</f>
        <v>45748</v>
      </c>
      <c r="Q204" t="str">
        <f>TEXT(Table1[[#This Row],[Order_Date]],"mmmmmmmm")</f>
        <v>April</v>
      </c>
      <c r="R204">
        <f>YEAR(Table1[[#This Row],[Order_Date]])</f>
        <v>2025</v>
      </c>
      <c r="S204" s="6">
        <f>Table1[[#This Row],[Sales_Amount]]/100000</f>
        <v>4.0964899999999999E-2</v>
      </c>
      <c r="T204">
        <f>1</f>
        <v>1</v>
      </c>
      <c r="U204" t="str">
        <f>IF(Table1[[#This Row],[Inventory_Available]]&lt;=Table1[[#This Row],[Reorder_Level]],"Reorder Required","Sufficient")</f>
        <v>Sufficient</v>
      </c>
    </row>
    <row r="205" spans="1:21" x14ac:dyDescent="0.35">
      <c r="A205" t="s">
        <v>385</v>
      </c>
      <c r="B205" s="3" t="s">
        <v>327</v>
      </c>
      <c r="C205" s="3" t="str">
        <f>IF(WEEKDAY(Table1[[#This Row],[Order_Date]],2)&lt;=5,"Weekday","Weekend")</f>
        <v>Weekday</v>
      </c>
      <c r="D205" t="s">
        <v>74</v>
      </c>
      <c r="E205" t="s">
        <v>28</v>
      </c>
      <c r="F205" s="8" t="s">
        <v>18</v>
      </c>
      <c r="G205" t="s">
        <v>87</v>
      </c>
      <c r="H205" s="7">
        <v>1</v>
      </c>
      <c r="I205">
        <v>294.82</v>
      </c>
      <c r="J205">
        <v>0</v>
      </c>
      <c r="K205" s="6">
        <v>294.82</v>
      </c>
      <c r="L205">
        <v>4.8</v>
      </c>
      <c r="M205" t="s">
        <v>39</v>
      </c>
      <c r="N205">
        <v>363</v>
      </c>
      <c r="O205">
        <v>55</v>
      </c>
      <c r="P205" s="4">
        <f>DATE(YEAR(Table1[[#This Row],[Order_Date]]),MONTH(Table1[[#This Row],[Order_Date]]),1)</f>
        <v>45717</v>
      </c>
      <c r="Q205" t="str">
        <f>TEXT(Table1[[#This Row],[Order_Date]],"mmmmmmmm")</f>
        <v>March</v>
      </c>
      <c r="R205">
        <f>YEAR(Table1[[#This Row],[Order_Date]])</f>
        <v>2025</v>
      </c>
      <c r="S205" s="6">
        <f>Table1[[#This Row],[Sales_Amount]]/100000</f>
        <v>2.9481999999999998E-3</v>
      </c>
      <c r="T205">
        <f>1</f>
        <v>1</v>
      </c>
      <c r="U205" t="str">
        <f>IF(Table1[[#This Row],[Inventory_Available]]&lt;=Table1[[#This Row],[Reorder_Level]],"Reorder Required","Sufficient")</f>
        <v>Sufficient</v>
      </c>
    </row>
    <row r="206" spans="1:21" x14ac:dyDescent="0.35">
      <c r="A206" t="s">
        <v>386</v>
      </c>
      <c r="B206" s="3" t="s">
        <v>175</v>
      </c>
      <c r="C206" s="3" t="str">
        <f>IF(WEEKDAY(Table1[[#This Row],[Order_Date]],2)&lt;=5,"Weekday","Weekend")</f>
        <v>Weekday</v>
      </c>
      <c r="D206" t="s">
        <v>16</v>
      </c>
      <c r="E206" t="s">
        <v>53</v>
      </c>
      <c r="F206" s="8" t="s">
        <v>62</v>
      </c>
      <c r="G206" t="s">
        <v>166</v>
      </c>
      <c r="H206" s="7">
        <v>2</v>
      </c>
      <c r="I206">
        <v>97.85</v>
      </c>
      <c r="J206">
        <v>15</v>
      </c>
      <c r="K206" s="6">
        <v>166.34</v>
      </c>
      <c r="L206">
        <v>3.8</v>
      </c>
      <c r="M206" t="s">
        <v>20</v>
      </c>
      <c r="N206">
        <v>134</v>
      </c>
      <c r="O206">
        <v>40</v>
      </c>
      <c r="P206" s="4">
        <f>DATE(YEAR(Table1[[#This Row],[Order_Date]]),MONTH(Table1[[#This Row],[Order_Date]]),1)</f>
        <v>45689</v>
      </c>
      <c r="Q206" t="str">
        <f>TEXT(Table1[[#This Row],[Order_Date]],"mmmmmmmm")</f>
        <v>February</v>
      </c>
      <c r="R206">
        <f>YEAR(Table1[[#This Row],[Order_Date]])</f>
        <v>2025</v>
      </c>
      <c r="S206" s="6">
        <f>Table1[[#This Row],[Sales_Amount]]/100000</f>
        <v>1.6634E-3</v>
      </c>
      <c r="T206">
        <f>1</f>
        <v>1</v>
      </c>
      <c r="U206" t="str">
        <f>IF(Table1[[#This Row],[Inventory_Available]]&lt;=Table1[[#This Row],[Reorder_Level]],"Reorder Required","Sufficient")</f>
        <v>Sufficient</v>
      </c>
    </row>
    <row r="207" spans="1:21" x14ac:dyDescent="0.35">
      <c r="A207" t="s">
        <v>387</v>
      </c>
      <c r="B207" s="3" t="s">
        <v>213</v>
      </c>
      <c r="C207" s="3" t="str">
        <f>IF(WEEKDAY(Table1[[#This Row],[Order_Date]],2)&lt;=5,"Weekday","Weekend")</f>
        <v>Weekend</v>
      </c>
      <c r="D207" t="s">
        <v>23</v>
      </c>
      <c r="E207" t="s">
        <v>53</v>
      </c>
      <c r="F207" s="8" t="s">
        <v>24</v>
      </c>
      <c r="G207" t="s">
        <v>25</v>
      </c>
      <c r="H207" s="7">
        <v>10</v>
      </c>
      <c r="I207">
        <v>342.74</v>
      </c>
      <c r="J207">
        <v>0</v>
      </c>
      <c r="K207" s="6">
        <v>3427.4</v>
      </c>
      <c r="L207">
        <v>4.8</v>
      </c>
      <c r="M207" t="s">
        <v>30</v>
      </c>
      <c r="N207">
        <v>179</v>
      </c>
      <c r="O207">
        <v>31</v>
      </c>
      <c r="P207" s="4">
        <f>DATE(YEAR(Table1[[#This Row],[Order_Date]]),MONTH(Table1[[#This Row],[Order_Date]]),1)</f>
        <v>45748</v>
      </c>
      <c r="Q207" t="str">
        <f>TEXT(Table1[[#This Row],[Order_Date]],"mmmmmmmm")</f>
        <v>April</v>
      </c>
      <c r="R207">
        <f>YEAR(Table1[[#This Row],[Order_Date]])</f>
        <v>2025</v>
      </c>
      <c r="S207" s="6">
        <f>Table1[[#This Row],[Sales_Amount]]/100000</f>
        <v>3.4273999999999999E-2</v>
      </c>
      <c r="T207">
        <f>1</f>
        <v>1</v>
      </c>
      <c r="U207" t="str">
        <f>IF(Table1[[#This Row],[Inventory_Available]]&lt;=Table1[[#This Row],[Reorder_Level]],"Reorder Required","Sufficient")</f>
        <v>Sufficient</v>
      </c>
    </row>
    <row r="208" spans="1:21" x14ac:dyDescent="0.35">
      <c r="A208" t="s">
        <v>388</v>
      </c>
      <c r="B208" s="3" t="s">
        <v>65</v>
      </c>
      <c r="C208" s="3" t="str">
        <f>IF(WEEKDAY(Table1[[#This Row],[Order_Date]],2)&lt;=5,"Weekday","Weekend")</f>
        <v>Weekday</v>
      </c>
      <c r="D208" t="s">
        <v>37</v>
      </c>
      <c r="E208" t="s">
        <v>61</v>
      </c>
      <c r="F208" s="8" t="s">
        <v>62</v>
      </c>
      <c r="G208" t="s">
        <v>63</v>
      </c>
      <c r="H208" s="7">
        <v>3</v>
      </c>
      <c r="I208">
        <v>469.42</v>
      </c>
      <c r="J208">
        <v>5</v>
      </c>
      <c r="K208" s="6">
        <v>1337.85</v>
      </c>
      <c r="L208">
        <v>4.0999999999999996</v>
      </c>
      <c r="M208" t="s">
        <v>30</v>
      </c>
      <c r="N208">
        <v>86</v>
      </c>
      <c r="O208">
        <v>57</v>
      </c>
      <c r="P208" s="4">
        <f>DATE(YEAR(Table1[[#This Row],[Order_Date]]),MONTH(Table1[[#This Row],[Order_Date]]),1)</f>
        <v>45809</v>
      </c>
      <c r="Q208" t="str">
        <f>TEXT(Table1[[#This Row],[Order_Date]],"mmmmmmmm")</f>
        <v>June</v>
      </c>
      <c r="R208">
        <f>YEAR(Table1[[#This Row],[Order_Date]])</f>
        <v>2025</v>
      </c>
      <c r="S208" s="6">
        <f>Table1[[#This Row],[Sales_Amount]]/100000</f>
        <v>1.33785E-2</v>
      </c>
      <c r="T208">
        <f>1</f>
        <v>1</v>
      </c>
      <c r="U208" t="str">
        <f>IF(Table1[[#This Row],[Inventory_Available]]&lt;=Table1[[#This Row],[Reorder_Level]],"Reorder Required","Sufficient")</f>
        <v>Sufficient</v>
      </c>
    </row>
    <row r="209" spans="1:21" x14ac:dyDescent="0.35">
      <c r="A209" t="s">
        <v>389</v>
      </c>
      <c r="B209" s="3" t="s">
        <v>206</v>
      </c>
      <c r="C209" s="3" t="str">
        <f>IF(WEEKDAY(Table1[[#This Row],[Order_Date]],2)&lt;=5,"Weekday","Weekend")</f>
        <v>Weekend</v>
      </c>
      <c r="D209" t="s">
        <v>74</v>
      </c>
      <c r="E209" t="s">
        <v>61</v>
      </c>
      <c r="F209" s="8" t="s">
        <v>70</v>
      </c>
      <c r="G209" t="s">
        <v>139</v>
      </c>
      <c r="H209" s="7">
        <v>7</v>
      </c>
      <c r="I209">
        <v>185.86</v>
      </c>
      <c r="J209">
        <v>0</v>
      </c>
      <c r="K209" s="6">
        <v>1301.02</v>
      </c>
      <c r="L209">
        <v>3.7</v>
      </c>
      <c r="M209" t="s">
        <v>20</v>
      </c>
      <c r="N209">
        <v>254</v>
      </c>
      <c r="O209">
        <v>52</v>
      </c>
      <c r="P209" s="4">
        <f>DATE(YEAR(Table1[[#This Row],[Order_Date]]),MONTH(Table1[[#This Row],[Order_Date]]),1)</f>
        <v>45809</v>
      </c>
      <c r="Q209" t="str">
        <f>TEXT(Table1[[#This Row],[Order_Date]],"mmmmmmmm")</f>
        <v>June</v>
      </c>
      <c r="R209">
        <f>YEAR(Table1[[#This Row],[Order_Date]])</f>
        <v>2025</v>
      </c>
      <c r="S209" s="6">
        <f>Table1[[#This Row],[Sales_Amount]]/100000</f>
        <v>1.30102E-2</v>
      </c>
      <c r="T209">
        <f>1</f>
        <v>1</v>
      </c>
      <c r="U209" t="str">
        <f>IF(Table1[[#This Row],[Inventory_Available]]&lt;=Table1[[#This Row],[Reorder_Level]],"Reorder Required","Sufficient")</f>
        <v>Sufficient</v>
      </c>
    </row>
    <row r="210" spans="1:21" x14ac:dyDescent="0.35">
      <c r="A210" t="s">
        <v>390</v>
      </c>
      <c r="B210" s="3" t="s">
        <v>101</v>
      </c>
      <c r="C210" s="3" t="str">
        <f>IF(WEEKDAY(Table1[[#This Row],[Order_Date]],2)&lt;=5,"Weekday","Weekend")</f>
        <v>Weekend</v>
      </c>
      <c r="D210" t="s">
        <v>23</v>
      </c>
      <c r="E210" t="s">
        <v>61</v>
      </c>
      <c r="F210" s="8" t="s">
        <v>49</v>
      </c>
      <c r="G210" t="s">
        <v>106</v>
      </c>
      <c r="H210" s="7">
        <v>8</v>
      </c>
      <c r="I210">
        <v>126.6</v>
      </c>
      <c r="J210">
        <v>0</v>
      </c>
      <c r="K210" s="6">
        <v>1012.8</v>
      </c>
      <c r="L210">
        <v>4.4000000000000004</v>
      </c>
      <c r="M210" t="s">
        <v>43</v>
      </c>
      <c r="N210">
        <v>489</v>
      </c>
      <c r="O210">
        <v>37</v>
      </c>
      <c r="P210" s="4">
        <f>DATE(YEAR(Table1[[#This Row],[Order_Date]]),MONTH(Table1[[#This Row],[Order_Date]]),1)</f>
        <v>45778</v>
      </c>
      <c r="Q210" t="str">
        <f>TEXT(Table1[[#This Row],[Order_Date]],"mmmmmmmm")</f>
        <v>May</v>
      </c>
      <c r="R210">
        <f>YEAR(Table1[[#This Row],[Order_Date]])</f>
        <v>2025</v>
      </c>
      <c r="S210" s="6">
        <f>Table1[[#This Row],[Sales_Amount]]/100000</f>
        <v>1.0128E-2</v>
      </c>
      <c r="T210">
        <f>1</f>
        <v>1</v>
      </c>
      <c r="U210" t="str">
        <f>IF(Table1[[#This Row],[Inventory_Available]]&lt;=Table1[[#This Row],[Reorder_Level]],"Reorder Required","Sufficient")</f>
        <v>Sufficient</v>
      </c>
    </row>
    <row r="211" spans="1:21" x14ac:dyDescent="0.35">
      <c r="A211" t="s">
        <v>391</v>
      </c>
      <c r="B211" s="3" t="s">
        <v>392</v>
      </c>
      <c r="C211" s="3" t="str">
        <f>IF(WEEKDAY(Table1[[#This Row],[Order_Date]],2)&lt;=5,"Weekday","Weekend")</f>
        <v>Weekday</v>
      </c>
      <c r="D211" t="s">
        <v>33</v>
      </c>
      <c r="E211" t="s">
        <v>53</v>
      </c>
      <c r="F211" s="8" t="s">
        <v>62</v>
      </c>
      <c r="G211" t="s">
        <v>166</v>
      </c>
      <c r="H211" s="7">
        <v>7</v>
      </c>
      <c r="I211">
        <v>110.36</v>
      </c>
      <c r="J211">
        <v>0</v>
      </c>
      <c r="K211" s="6">
        <v>772.52</v>
      </c>
      <c r="L211">
        <v>4</v>
      </c>
      <c r="M211" t="s">
        <v>20</v>
      </c>
      <c r="N211">
        <v>337</v>
      </c>
      <c r="O211">
        <v>63</v>
      </c>
      <c r="P211" s="4">
        <f>DATE(YEAR(Table1[[#This Row],[Order_Date]]),MONTH(Table1[[#This Row],[Order_Date]]),1)</f>
        <v>45658</v>
      </c>
      <c r="Q211" t="str">
        <f>TEXT(Table1[[#This Row],[Order_Date]],"mmmmmmmm")</f>
        <v>January</v>
      </c>
      <c r="R211">
        <f>YEAR(Table1[[#This Row],[Order_Date]])</f>
        <v>2025</v>
      </c>
      <c r="S211" s="6">
        <f>Table1[[#This Row],[Sales_Amount]]/100000</f>
        <v>7.7251999999999998E-3</v>
      </c>
      <c r="T211">
        <f>1</f>
        <v>1</v>
      </c>
      <c r="U211" t="str">
        <f>IF(Table1[[#This Row],[Inventory_Available]]&lt;=Table1[[#This Row],[Reorder_Level]],"Reorder Required","Sufficient")</f>
        <v>Sufficient</v>
      </c>
    </row>
    <row r="212" spans="1:21" x14ac:dyDescent="0.35">
      <c r="A212" t="s">
        <v>393</v>
      </c>
      <c r="B212" s="3" t="s">
        <v>292</v>
      </c>
      <c r="C212" s="3" t="str">
        <f>IF(WEEKDAY(Table1[[#This Row],[Order_Date]],2)&lt;=5,"Weekday","Weekend")</f>
        <v>Weekday</v>
      </c>
      <c r="D212" t="s">
        <v>33</v>
      </c>
      <c r="E212" t="s">
        <v>17</v>
      </c>
      <c r="F212" s="8" t="s">
        <v>24</v>
      </c>
      <c r="G212" t="s">
        <v>42</v>
      </c>
      <c r="H212" s="7">
        <v>3</v>
      </c>
      <c r="I212">
        <v>420.46</v>
      </c>
      <c r="J212">
        <v>15</v>
      </c>
      <c r="K212" s="6">
        <v>1072.17</v>
      </c>
      <c r="L212">
        <v>4.9000000000000004</v>
      </c>
      <c r="M212" t="s">
        <v>39</v>
      </c>
      <c r="N212">
        <v>417</v>
      </c>
      <c r="O212">
        <v>47</v>
      </c>
      <c r="P212" s="4">
        <f>DATE(YEAR(Table1[[#This Row],[Order_Date]]),MONTH(Table1[[#This Row],[Order_Date]]),1)</f>
        <v>45689</v>
      </c>
      <c r="Q212" t="str">
        <f>TEXT(Table1[[#This Row],[Order_Date]],"mmmmmmmm")</f>
        <v>February</v>
      </c>
      <c r="R212">
        <f>YEAR(Table1[[#This Row],[Order_Date]])</f>
        <v>2025</v>
      </c>
      <c r="S212" s="6">
        <f>Table1[[#This Row],[Sales_Amount]]/100000</f>
        <v>1.0721700000000001E-2</v>
      </c>
      <c r="T212">
        <f>1</f>
        <v>1</v>
      </c>
      <c r="U212" t="str">
        <f>IF(Table1[[#This Row],[Inventory_Available]]&lt;=Table1[[#This Row],[Reorder_Level]],"Reorder Required","Sufficient")</f>
        <v>Sufficient</v>
      </c>
    </row>
    <row r="213" spans="1:21" x14ac:dyDescent="0.35">
      <c r="A213" t="s">
        <v>394</v>
      </c>
      <c r="B213" s="3" t="s">
        <v>292</v>
      </c>
      <c r="C213" s="3" t="str">
        <f>IF(WEEKDAY(Table1[[#This Row],[Order_Date]],2)&lt;=5,"Weekday","Weekend")</f>
        <v>Weekday</v>
      </c>
      <c r="D213" t="s">
        <v>74</v>
      </c>
      <c r="E213" t="s">
        <v>17</v>
      </c>
      <c r="F213" s="8" t="s">
        <v>70</v>
      </c>
      <c r="G213" t="s">
        <v>77</v>
      </c>
      <c r="H213" s="7">
        <v>10</v>
      </c>
      <c r="I213">
        <v>249.52</v>
      </c>
      <c r="J213">
        <v>0</v>
      </c>
      <c r="K213" s="6">
        <v>2495.1999999999998</v>
      </c>
      <c r="L213">
        <v>3.6</v>
      </c>
      <c r="M213" t="s">
        <v>30</v>
      </c>
      <c r="N213">
        <v>217</v>
      </c>
      <c r="O213">
        <v>59</v>
      </c>
      <c r="P213" s="4">
        <f>DATE(YEAR(Table1[[#This Row],[Order_Date]]),MONTH(Table1[[#This Row],[Order_Date]]),1)</f>
        <v>45689</v>
      </c>
      <c r="Q213" t="str">
        <f>TEXT(Table1[[#This Row],[Order_Date]],"mmmmmmmm")</f>
        <v>February</v>
      </c>
      <c r="R213">
        <f>YEAR(Table1[[#This Row],[Order_Date]])</f>
        <v>2025</v>
      </c>
      <c r="S213" s="6">
        <f>Table1[[#This Row],[Sales_Amount]]/100000</f>
        <v>2.4951999999999998E-2</v>
      </c>
      <c r="T213">
        <f>1</f>
        <v>1</v>
      </c>
      <c r="U213" t="str">
        <f>IF(Table1[[#This Row],[Inventory_Available]]&lt;=Table1[[#This Row],[Reorder_Level]],"Reorder Required","Sufficient")</f>
        <v>Sufficient</v>
      </c>
    </row>
    <row r="214" spans="1:21" x14ac:dyDescent="0.35">
      <c r="A214" t="s">
        <v>395</v>
      </c>
      <c r="B214" s="3" t="s">
        <v>396</v>
      </c>
      <c r="C214" s="3" t="str">
        <f>IF(WEEKDAY(Table1[[#This Row],[Order_Date]],2)&lt;=5,"Weekday","Weekend")</f>
        <v>Weekend</v>
      </c>
      <c r="D214" t="s">
        <v>33</v>
      </c>
      <c r="E214" t="s">
        <v>53</v>
      </c>
      <c r="F214" s="8" t="s">
        <v>49</v>
      </c>
      <c r="G214" t="s">
        <v>56</v>
      </c>
      <c r="H214" s="7">
        <v>2</v>
      </c>
      <c r="I214">
        <v>304.37</v>
      </c>
      <c r="J214">
        <v>10</v>
      </c>
      <c r="K214" s="6">
        <v>547.87</v>
      </c>
      <c r="L214">
        <v>4.5</v>
      </c>
      <c r="M214" t="s">
        <v>20</v>
      </c>
      <c r="N214">
        <v>82</v>
      </c>
      <c r="O214">
        <v>45</v>
      </c>
      <c r="P214" s="4">
        <f>DATE(YEAR(Table1[[#This Row],[Order_Date]]),MONTH(Table1[[#This Row],[Order_Date]]),1)</f>
        <v>45778</v>
      </c>
      <c r="Q214" t="str">
        <f>TEXT(Table1[[#This Row],[Order_Date]],"mmmmmmmm")</f>
        <v>May</v>
      </c>
      <c r="R214">
        <f>YEAR(Table1[[#This Row],[Order_Date]])</f>
        <v>2025</v>
      </c>
      <c r="S214" s="6">
        <f>Table1[[#This Row],[Sales_Amount]]/100000</f>
        <v>5.4787000000000004E-3</v>
      </c>
      <c r="T214">
        <f>1</f>
        <v>1</v>
      </c>
      <c r="U214" t="str">
        <f>IF(Table1[[#This Row],[Inventory_Available]]&lt;=Table1[[#This Row],[Reorder_Level]],"Reorder Required","Sufficient")</f>
        <v>Sufficient</v>
      </c>
    </row>
    <row r="215" spans="1:21" x14ac:dyDescent="0.35">
      <c r="A215" t="s">
        <v>397</v>
      </c>
      <c r="B215" s="3" t="s">
        <v>208</v>
      </c>
      <c r="C215" s="3" t="str">
        <f>IF(WEEKDAY(Table1[[#This Row],[Order_Date]],2)&lt;=5,"Weekday","Weekend")</f>
        <v>Weekday</v>
      </c>
      <c r="D215" t="s">
        <v>23</v>
      </c>
      <c r="E215" t="s">
        <v>61</v>
      </c>
      <c r="F215" s="8" t="s">
        <v>49</v>
      </c>
      <c r="G215" t="s">
        <v>56</v>
      </c>
      <c r="H215" s="7">
        <v>8</v>
      </c>
      <c r="I215">
        <v>177</v>
      </c>
      <c r="J215">
        <v>20</v>
      </c>
      <c r="K215" s="6">
        <v>1132.8</v>
      </c>
      <c r="L215">
        <v>4.7</v>
      </c>
      <c r="M215" t="s">
        <v>43</v>
      </c>
      <c r="N215">
        <v>31</v>
      </c>
      <c r="O215">
        <v>20</v>
      </c>
      <c r="P215" s="4">
        <f>DATE(YEAR(Table1[[#This Row],[Order_Date]]),MONTH(Table1[[#This Row],[Order_Date]]),1)</f>
        <v>45748</v>
      </c>
      <c r="Q215" t="str">
        <f>TEXT(Table1[[#This Row],[Order_Date]],"mmmmmmmm")</f>
        <v>April</v>
      </c>
      <c r="R215">
        <f>YEAR(Table1[[#This Row],[Order_Date]])</f>
        <v>2025</v>
      </c>
      <c r="S215" s="6">
        <f>Table1[[#This Row],[Sales_Amount]]/100000</f>
        <v>1.1328E-2</v>
      </c>
      <c r="T215">
        <f>1</f>
        <v>1</v>
      </c>
      <c r="U215" t="str">
        <f>IF(Table1[[#This Row],[Inventory_Available]]&lt;=Table1[[#This Row],[Reorder_Level]],"Reorder Required","Sufficient")</f>
        <v>Sufficient</v>
      </c>
    </row>
    <row r="216" spans="1:21" x14ac:dyDescent="0.35">
      <c r="A216" t="s">
        <v>398</v>
      </c>
      <c r="B216" s="3" t="s">
        <v>399</v>
      </c>
      <c r="C216" s="3" t="str">
        <f>IF(WEEKDAY(Table1[[#This Row],[Order_Date]],2)&lt;=5,"Weekday","Weekend")</f>
        <v>Weekday</v>
      </c>
      <c r="D216" t="s">
        <v>74</v>
      </c>
      <c r="E216" t="s">
        <v>53</v>
      </c>
      <c r="F216" s="8" t="s">
        <v>18</v>
      </c>
      <c r="G216" t="s">
        <v>38</v>
      </c>
      <c r="H216" s="7">
        <v>9</v>
      </c>
      <c r="I216">
        <v>171.58</v>
      </c>
      <c r="J216">
        <v>5</v>
      </c>
      <c r="K216" s="6">
        <v>1467.01</v>
      </c>
      <c r="L216">
        <v>5</v>
      </c>
      <c r="M216" t="s">
        <v>20</v>
      </c>
      <c r="N216">
        <v>383</v>
      </c>
      <c r="O216">
        <v>20</v>
      </c>
      <c r="P216" s="4">
        <f>DATE(YEAR(Table1[[#This Row],[Order_Date]]),MONTH(Table1[[#This Row],[Order_Date]]),1)</f>
        <v>45778</v>
      </c>
      <c r="Q216" t="str">
        <f>TEXT(Table1[[#This Row],[Order_Date]],"mmmmmmmm")</f>
        <v>May</v>
      </c>
      <c r="R216">
        <f>YEAR(Table1[[#This Row],[Order_Date]])</f>
        <v>2025</v>
      </c>
      <c r="S216" s="6">
        <f>Table1[[#This Row],[Sales_Amount]]/100000</f>
        <v>1.46701E-2</v>
      </c>
      <c r="T216">
        <f>1</f>
        <v>1</v>
      </c>
      <c r="U216" t="str">
        <f>IF(Table1[[#This Row],[Inventory_Available]]&lt;=Table1[[#This Row],[Reorder_Level]],"Reorder Required","Sufficient")</f>
        <v>Sufficient</v>
      </c>
    </row>
    <row r="217" spans="1:21" x14ac:dyDescent="0.35">
      <c r="A217" t="s">
        <v>400</v>
      </c>
      <c r="B217" s="3" t="s">
        <v>27</v>
      </c>
      <c r="C217" s="3" t="str">
        <f>IF(WEEKDAY(Table1[[#This Row],[Order_Date]],2)&lt;=5,"Weekday","Weekend")</f>
        <v>Weekday</v>
      </c>
      <c r="D217" t="s">
        <v>33</v>
      </c>
      <c r="E217" t="s">
        <v>28</v>
      </c>
      <c r="F217" s="8" t="s">
        <v>24</v>
      </c>
      <c r="G217" t="s">
        <v>34</v>
      </c>
      <c r="H217" s="7">
        <v>10</v>
      </c>
      <c r="I217">
        <v>83.39</v>
      </c>
      <c r="J217">
        <v>15</v>
      </c>
      <c r="K217" s="6">
        <v>708.81</v>
      </c>
      <c r="L217">
        <v>4.7</v>
      </c>
      <c r="M217" t="s">
        <v>30</v>
      </c>
      <c r="N217">
        <v>371</v>
      </c>
      <c r="O217">
        <v>57</v>
      </c>
      <c r="P217" s="4">
        <f>DATE(YEAR(Table1[[#This Row],[Order_Date]]),MONTH(Table1[[#This Row],[Order_Date]]),1)</f>
        <v>45717</v>
      </c>
      <c r="Q217" t="str">
        <f>TEXT(Table1[[#This Row],[Order_Date]],"mmmmmmmm")</f>
        <v>March</v>
      </c>
      <c r="R217">
        <f>YEAR(Table1[[#This Row],[Order_Date]])</f>
        <v>2025</v>
      </c>
      <c r="S217" s="6">
        <f>Table1[[#This Row],[Sales_Amount]]/100000</f>
        <v>7.0880999999999991E-3</v>
      </c>
      <c r="T217">
        <f>1</f>
        <v>1</v>
      </c>
      <c r="U217" t="str">
        <f>IF(Table1[[#This Row],[Inventory_Available]]&lt;=Table1[[#This Row],[Reorder_Level]],"Reorder Required","Sufficient")</f>
        <v>Sufficient</v>
      </c>
    </row>
    <row r="218" spans="1:21" x14ac:dyDescent="0.35">
      <c r="A218" t="s">
        <v>401</v>
      </c>
      <c r="B218" s="3" t="s">
        <v>308</v>
      </c>
      <c r="C218" s="3" t="str">
        <f>IF(WEEKDAY(Table1[[#This Row],[Order_Date]],2)&lt;=5,"Weekday","Weekend")</f>
        <v>Weekday</v>
      </c>
      <c r="D218" t="s">
        <v>74</v>
      </c>
      <c r="E218" t="s">
        <v>61</v>
      </c>
      <c r="F218" s="8" t="s">
        <v>24</v>
      </c>
      <c r="G218" t="s">
        <v>34</v>
      </c>
      <c r="H218" s="7">
        <v>8</v>
      </c>
      <c r="I218">
        <v>464.15</v>
      </c>
      <c r="J218">
        <v>5</v>
      </c>
      <c r="K218" s="6">
        <v>3527.54</v>
      </c>
      <c r="L218">
        <v>4.5999999999999996</v>
      </c>
      <c r="M218" t="s">
        <v>39</v>
      </c>
      <c r="N218">
        <v>310</v>
      </c>
      <c r="O218">
        <v>77</v>
      </c>
      <c r="P218" s="4">
        <f>DATE(YEAR(Table1[[#This Row],[Order_Date]]),MONTH(Table1[[#This Row],[Order_Date]]),1)</f>
        <v>45748</v>
      </c>
      <c r="Q218" t="str">
        <f>TEXT(Table1[[#This Row],[Order_Date]],"mmmmmmmm")</f>
        <v>April</v>
      </c>
      <c r="R218">
        <f>YEAR(Table1[[#This Row],[Order_Date]])</f>
        <v>2025</v>
      </c>
      <c r="S218" s="6">
        <f>Table1[[#This Row],[Sales_Amount]]/100000</f>
        <v>3.5275399999999998E-2</v>
      </c>
      <c r="T218">
        <f>1</f>
        <v>1</v>
      </c>
      <c r="U218" t="str">
        <f>IF(Table1[[#This Row],[Inventory_Available]]&lt;=Table1[[#This Row],[Reorder_Level]],"Reorder Required","Sufficient")</f>
        <v>Sufficient</v>
      </c>
    </row>
    <row r="219" spans="1:21" x14ac:dyDescent="0.35">
      <c r="A219" t="s">
        <v>402</v>
      </c>
      <c r="B219" s="3" t="s">
        <v>289</v>
      </c>
      <c r="C219" s="3" t="str">
        <f>IF(WEEKDAY(Table1[[#This Row],[Order_Date]],2)&lt;=5,"Weekday","Weekend")</f>
        <v>Weekday</v>
      </c>
      <c r="D219" t="s">
        <v>23</v>
      </c>
      <c r="E219" t="s">
        <v>17</v>
      </c>
      <c r="F219" s="8" t="s">
        <v>18</v>
      </c>
      <c r="G219" t="s">
        <v>19</v>
      </c>
      <c r="H219" s="7">
        <v>4</v>
      </c>
      <c r="I219">
        <v>224.48</v>
      </c>
      <c r="J219">
        <v>10</v>
      </c>
      <c r="K219" s="6">
        <v>808.13</v>
      </c>
      <c r="L219">
        <v>4.5999999999999996</v>
      </c>
      <c r="M219" t="s">
        <v>43</v>
      </c>
      <c r="N219">
        <v>491</v>
      </c>
      <c r="O219">
        <v>70</v>
      </c>
      <c r="P219" s="4">
        <f>DATE(YEAR(Table1[[#This Row],[Order_Date]]),MONTH(Table1[[#This Row],[Order_Date]]),1)</f>
        <v>45748</v>
      </c>
      <c r="Q219" t="str">
        <f>TEXT(Table1[[#This Row],[Order_Date]],"mmmmmmmm")</f>
        <v>April</v>
      </c>
      <c r="R219">
        <f>YEAR(Table1[[#This Row],[Order_Date]])</f>
        <v>2025</v>
      </c>
      <c r="S219" s="6">
        <f>Table1[[#This Row],[Sales_Amount]]/100000</f>
        <v>8.0812999999999996E-3</v>
      </c>
      <c r="T219">
        <f>1</f>
        <v>1</v>
      </c>
      <c r="U219" t="str">
        <f>IF(Table1[[#This Row],[Inventory_Available]]&lt;=Table1[[#This Row],[Reorder_Level]],"Reorder Required","Sufficient")</f>
        <v>Sufficient</v>
      </c>
    </row>
    <row r="220" spans="1:21" x14ac:dyDescent="0.35">
      <c r="A220" t="s">
        <v>403</v>
      </c>
      <c r="B220" s="3" t="s">
        <v>198</v>
      </c>
      <c r="C220" s="3" t="str">
        <f>IF(WEEKDAY(Table1[[#This Row],[Order_Date]],2)&lt;=5,"Weekday","Weekend")</f>
        <v>Weekday</v>
      </c>
      <c r="D220" t="s">
        <v>33</v>
      </c>
      <c r="E220" t="s">
        <v>28</v>
      </c>
      <c r="F220" s="8" t="s">
        <v>70</v>
      </c>
      <c r="G220" t="s">
        <v>71</v>
      </c>
      <c r="H220" s="7">
        <v>6</v>
      </c>
      <c r="I220">
        <v>55.99</v>
      </c>
      <c r="J220">
        <v>10</v>
      </c>
      <c r="K220" s="6">
        <v>302.35000000000002</v>
      </c>
      <c r="L220">
        <v>4.0999999999999996</v>
      </c>
      <c r="M220" t="s">
        <v>39</v>
      </c>
      <c r="N220">
        <v>178</v>
      </c>
      <c r="O220">
        <v>37</v>
      </c>
      <c r="P220" s="4">
        <f>DATE(YEAR(Table1[[#This Row],[Order_Date]]),MONTH(Table1[[#This Row],[Order_Date]]),1)</f>
        <v>45778</v>
      </c>
      <c r="Q220" t="str">
        <f>TEXT(Table1[[#This Row],[Order_Date]],"mmmmmmmm")</f>
        <v>May</v>
      </c>
      <c r="R220">
        <f>YEAR(Table1[[#This Row],[Order_Date]])</f>
        <v>2025</v>
      </c>
      <c r="S220" s="6">
        <f>Table1[[#This Row],[Sales_Amount]]/100000</f>
        <v>3.0235000000000001E-3</v>
      </c>
      <c r="T220">
        <f>1</f>
        <v>1</v>
      </c>
      <c r="U220" t="str">
        <f>IF(Table1[[#This Row],[Inventory_Available]]&lt;=Table1[[#This Row],[Reorder_Level]],"Reorder Required","Sufficient")</f>
        <v>Sufficient</v>
      </c>
    </row>
    <row r="221" spans="1:21" x14ac:dyDescent="0.35">
      <c r="A221" t="s">
        <v>404</v>
      </c>
      <c r="B221" s="3" t="s">
        <v>186</v>
      </c>
      <c r="C221" s="3" t="str">
        <f>IF(WEEKDAY(Table1[[#This Row],[Order_Date]],2)&lt;=5,"Weekday","Weekend")</f>
        <v>Weekday</v>
      </c>
      <c r="D221" t="s">
        <v>37</v>
      </c>
      <c r="E221" t="s">
        <v>28</v>
      </c>
      <c r="F221" s="8" t="s">
        <v>70</v>
      </c>
      <c r="G221" t="s">
        <v>71</v>
      </c>
      <c r="H221" s="7">
        <v>4</v>
      </c>
      <c r="I221">
        <v>369.65</v>
      </c>
      <c r="J221">
        <v>0</v>
      </c>
      <c r="K221" s="6">
        <v>1478.6</v>
      </c>
      <c r="L221">
        <v>4</v>
      </c>
      <c r="M221" t="s">
        <v>39</v>
      </c>
      <c r="N221">
        <v>353</v>
      </c>
      <c r="O221">
        <v>26</v>
      </c>
      <c r="P221" s="4">
        <f>DATE(YEAR(Table1[[#This Row],[Order_Date]]),MONTH(Table1[[#This Row],[Order_Date]]),1)</f>
        <v>45658</v>
      </c>
      <c r="Q221" t="str">
        <f>TEXT(Table1[[#This Row],[Order_Date]],"mmmmmmmm")</f>
        <v>January</v>
      </c>
      <c r="R221">
        <f>YEAR(Table1[[#This Row],[Order_Date]])</f>
        <v>2025</v>
      </c>
      <c r="S221" s="6">
        <f>Table1[[#This Row],[Sales_Amount]]/100000</f>
        <v>1.4785999999999999E-2</v>
      </c>
      <c r="T221">
        <f>1</f>
        <v>1</v>
      </c>
      <c r="U221" t="str">
        <f>IF(Table1[[#This Row],[Inventory_Available]]&lt;=Table1[[#This Row],[Reorder_Level]],"Reorder Required","Sufficient")</f>
        <v>Sufficient</v>
      </c>
    </row>
    <row r="222" spans="1:21" x14ac:dyDescent="0.35">
      <c r="A222" t="s">
        <v>405</v>
      </c>
      <c r="B222" s="3" t="s">
        <v>406</v>
      </c>
      <c r="C222" s="3" t="str">
        <f>IF(WEEKDAY(Table1[[#This Row],[Order_Date]],2)&lt;=5,"Weekday","Weekend")</f>
        <v>Weekday</v>
      </c>
      <c r="D222" t="s">
        <v>33</v>
      </c>
      <c r="E222" t="s">
        <v>61</v>
      </c>
      <c r="F222" s="8" t="s">
        <v>18</v>
      </c>
      <c r="G222" t="s">
        <v>79</v>
      </c>
      <c r="H222" s="7">
        <v>4</v>
      </c>
      <c r="I222">
        <v>292.8</v>
      </c>
      <c r="J222">
        <v>10</v>
      </c>
      <c r="K222" s="6">
        <v>1054.08</v>
      </c>
      <c r="L222">
        <v>3.7</v>
      </c>
      <c r="M222" t="s">
        <v>20</v>
      </c>
      <c r="N222">
        <v>260</v>
      </c>
      <c r="O222">
        <v>31</v>
      </c>
      <c r="P222" s="4">
        <f>DATE(YEAR(Table1[[#This Row],[Order_Date]]),MONTH(Table1[[#This Row],[Order_Date]]),1)</f>
        <v>45809</v>
      </c>
      <c r="Q222" t="str">
        <f>TEXT(Table1[[#This Row],[Order_Date]],"mmmmmmmm")</f>
        <v>June</v>
      </c>
      <c r="R222">
        <f>YEAR(Table1[[#This Row],[Order_Date]])</f>
        <v>2025</v>
      </c>
      <c r="S222" s="6">
        <f>Table1[[#This Row],[Sales_Amount]]/100000</f>
        <v>1.0540799999999999E-2</v>
      </c>
      <c r="T222">
        <f>1</f>
        <v>1</v>
      </c>
      <c r="U222" t="str">
        <f>IF(Table1[[#This Row],[Inventory_Available]]&lt;=Table1[[#This Row],[Reorder_Level]],"Reorder Required","Sufficient")</f>
        <v>Sufficient</v>
      </c>
    </row>
    <row r="223" spans="1:21" x14ac:dyDescent="0.35">
      <c r="A223" t="s">
        <v>407</v>
      </c>
      <c r="B223" s="3" t="s">
        <v>408</v>
      </c>
      <c r="C223" s="3" t="str">
        <f>IF(WEEKDAY(Table1[[#This Row],[Order_Date]],2)&lt;=5,"Weekday","Weekend")</f>
        <v>Weekend</v>
      </c>
      <c r="D223" t="s">
        <v>16</v>
      </c>
      <c r="E223" t="s">
        <v>53</v>
      </c>
      <c r="F223" s="8" t="s">
        <v>70</v>
      </c>
      <c r="G223" t="s">
        <v>71</v>
      </c>
      <c r="H223" s="7">
        <v>5</v>
      </c>
      <c r="I223">
        <v>123.67</v>
      </c>
      <c r="J223">
        <v>0</v>
      </c>
      <c r="K223" s="6">
        <v>618.35</v>
      </c>
      <c r="L223">
        <v>4.5</v>
      </c>
      <c r="M223" t="s">
        <v>43</v>
      </c>
      <c r="N223">
        <v>214</v>
      </c>
      <c r="O223">
        <v>27</v>
      </c>
      <c r="P223" s="4">
        <f>DATE(YEAR(Table1[[#This Row],[Order_Date]]),MONTH(Table1[[#This Row],[Order_Date]]),1)</f>
        <v>45689</v>
      </c>
      <c r="Q223" t="str">
        <f>TEXT(Table1[[#This Row],[Order_Date]],"mmmmmmmm")</f>
        <v>February</v>
      </c>
      <c r="R223">
        <f>YEAR(Table1[[#This Row],[Order_Date]])</f>
        <v>2025</v>
      </c>
      <c r="S223" s="6">
        <f>Table1[[#This Row],[Sales_Amount]]/100000</f>
        <v>6.1835000000000006E-3</v>
      </c>
      <c r="T223">
        <f>1</f>
        <v>1</v>
      </c>
      <c r="U223" t="str">
        <f>IF(Table1[[#This Row],[Inventory_Available]]&lt;=Table1[[#This Row],[Reorder_Level]],"Reorder Required","Sufficient")</f>
        <v>Sufficient</v>
      </c>
    </row>
    <row r="224" spans="1:21" x14ac:dyDescent="0.35">
      <c r="A224" t="s">
        <v>409</v>
      </c>
      <c r="B224" s="3" t="s">
        <v>58</v>
      </c>
      <c r="C224" s="3" t="str">
        <f>IF(WEEKDAY(Table1[[#This Row],[Order_Date]],2)&lt;=5,"Weekday","Weekend")</f>
        <v>Weekend</v>
      </c>
      <c r="D224" t="s">
        <v>37</v>
      </c>
      <c r="E224" t="s">
        <v>61</v>
      </c>
      <c r="F224" s="8" t="s">
        <v>62</v>
      </c>
      <c r="G224" t="s">
        <v>82</v>
      </c>
      <c r="H224" s="7">
        <v>10</v>
      </c>
      <c r="I224">
        <v>213.93</v>
      </c>
      <c r="J224">
        <v>10</v>
      </c>
      <c r="K224" s="6">
        <v>1925.37</v>
      </c>
      <c r="L224">
        <v>4</v>
      </c>
      <c r="M224" t="s">
        <v>39</v>
      </c>
      <c r="N224">
        <v>332</v>
      </c>
      <c r="O224">
        <v>55</v>
      </c>
      <c r="P224" s="4">
        <f>DATE(YEAR(Table1[[#This Row],[Order_Date]]),MONTH(Table1[[#This Row],[Order_Date]]),1)</f>
        <v>45658</v>
      </c>
      <c r="Q224" t="str">
        <f>TEXT(Table1[[#This Row],[Order_Date]],"mmmmmmmm")</f>
        <v>January</v>
      </c>
      <c r="R224">
        <f>YEAR(Table1[[#This Row],[Order_Date]])</f>
        <v>2025</v>
      </c>
      <c r="S224" s="6">
        <f>Table1[[#This Row],[Sales_Amount]]/100000</f>
        <v>1.9253699999999999E-2</v>
      </c>
      <c r="T224">
        <f>1</f>
        <v>1</v>
      </c>
      <c r="U224" t="str">
        <f>IF(Table1[[#This Row],[Inventory_Available]]&lt;=Table1[[#This Row],[Reorder_Level]],"Reorder Required","Sufficient")</f>
        <v>Sufficient</v>
      </c>
    </row>
    <row r="225" spans="1:21" x14ac:dyDescent="0.35">
      <c r="A225" t="s">
        <v>410</v>
      </c>
      <c r="B225" s="3" t="s">
        <v>200</v>
      </c>
      <c r="C225" s="3" t="str">
        <f>IF(WEEKDAY(Table1[[#This Row],[Order_Date]],2)&lt;=5,"Weekday","Weekend")</f>
        <v>Weekend</v>
      </c>
      <c r="D225" t="s">
        <v>16</v>
      </c>
      <c r="E225" t="s">
        <v>28</v>
      </c>
      <c r="F225" s="8" t="s">
        <v>70</v>
      </c>
      <c r="G225" t="s">
        <v>143</v>
      </c>
      <c r="H225" s="7">
        <v>2</v>
      </c>
      <c r="I225">
        <v>73.56</v>
      </c>
      <c r="J225">
        <v>20</v>
      </c>
      <c r="K225" s="6">
        <v>117.7</v>
      </c>
      <c r="L225">
        <v>4.4000000000000004</v>
      </c>
      <c r="M225" t="s">
        <v>43</v>
      </c>
      <c r="N225">
        <v>486</v>
      </c>
      <c r="O225">
        <v>67</v>
      </c>
      <c r="P225" s="4">
        <f>DATE(YEAR(Table1[[#This Row],[Order_Date]]),MONTH(Table1[[#This Row],[Order_Date]]),1)</f>
        <v>45689</v>
      </c>
      <c r="Q225" t="str">
        <f>TEXT(Table1[[#This Row],[Order_Date]],"mmmmmmmm")</f>
        <v>February</v>
      </c>
      <c r="R225">
        <f>YEAR(Table1[[#This Row],[Order_Date]])</f>
        <v>2025</v>
      </c>
      <c r="S225" s="6">
        <f>Table1[[#This Row],[Sales_Amount]]/100000</f>
        <v>1.1770000000000001E-3</v>
      </c>
      <c r="T225">
        <f>1</f>
        <v>1</v>
      </c>
      <c r="U225" t="str">
        <f>IF(Table1[[#This Row],[Inventory_Available]]&lt;=Table1[[#This Row],[Reorder_Level]],"Reorder Required","Sufficient")</f>
        <v>Sufficient</v>
      </c>
    </row>
    <row r="226" spans="1:21" x14ac:dyDescent="0.35">
      <c r="A226" t="s">
        <v>411</v>
      </c>
      <c r="B226" s="3" t="s">
        <v>399</v>
      </c>
      <c r="C226" s="3" t="str">
        <f>IF(WEEKDAY(Table1[[#This Row],[Order_Date]],2)&lt;=5,"Weekday","Weekend")</f>
        <v>Weekday</v>
      </c>
      <c r="D226" t="s">
        <v>46</v>
      </c>
      <c r="E226" t="s">
        <v>28</v>
      </c>
      <c r="F226" s="8" t="s">
        <v>49</v>
      </c>
      <c r="G226" t="s">
        <v>50</v>
      </c>
      <c r="H226" s="7">
        <v>6</v>
      </c>
      <c r="I226">
        <v>251.3</v>
      </c>
      <c r="J226">
        <v>0</v>
      </c>
      <c r="K226" s="6">
        <v>1507.8</v>
      </c>
      <c r="L226">
        <v>4.8</v>
      </c>
      <c r="M226" t="s">
        <v>20</v>
      </c>
      <c r="N226">
        <v>141</v>
      </c>
      <c r="O226">
        <v>74</v>
      </c>
      <c r="P226" s="4">
        <f>DATE(YEAR(Table1[[#This Row],[Order_Date]]),MONTH(Table1[[#This Row],[Order_Date]]),1)</f>
        <v>45778</v>
      </c>
      <c r="Q226" t="str">
        <f>TEXT(Table1[[#This Row],[Order_Date]],"mmmmmmmm")</f>
        <v>May</v>
      </c>
      <c r="R226">
        <f>YEAR(Table1[[#This Row],[Order_Date]])</f>
        <v>2025</v>
      </c>
      <c r="S226" s="6">
        <f>Table1[[#This Row],[Sales_Amount]]/100000</f>
        <v>1.5077999999999999E-2</v>
      </c>
      <c r="T226">
        <f>1</f>
        <v>1</v>
      </c>
      <c r="U226" t="str">
        <f>IF(Table1[[#This Row],[Inventory_Available]]&lt;=Table1[[#This Row],[Reorder_Level]],"Reorder Required","Sufficient")</f>
        <v>Sufficient</v>
      </c>
    </row>
    <row r="227" spans="1:21" x14ac:dyDescent="0.35">
      <c r="A227" t="s">
        <v>412</v>
      </c>
      <c r="B227" s="3" t="s">
        <v>330</v>
      </c>
      <c r="C227" s="3" t="str">
        <f>IF(WEEKDAY(Table1[[#This Row],[Order_Date]],2)&lt;=5,"Weekday","Weekend")</f>
        <v>Weekday</v>
      </c>
      <c r="D227" t="s">
        <v>74</v>
      </c>
      <c r="E227" t="s">
        <v>53</v>
      </c>
      <c r="F227" s="8" t="s">
        <v>18</v>
      </c>
      <c r="G227" t="s">
        <v>19</v>
      </c>
      <c r="H227" s="7">
        <v>1</v>
      </c>
      <c r="I227">
        <v>104.36</v>
      </c>
      <c r="J227">
        <v>5</v>
      </c>
      <c r="K227" s="6">
        <v>99.14</v>
      </c>
      <c r="L227">
        <v>3.8</v>
      </c>
      <c r="M227" t="s">
        <v>30</v>
      </c>
      <c r="N227">
        <v>331</v>
      </c>
      <c r="O227">
        <v>73</v>
      </c>
      <c r="P227" s="4">
        <f>DATE(YEAR(Table1[[#This Row],[Order_Date]]),MONTH(Table1[[#This Row],[Order_Date]]),1)</f>
        <v>45778</v>
      </c>
      <c r="Q227" t="str">
        <f>TEXT(Table1[[#This Row],[Order_Date]],"mmmmmmmm")</f>
        <v>May</v>
      </c>
      <c r="R227">
        <f>YEAR(Table1[[#This Row],[Order_Date]])</f>
        <v>2025</v>
      </c>
      <c r="S227" s="6">
        <f>Table1[[#This Row],[Sales_Amount]]/100000</f>
        <v>9.9139999999999992E-4</v>
      </c>
      <c r="T227">
        <f>1</f>
        <v>1</v>
      </c>
      <c r="U227" t="str">
        <f>IF(Table1[[#This Row],[Inventory_Available]]&lt;=Table1[[#This Row],[Reorder_Level]],"Reorder Required","Sufficient")</f>
        <v>Sufficient</v>
      </c>
    </row>
    <row r="228" spans="1:21" x14ac:dyDescent="0.35">
      <c r="A228" t="s">
        <v>413</v>
      </c>
      <c r="B228" s="3" t="s">
        <v>356</v>
      </c>
      <c r="C228" s="3" t="str">
        <f>IF(WEEKDAY(Table1[[#This Row],[Order_Date]],2)&lt;=5,"Weekday","Weekend")</f>
        <v>Weekend</v>
      </c>
      <c r="D228" t="s">
        <v>16</v>
      </c>
      <c r="E228" t="s">
        <v>28</v>
      </c>
      <c r="F228" s="8" t="s">
        <v>62</v>
      </c>
      <c r="G228" t="s">
        <v>149</v>
      </c>
      <c r="H228" s="7">
        <v>10</v>
      </c>
      <c r="I228">
        <v>165.81</v>
      </c>
      <c r="J228">
        <v>20</v>
      </c>
      <c r="K228" s="6">
        <v>1326.48</v>
      </c>
      <c r="L228">
        <v>4.8</v>
      </c>
      <c r="M228" t="s">
        <v>43</v>
      </c>
      <c r="N228">
        <v>378</v>
      </c>
      <c r="O228">
        <v>45</v>
      </c>
      <c r="P228" s="4">
        <f>DATE(YEAR(Table1[[#This Row],[Order_Date]]),MONTH(Table1[[#This Row],[Order_Date]]),1)</f>
        <v>45778</v>
      </c>
      <c r="Q228" t="str">
        <f>TEXT(Table1[[#This Row],[Order_Date]],"mmmmmmmm")</f>
        <v>May</v>
      </c>
      <c r="R228">
        <f>YEAR(Table1[[#This Row],[Order_Date]])</f>
        <v>2025</v>
      </c>
      <c r="S228" s="6">
        <f>Table1[[#This Row],[Sales_Amount]]/100000</f>
        <v>1.32648E-2</v>
      </c>
      <c r="T228">
        <f>1</f>
        <v>1</v>
      </c>
      <c r="U228" t="str">
        <f>IF(Table1[[#This Row],[Inventory_Available]]&lt;=Table1[[#This Row],[Reorder_Level]],"Reorder Required","Sufficient")</f>
        <v>Sufficient</v>
      </c>
    </row>
    <row r="229" spans="1:21" x14ac:dyDescent="0.35">
      <c r="A229" t="s">
        <v>414</v>
      </c>
      <c r="B229" s="3" t="s">
        <v>225</v>
      </c>
      <c r="C229" s="3" t="str">
        <f>IF(WEEKDAY(Table1[[#This Row],[Order_Date]],2)&lt;=5,"Weekday","Weekend")</f>
        <v>Weekday</v>
      </c>
      <c r="D229" t="s">
        <v>46</v>
      </c>
      <c r="E229" t="s">
        <v>53</v>
      </c>
      <c r="F229" s="8" t="s">
        <v>62</v>
      </c>
      <c r="G229" t="s">
        <v>82</v>
      </c>
      <c r="H229" s="7">
        <v>4</v>
      </c>
      <c r="I229">
        <v>224.3</v>
      </c>
      <c r="J229">
        <v>15</v>
      </c>
      <c r="K229" s="6">
        <v>762.62</v>
      </c>
      <c r="L229">
        <v>4.2</v>
      </c>
      <c r="M229" t="s">
        <v>20</v>
      </c>
      <c r="N229">
        <v>138</v>
      </c>
      <c r="O229">
        <v>51</v>
      </c>
      <c r="P229" s="4">
        <f>DATE(YEAR(Table1[[#This Row],[Order_Date]]),MONTH(Table1[[#This Row],[Order_Date]]),1)</f>
        <v>45748</v>
      </c>
      <c r="Q229" t="str">
        <f>TEXT(Table1[[#This Row],[Order_Date]],"mmmmmmmm")</f>
        <v>April</v>
      </c>
      <c r="R229">
        <f>YEAR(Table1[[#This Row],[Order_Date]])</f>
        <v>2025</v>
      </c>
      <c r="S229" s="6">
        <f>Table1[[#This Row],[Sales_Amount]]/100000</f>
        <v>7.6261999999999996E-3</v>
      </c>
      <c r="T229">
        <f>1</f>
        <v>1</v>
      </c>
      <c r="U229" t="str">
        <f>IF(Table1[[#This Row],[Inventory_Available]]&lt;=Table1[[#This Row],[Reorder_Level]],"Reorder Required","Sufficient")</f>
        <v>Sufficient</v>
      </c>
    </row>
    <row r="230" spans="1:21" x14ac:dyDescent="0.35">
      <c r="A230" t="s">
        <v>415</v>
      </c>
      <c r="B230" s="3" t="s">
        <v>223</v>
      </c>
      <c r="C230" s="3" t="str">
        <f>IF(WEEKDAY(Table1[[#This Row],[Order_Date]],2)&lt;=5,"Weekday","Weekend")</f>
        <v>Weekday</v>
      </c>
      <c r="D230" t="s">
        <v>16</v>
      </c>
      <c r="E230" t="s">
        <v>17</v>
      </c>
      <c r="F230" s="8" t="s">
        <v>24</v>
      </c>
      <c r="G230" t="s">
        <v>29</v>
      </c>
      <c r="H230" s="7">
        <v>4</v>
      </c>
      <c r="I230">
        <v>199.66</v>
      </c>
      <c r="J230">
        <v>0</v>
      </c>
      <c r="K230" s="6">
        <v>798.64</v>
      </c>
      <c r="L230">
        <v>3.7</v>
      </c>
      <c r="M230" t="s">
        <v>30</v>
      </c>
      <c r="N230">
        <v>295</v>
      </c>
      <c r="O230">
        <v>63</v>
      </c>
      <c r="P230" s="4">
        <f>DATE(YEAR(Table1[[#This Row],[Order_Date]]),MONTH(Table1[[#This Row],[Order_Date]]),1)</f>
        <v>45658</v>
      </c>
      <c r="Q230" t="str">
        <f>TEXT(Table1[[#This Row],[Order_Date]],"mmmmmmmm")</f>
        <v>January</v>
      </c>
      <c r="R230">
        <f>YEAR(Table1[[#This Row],[Order_Date]])</f>
        <v>2025</v>
      </c>
      <c r="S230" s="6">
        <f>Table1[[#This Row],[Sales_Amount]]/100000</f>
        <v>7.9863999999999994E-3</v>
      </c>
      <c r="T230">
        <f>1</f>
        <v>1</v>
      </c>
      <c r="U230" t="str">
        <f>IF(Table1[[#This Row],[Inventory_Available]]&lt;=Table1[[#This Row],[Reorder_Level]],"Reorder Required","Sufficient")</f>
        <v>Sufficient</v>
      </c>
    </row>
    <row r="231" spans="1:21" x14ac:dyDescent="0.35">
      <c r="A231" t="s">
        <v>416</v>
      </c>
      <c r="B231" s="3" t="s">
        <v>146</v>
      </c>
      <c r="C231" s="3" t="str">
        <f>IF(WEEKDAY(Table1[[#This Row],[Order_Date]],2)&lt;=5,"Weekday","Weekend")</f>
        <v>Weekend</v>
      </c>
      <c r="D231" t="s">
        <v>23</v>
      </c>
      <c r="E231" t="s">
        <v>61</v>
      </c>
      <c r="F231" s="8" t="s">
        <v>24</v>
      </c>
      <c r="G231" t="s">
        <v>34</v>
      </c>
      <c r="H231" s="7">
        <v>6</v>
      </c>
      <c r="I231">
        <v>165.31</v>
      </c>
      <c r="J231">
        <v>15</v>
      </c>
      <c r="K231" s="6">
        <v>843.08</v>
      </c>
      <c r="L231">
        <v>4.2</v>
      </c>
      <c r="M231" t="s">
        <v>20</v>
      </c>
      <c r="N231">
        <v>110</v>
      </c>
      <c r="O231">
        <v>52</v>
      </c>
      <c r="P231" s="4">
        <f>DATE(YEAR(Table1[[#This Row],[Order_Date]]),MONTH(Table1[[#This Row],[Order_Date]]),1)</f>
        <v>45717</v>
      </c>
      <c r="Q231" t="str">
        <f>TEXT(Table1[[#This Row],[Order_Date]],"mmmmmmmm")</f>
        <v>March</v>
      </c>
      <c r="R231">
        <f>YEAR(Table1[[#This Row],[Order_Date]])</f>
        <v>2025</v>
      </c>
      <c r="S231" s="6">
        <f>Table1[[#This Row],[Sales_Amount]]/100000</f>
        <v>8.4308000000000004E-3</v>
      </c>
      <c r="T231">
        <f>1</f>
        <v>1</v>
      </c>
      <c r="U231" t="str">
        <f>IF(Table1[[#This Row],[Inventory_Available]]&lt;=Table1[[#This Row],[Reorder_Level]],"Reorder Required","Sufficient")</f>
        <v>Sufficient</v>
      </c>
    </row>
    <row r="232" spans="1:21" x14ac:dyDescent="0.35">
      <c r="A232" t="s">
        <v>417</v>
      </c>
      <c r="B232" s="3" t="s">
        <v>128</v>
      </c>
      <c r="C232" s="3" t="str">
        <f>IF(WEEKDAY(Table1[[#This Row],[Order_Date]],2)&lt;=5,"Weekday","Weekend")</f>
        <v>Weekday</v>
      </c>
      <c r="D232" t="s">
        <v>37</v>
      </c>
      <c r="E232" t="s">
        <v>28</v>
      </c>
      <c r="F232" s="8" t="s">
        <v>49</v>
      </c>
      <c r="G232" t="s">
        <v>56</v>
      </c>
      <c r="H232" s="7">
        <v>5</v>
      </c>
      <c r="I232">
        <v>91.13</v>
      </c>
      <c r="J232">
        <v>5</v>
      </c>
      <c r="K232" s="6">
        <v>432.87</v>
      </c>
      <c r="L232">
        <v>4.4000000000000004</v>
      </c>
      <c r="M232" t="s">
        <v>43</v>
      </c>
      <c r="N232">
        <v>247</v>
      </c>
      <c r="O232">
        <v>46</v>
      </c>
      <c r="P232" s="4">
        <f>DATE(YEAR(Table1[[#This Row],[Order_Date]]),MONTH(Table1[[#This Row],[Order_Date]]),1)</f>
        <v>45809</v>
      </c>
      <c r="Q232" t="str">
        <f>TEXT(Table1[[#This Row],[Order_Date]],"mmmmmmmm")</f>
        <v>June</v>
      </c>
      <c r="R232">
        <f>YEAR(Table1[[#This Row],[Order_Date]])</f>
        <v>2025</v>
      </c>
      <c r="S232" s="6">
        <f>Table1[[#This Row],[Sales_Amount]]/100000</f>
        <v>4.3287000000000004E-3</v>
      </c>
      <c r="T232">
        <f>1</f>
        <v>1</v>
      </c>
      <c r="U232" t="str">
        <f>IF(Table1[[#This Row],[Inventory_Available]]&lt;=Table1[[#This Row],[Reorder_Level]],"Reorder Required","Sufficient")</f>
        <v>Sufficient</v>
      </c>
    </row>
    <row r="233" spans="1:21" x14ac:dyDescent="0.35">
      <c r="A233" t="s">
        <v>418</v>
      </c>
      <c r="B233" s="3" t="s">
        <v>99</v>
      </c>
      <c r="C233" s="3" t="str">
        <f>IF(WEEKDAY(Table1[[#This Row],[Order_Date]],2)&lt;=5,"Weekday","Weekend")</f>
        <v>Weekday</v>
      </c>
      <c r="D233" t="s">
        <v>46</v>
      </c>
      <c r="E233" t="s">
        <v>28</v>
      </c>
      <c r="F233" s="8" t="s">
        <v>62</v>
      </c>
      <c r="G233" t="s">
        <v>63</v>
      </c>
      <c r="H233" s="7">
        <v>9</v>
      </c>
      <c r="I233">
        <v>115.59</v>
      </c>
      <c r="J233">
        <v>15</v>
      </c>
      <c r="K233" s="6">
        <v>884.26</v>
      </c>
      <c r="L233">
        <v>4.5</v>
      </c>
      <c r="M233" t="s">
        <v>43</v>
      </c>
      <c r="N233">
        <v>384</v>
      </c>
      <c r="O233">
        <v>74</v>
      </c>
      <c r="P233" s="4">
        <f>DATE(YEAR(Table1[[#This Row],[Order_Date]]),MONTH(Table1[[#This Row],[Order_Date]]),1)</f>
        <v>45689</v>
      </c>
      <c r="Q233" t="str">
        <f>TEXT(Table1[[#This Row],[Order_Date]],"mmmmmmmm")</f>
        <v>February</v>
      </c>
      <c r="R233">
        <f>YEAR(Table1[[#This Row],[Order_Date]])</f>
        <v>2025</v>
      </c>
      <c r="S233" s="6">
        <f>Table1[[#This Row],[Sales_Amount]]/100000</f>
        <v>8.8425999999999991E-3</v>
      </c>
      <c r="T233">
        <f>1</f>
        <v>1</v>
      </c>
      <c r="U233" t="str">
        <f>IF(Table1[[#This Row],[Inventory_Available]]&lt;=Table1[[#This Row],[Reorder_Level]],"Reorder Required","Sufficient")</f>
        <v>Sufficient</v>
      </c>
    </row>
    <row r="234" spans="1:21" x14ac:dyDescent="0.35">
      <c r="A234" t="s">
        <v>419</v>
      </c>
      <c r="B234" s="3" t="s">
        <v>420</v>
      </c>
      <c r="C234" s="3" t="str">
        <f>IF(WEEKDAY(Table1[[#This Row],[Order_Date]],2)&lt;=5,"Weekday","Weekend")</f>
        <v>Weekday</v>
      </c>
      <c r="D234" t="s">
        <v>46</v>
      </c>
      <c r="E234" t="s">
        <v>28</v>
      </c>
      <c r="F234" s="8" t="s">
        <v>62</v>
      </c>
      <c r="G234" t="s">
        <v>166</v>
      </c>
      <c r="H234" s="7">
        <v>9</v>
      </c>
      <c r="I234">
        <v>345.61</v>
      </c>
      <c r="J234">
        <v>5</v>
      </c>
      <c r="K234" s="6">
        <v>2954.97</v>
      </c>
      <c r="L234">
        <v>4.5999999999999996</v>
      </c>
      <c r="M234" t="s">
        <v>43</v>
      </c>
      <c r="N234">
        <v>200</v>
      </c>
      <c r="O234">
        <v>50</v>
      </c>
      <c r="P234" s="4">
        <f>DATE(YEAR(Table1[[#This Row],[Order_Date]]),MONTH(Table1[[#This Row],[Order_Date]]),1)</f>
        <v>45689</v>
      </c>
      <c r="Q234" t="str">
        <f>TEXT(Table1[[#This Row],[Order_Date]],"mmmmmmmm")</f>
        <v>February</v>
      </c>
      <c r="R234">
        <f>YEAR(Table1[[#This Row],[Order_Date]])</f>
        <v>2025</v>
      </c>
      <c r="S234" s="6">
        <f>Table1[[#This Row],[Sales_Amount]]/100000</f>
        <v>2.9549699999999998E-2</v>
      </c>
      <c r="T234">
        <f>1</f>
        <v>1</v>
      </c>
      <c r="U234" t="str">
        <f>IF(Table1[[#This Row],[Inventory_Available]]&lt;=Table1[[#This Row],[Reorder_Level]],"Reorder Required","Sufficient")</f>
        <v>Sufficient</v>
      </c>
    </row>
    <row r="235" spans="1:21" x14ac:dyDescent="0.35">
      <c r="A235" t="s">
        <v>421</v>
      </c>
      <c r="B235" s="3" t="s">
        <v>110</v>
      </c>
      <c r="C235" s="3" t="str">
        <f>IF(WEEKDAY(Table1[[#This Row],[Order_Date]],2)&lt;=5,"Weekday","Weekend")</f>
        <v>Weekend</v>
      </c>
      <c r="D235" t="s">
        <v>16</v>
      </c>
      <c r="E235" t="s">
        <v>53</v>
      </c>
      <c r="F235" s="8" t="s">
        <v>62</v>
      </c>
      <c r="G235" t="s">
        <v>149</v>
      </c>
      <c r="H235" s="7">
        <v>10</v>
      </c>
      <c r="I235">
        <v>222.09</v>
      </c>
      <c r="J235">
        <v>0</v>
      </c>
      <c r="K235" s="6">
        <v>2220.9</v>
      </c>
      <c r="L235">
        <v>4</v>
      </c>
      <c r="M235" t="s">
        <v>43</v>
      </c>
      <c r="N235">
        <v>140</v>
      </c>
      <c r="O235">
        <v>62</v>
      </c>
      <c r="P235" s="4">
        <f>DATE(YEAR(Table1[[#This Row],[Order_Date]]),MONTH(Table1[[#This Row],[Order_Date]]),1)</f>
        <v>45809</v>
      </c>
      <c r="Q235" t="str">
        <f>TEXT(Table1[[#This Row],[Order_Date]],"mmmmmmmm")</f>
        <v>June</v>
      </c>
      <c r="R235">
        <f>YEAR(Table1[[#This Row],[Order_Date]])</f>
        <v>2025</v>
      </c>
      <c r="S235" s="6">
        <f>Table1[[#This Row],[Sales_Amount]]/100000</f>
        <v>2.2209E-2</v>
      </c>
      <c r="T235">
        <f>1</f>
        <v>1</v>
      </c>
      <c r="U235" t="str">
        <f>IF(Table1[[#This Row],[Inventory_Available]]&lt;=Table1[[#This Row],[Reorder_Level]],"Reorder Required","Sufficient")</f>
        <v>Sufficient</v>
      </c>
    </row>
    <row r="236" spans="1:21" x14ac:dyDescent="0.35">
      <c r="A236" t="s">
        <v>422</v>
      </c>
      <c r="B236" s="3" t="s">
        <v>130</v>
      </c>
      <c r="C236" s="3" t="str">
        <f>IF(WEEKDAY(Table1[[#This Row],[Order_Date]],2)&lt;=5,"Weekday","Weekend")</f>
        <v>Weekday</v>
      </c>
      <c r="D236" t="s">
        <v>16</v>
      </c>
      <c r="E236" t="s">
        <v>61</v>
      </c>
      <c r="F236" s="8" t="s">
        <v>24</v>
      </c>
      <c r="G236" t="s">
        <v>29</v>
      </c>
      <c r="H236" s="7">
        <v>10</v>
      </c>
      <c r="I236">
        <v>453.34</v>
      </c>
      <c r="J236">
        <v>5</v>
      </c>
      <c r="K236" s="6">
        <v>4306.7299999999996</v>
      </c>
      <c r="L236">
        <v>3.8</v>
      </c>
      <c r="M236" t="s">
        <v>39</v>
      </c>
      <c r="N236">
        <v>381</v>
      </c>
      <c r="O236">
        <v>21</v>
      </c>
      <c r="P236" s="4">
        <f>DATE(YEAR(Table1[[#This Row],[Order_Date]]),MONTH(Table1[[#This Row],[Order_Date]]),1)</f>
        <v>45778</v>
      </c>
      <c r="Q236" t="str">
        <f>TEXT(Table1[[#This Row],[Order_Date]],"mmmmmmmm")</f>
        <v>May</v>
      </c>
      <c r="R236">
        <f>YEAR(Table1[[#This Row],[Order_Date]])</f>
        <v>2025</v>
      </c>
      <c r="S236" s="6">
        <f>Table1[[#This Row],[Sales_Amount]]/100000</f>
        <v>4.3067299999999996E-2</v>
      </c>
      <c r="T236">
        <f>1</f>
        <v>1</v>
      </c>
      <c r="U236" t="str">
        <f>IF(Table1[[#This Row],[Inventory_Available]]&lt;=Table1[[#This Row],[Reorder_Level]],"Reorder Required","Sufficient")</f>
        <v>Sufficient</v>
      </c>
    </row>
    <row r="237" spans="1:21" x14ac:dyDescent="0.35">
      <c r="A237" t="s">
        <v>423</v>
      </c>
      <c r="B237" s="3" t="s">
        <v>126</v>
      </c>
      <c r="C237" s="3" t="str">
        <f>IF(WEEKDAY(Table1[[#This Row],[Order_Date]],2)&lt;=5,"Weekday","Weekend")</f>
        <v>Weekday</v>
      </c>
      <c r="D237" t="s">
        <v>46</v>
      </c>
      <c r="E237" t="s">
        <v>61</v>
      </c>
      <c r="F237" s="8" t="s">
        <v>49</v>
      </c>
      <c r="G237" t="s">
        <v>50</v>
      </c>
      <c r="H237" s="7">
        <v>3</v>
      </c>
      <c r="I237">
        <v>244.85</v>
      </c>
      <c r="J237">
        <v>0</v>
      </c>
      <c r="K237" s="6">
        <v>734.55</v>
      </c>
      <c r="L237">
        <v>4.2</v>
      </c>
      <c r="M237" t="s">
        <v>30</v>
      </c>
      <c r="N237">
        <v>177</v>
      </c>
      <c r="O237">
        <v>60</v>
      </c>
      <c r="P237" s="4">
        <f>DATE(YEAR(Table1[[#This Row],[Order_Date]]),MONTH(Table1[[#This Row],[Order_Date]]),1)</f>
        <v>45778</v>
      </c>
      <c r="Q237" t="str">
        <f>TEXT(Table1[[#This Row],[Order_Date]],"mmmmmmmm")</f>
        <v>May</v>
      </c>
      <c r="R237">
        <f>YEAR(Table1[[#This Row],[Order_Date]])</f>
        <v>2025</v>
      </c>
      <c r="S237" s="6">
        <f>Table1[[#This Row],[Sales_Amount]]/100000</f>
        <v>7.3454999999999996E-3</v>
      </c>
      <c r="T237">
        <f>1</f>
        <v>1</v>
      </c>
      <c r="U237" t="str">
        <f>IF(Table1[[#This Row],[Inventory_Available]]&lt;=Table1[[#This Row],[Reorder_Level]],"Reorder Required","Sufficient")</f>
        <v>Sufficient</v>
      </c>
    </row>
    <row r="238" spans="1:21" x14ac:dyDescent="0.35">
      <c r="A238" t="s">
        <v>424</v>
      </c>
      <c r="B238" s="3" t="s">
        <v>425</v>
      </c>
      <c r="C238" s="3" t="str">
        <f>IF(WEEKDAY(Table1[[#This Row],[Order_Date]],2)&lt;=5,"Weekday","Weekend")</f>
        <v>Weekday</v>
      </c>
      <c r="D238" t="s">
        <v>46</v>
      </c>
      <c r="E238" t="s">
        <v>28</v>
      </c>
      <c r="F238" s="8" t="s">
        <v>18</v>
      </c>
      <c r="G238" t="s">
        <v>79</v>
      </c>
      <c r="H238" s="7">
        <v>9</v>
      </c>
      <c r="I238">
        <v>384.61</v>
      </c>
      <c r="J238">
        <v>20</v>
      </c>
      <c r="K238" s="6">
        <v>2769.19</v>
      </c>
      <c r="L238">
        <v>3.8</v>
      </c>
      <c r="M238" t="s">
        <v>30</v>
      </c>
      <c r="N238">
        <v>367</v>
      </c>
      <c r="O238">
        <v>72</v>
      </c>
      <c r="P238" s="4">
        <f>DATE(YEAR(Table1[[#This Row],[Order_Date]]),MONTH(Table1[[#This Row],[Order_Date]]),1)</f>
        <v>45689</v>
      </c>
      <c r="Q238" t="str">
        <f>TEXT(Table1[[#This Row],[Order_Date]],"mmmmmmmm")</f>
        <v>February</v>
      </c>
      <c r="R238">
        <f>YEAR(Table1[[#This Row],[Order_Date]])</f>
        <v>2025</v>
      </c>
      <c r="S238" s="6">
        <f>Table1[[#This Row],[Sales_Amount]]/100000</f>
        <v>2.7691900000000002E-2</v>
      </c>
      <c r="T238">
        <f>1</f>
        <v>1</v>
      </c>
      <c r="U238" t="str">
        <f>IF(Table1[[#This Row],[Inventory_Available]]&lt;=Table1[[#This Row],[Reorder_Level]],"Reorder Required","Sufficient")</f>
        <v>Sufficient</v>
      </c>
    </row>
    <row r="239" spans="1:21" x14ac:dyDescent="0.35">
      <c r="A239" t="s">
        <v>426</v>
      </c>
      <c r="B239" s="3" t="s">
        <v>308</v>
      </c>
      <c r="C239" s="3" t="str">
        <f>IF(WEEKDAY(Table1[[#This Row],[Order_Date]],2)&lt;=5,"Weekday","Weekend")</f>
        <v>Weekday</v>
      </c>
      <c r="D239" t="s">
        <v>37</v>
      </c>
      <c r="E239" t="s">
        <v>17</v>
      </c>
      <c r="F239" s="8" t="s">
        <v>24</v>
      </c>
      <c r="G239" t="s">
        <v>42</v>
      </c>
      <c r="H239" s="7">
        <v>10</v>
      </c>
      <c r="I239">
        <v>435.94</v>
      </c>
      <c r="J239">
        <v>15</v>
      </c>
      <c r="K239" s="6">
        <v>3705.49</v>
      </c>
      <c r="L239">
        <v>4.3</v>
      </c>
      <c r="M239" t="s">
        <v>20</v>
      </c>
      <c r="N239">
        <v>441</v>
      </c>
      <c r="O239">
        <v>23</v>
      </c>
      <c r="P239" s="4">
        <f>DATE(YEAR(Table1[[#This Row],[Order_Date]]),MONTH(Table1[[#This Row],[Order_Date]]),1)</f>
        <v>45748</v>
      </c>
      <c r="Q239" t="str">
        <f>TEXT(Table1[[#This Row],[Order_Date]],"mmmmmmmm")</f>
        <v>April</v>
      </c>
      <c r="R239">
        <f>YEAR(Table1[[#This Row],[Order_Date]])</f>
        <v>2025</v>
      </c>
      <c r="S239" s="6">
        <f>Table1[[#This Row],[Sales_Amount]]/100000</f>
        <v>3.7054899999999995E-2</v>
      </c>
      <c r="T239">
        <f>1</f>
        <v>1</v>
      </c>
      <c r="U239" t="str">
        <f>IF(Table1[[#This Row],[Inventory_Available]]&lt;=Table1[[#This Row],[Reorder_Level]],"Reorder Required","Sufficient")</f>
        <v>Sufficient</v>
      </c>
    </row>
    <row r="240" spans="1:21" x14ac:dyDescent="0.35">
      <c r="A240" t="s">
        <v>427</v>
      </c>
      <c r="B240" s="3" t="s">
        <v>428</v>
      </c>
      <c r="C240" s="3" t="str">
        <f>IF(WEEKDAY(Table1[[#This Row],[Order_Date]],2)&lt;=5,"Weekday","Weekend")</f>
        <v>Weekday</v>
      </c>
      <c r="D240" t="s">
        <v>16</v>
      </c>
      <c r="E240" t="s">
        <v>61</v>
      </c>
      <c r="F240" s="8" t="s">
        <v>49</v>
      </c>
      <c r="G240" t="s">
        <v>169</v>
      </c>
      <c r="H240" s="7">
        <v>6</v>
      </c>
      <c r="I240">
        <v>100.09</v>
      </c>
      <c r="J240">
        <v>10</v>
      </c>
      <c r="K240" s="6">
        <v>540.49</v>
      </c>
      <c r="L240">
        <v>3.6</v>
      </c>
      <c r="M240" t="s">
        <v>43</v>
      </c>
      <c r="N240">
        <v>278</v>
      </c>
      <c r="O240">
        <v>51</v>
      </c>
      <c r="P240" s="4">
        <f>DATE(YEAR(Table1[[#This Row],[Order_Date]]),MONTH(Table1[[#This Row],[Order_Date]]),1)</f>
        <v>45658</v>
      </c>
      <c r="Q240" t="str">
        <f>TEXT(Table1[[#This Row],[Order_Date]],"mmmmmmmm")</f>
        <v>January</v>
      </c>
      <c r="R240">
        <f>YEAR(Table1[[#This Row],[Order_Date]])</f>
        <v>2025</v>
      </c>
      <c r="S240" s="6">
        <f>Table1[[#This Row],[Sales_Amount]]/100000</f>
        <v>5.4048999999999998E-3</v>
      </c>
      <c r="T240">
        <f>1</f>
        <v>1</v>
      </c>
      <c r="U240" t="str">
        <f>IF(Table1[[#This Row],[Inventory_Available]]&lt;=Table1[[#This Row],[Reorder_Level]],"Reorder Required","Sufficient")</f>
        <v>Sufficient</v>
      </c>
    </row>
    <row r="241" spans="1:21" x14ac:dyDescent="0.35">
      <c r="A241" t="s">
        <v>429</v>
      </c>
      <c r="B241" s="3" t="s">
        <v>91</v>
      </c>
      <c r="C241" s="3" t="str">
        <f>IF(WEEKDAY(Table1[[#This Row],[Order_Date]],2)&lt;=5,"Weekday","Weekend")</f>
        <v>Weekday</v>
      </c>
      <c r="D241" t="s">
        <v>37</v>
      </c>
      <c r="E241" t="s">
        <v>17</v>
      </c>
      <c r="F241" s="8" t="s">
        <v>18</v>
      </c>
      <c r="G241" t="s">
        <v>87</v>
      </c>
      <c r="H241" s="7">
        <v>2</v>
      </c>
      <c r="I241">
        <v>411.8</v>
      </c>
      <c r="J241">
        <v>0</v>
      </c>
      <c r="K241" s="6">
        <v>823.6</v>
      </c>
      <c r="L241">
        <v>4.5</v>
      </c>
      <c r="M241" t="s">
        <v>30</v>
      </c>
      <c r="N241">
        <v>113</v>
      </c>
      <c r="O241">
        <v>25</v>
      </c>
      <c r="P241" s="4">
        <f>DATE(YEAR(Table1[[#This Row],[Order_Date]]),MONTH(Table1[[#This Row],[Order_Date]]),1)</f>
        <v>45689</v>
      </c>
      <c r="Q241" t="str">
        <f>TEXT(Table1[[#This Row],[Order_Date]],"mmmmmmmm")</f>
        <v>February</v>
      </c>
      <c r="R241">
        <f>YEAR(Table1[[#This Row],[Order_Date]])</f>
        <v>2025</v>
      </c>
      <c r="S241" s="6">
        <f>Table1[[#This Row],[Sales_Amount]]/100000</f>
        <v>8.2360000000000003E-3</v>
      </c>
      <c r="T241">
        <f>1</f>
        <v>1</v>
      </c>
      <c r="U241" t="str">
        <f>IF(Table1[[#This Row],[Inventory_Available]]&lt;=Table1[[#This Row],[Reorder_Level]],"Reorder Required","Sufficient")</f>
        <v>Sufficient</v>
      </c>
    </row>
    <row r="242" spans="1:21" x14ac:dyDescent="0.35">
      <c r="A242" t="s">
        <v>430</v>
      </c>
      <c r="B242" s="3" t="s">
        <v>136</v>
      </c>
      <c r="C242" s="3" t="str">
        <f>IF(WEEKDAY(Table1[[#This Row],[Order_Date]],2)&lt;=5,"Weekday","Weekend")</f>
        <v>Weekday</v>
      </c>
      <c r="D242" t="s">
        <v>37</v>
      </c>
      <c r="E242" t="s">
        <v>28</v>
      </c>
      <c r="F242" s="8" t="s">
        <v>62</v>
      </c>
      <c r="G242" t="s">
        <v>63</v>
      </c>
      <c r="H242" s="7">
        <v>2</v>
      </c>
      <c r="I242">
        <v>138.32</v>
      </c>
      <c r="J242">
        <v>0</v>
      </c>
      <c r="K242" s="6">
        <v>276.64</v>
      </c>
      <c r="L242">
        <v>4.4000000000000004</v>
      </c>
      <c r="M242" t="s">
        <v>30</v>
      </c>
      <c r="N242">
        <v>477</v>
      </c>
      <c r="O242">
        <v>64</v>
      </c>
      <c r="P242" s="4">
        <f>DATE(YEAR(Table1[[#This Row],[Order_Date]]),MONTH(Table1[[#This Row],[Order_Date]]),1)</f>
        <v>45717</v>
      </c>
      <c r="Q242" t="str">
        <f>TEXT(Table1[[#This Row],[Order_Date]],"mmmmmmmm")</f>
        <v>March</v>
      </c>
      <c r="R242">
        <f>YEAR(Table1[[#This Row],[Order_Date]])</f>
        <v>2025</v>
      </c>
      <c r="S242" s="6">
        <f>Table1[[#This Row],[Sales_Amount]]/100000</f>
        <v>2.7664E-3</v>
      </c>
      <c r="T242">
        <f>1</f>
        <v>1</v>
      </c>
      <c r="U242" t="str">
        <f>IF(Table1[[#This Row],[Inventory_Available]]&lt;=Table1[[#This Row],[Reorder_Level]],"Reorder Required","Sufficient")</f>
        <v>Sufficient</v>
      </c>
    </row>
    <row r="243" spans="1:21" x14ac:dyDescent="0.35">
      <c r="A243" t="s">
        <v>431</v>
      </c>
      <c r="B243" s="3" t="s">
        <v>299</v>
      </c>
      <c r="C243" s="3" t="str">
        <f>IF(WEEKDAY(Table1[[#This Row],[Order_Date]],2)&lt;=5,"Weekday","Weekend")</f>
        <v>Weekday</v>
      </c>
      <c r="D243" t="s">
        <v>46</v>
      </c>
      <c r="E243" t="s">
        <v>53</v>
      </c>
      <c r="F243" s="8" t="s">
        <v>70</v>
      </c>
      <c r="G243" t="s">
        <v>143</v>
      </c>
      <c r="H243" s="7">
        <v>4</v>
      </c>
      <c r="I243">
        <v>102.45</v>
      </c>
      <c r="J243">
        <v>0</v>
      </c>
      <c r="K243" s="6">
        <v>409.8</v>
      </c>
      <c r="L243">
        <v>4.8</v>
      </c>
      <c r="M243" t="s">
        <v>30</v>
      </c>
      <c r="N243">
        <v>336</v>
      </c>
      <c r="O243">
        <v>70</v>
      </c>
      <c r="P243" s="4">
        <f>DATE(YEAR(Table1[[#This Row],[Order_Date]]),MONTH(Table1[[#This Row],[Order_Date]]),1)</f>
        <v>45748</v>
      </c>
      <c r="Q243" t="str">
        <f>TEXT(Table1[[#This Row],[Order_Date]],"mmmmmmmm")</f>
        <v>April</v>
      </c>
      <c r="R243">
        <f>YEAR(Table1[[#This Row],[Order_Date]])</f>
        <v>2025</v>
      </c>
      <c r="S243" s="6">
        <f>Table1[[#This Row],[Sales_Amount]]/100000</f>
        <v>4.0980000000000001E-3</v>
      </c>
      <c r="T243">
        <f>1</f>
        <v>1</v>
      </c>
      <c r="U243" t="str">
        <f>IF(Table1[[#This Row],[Inventory_Available]]&lt;=Table1[[#This Row],[Reorder_Level]],"Reorder Required","Sufficient")</f>
        <v>Sufficient</v>
      </c>
    </row>
    <row r="244" spans="1:21" x14ac:dyDescent="0.35">
      <c r="A244" t="s">
        <v>432</v>
      </c>
      <c r="B244" s="3" t="s">
        <v>204</v>
      </c>
      <c r="C244" s="3" t="str">
        <f>IF(WEEKDAY(Table1[[#This Row],[Order_Date]],2)&lt;=5,"Weekday","Weekend")</f>
        <v>Weekday</v>
      </c>
      <c r="D244" t="s">
        <v>37</v>
      </c>
      <c r="E244" t="s">
        <v>28</v>
      </c>
      <c r="F244" s="8" t="s">
        <v>70</v>
      </c>
      <c r="G244" t="s">
        <v>143</v>
      </c>
      <c r="H244" s="7">
        <v>9</v>
      </c>
      <c r="I244">
        <v>487.15</v>
      </c>
      <c r="J244">
        <v>20</v>
      </c>
      <c r="K244" s="6">
        <v>3507.48</v>
      </c>
      <c r="L244">
        <v>4.8</v>
      </c>
      <c r="M244" t="s">
        <v>30</v>
      </c>
      <c r="N244">
        <v>163</v>
      </c>
      <c r="O244">
        <v>23</v>
      </c>
      <c r="P244" s="4">
        <f>DATE(YEAR(Table1[[#This Row],[Order_Date]]),MONTH(Table1[[#This Row],[Order_Date]]),1)</f>
        <v>45778</v>
      </c>
      <c r="Q244" t="str">
        <f>TEXT(Table1[[#This Row],[Order_Date]],"mmmmmmmm")</f>
        <v>May</v>
      </c>
      <c r="R244">
        <f>YEAR(Table1[[#This Row],[Order_Date]])</f>
        <v>2025</v>
      </c>
      <c r="S244" s="6">
        <f>Table1[[#This Row],[Sales_Amount]]/100000</f>
        <v>3.5074800000000003E-2</v>
      </c>
      <c r="T244">
        <f>1</f>
        <v>1</v>
      </c>
      <c r="U244" t="str">
        <f>IF(Table1[[#This Row],[Inventory_Available]]&lt;=Table1[[#This Row],[Reorder_Level]],"Reorder Required","Sufficient")</f>
        <v>Sufficient</v>
      </c>
    </row>
    <row r="245" spans="1:21" x14ac:dyDescent="0.35">
      <c r="A245" t="s">
        <v>433</v>
      </c>
      <c r="B245" s="3" t="s">
        <v>276</v>
      </c>
      <c r="C245" s="3" t="str">
        <f>IF(WEEKDAY(Table1[[#This Row],[Order_Date]],2)&lt;=5,"Weekday","Weekend")</f>
        <v>Weekday</v>
      </c>
      <c r="D245" t="s">
        <v>33</v>
      </c>
      <c r="E245" t="s">
        <v>53</v>
      </c>
      <c r="F245" s="8" t="s">
        <v>18</v>
      </c>
      <c r="G245" t="s">
        <v>79</v>
      </c>
      <c r="H245" s="7">
        <v>3</v>
      </c>
      <c r="I245">
        <v>324.52</v>
      </c>
      <c r="J245">
        <v>20</v>
      </c>
      <c r="K245" s="6">
        <v>778.85</v>
      </c>
      <c r="L245">
        <v>3.6</v>
      </c>
      <c r="M245" t="s">
        <v>20</v>
      </c>
      <c r="N245">
        <v>324</v>
      </c>
      <c r="O245">
        <v>22</v>
      </c>
      <c r="P245" s="4">
        <f>DATE(YEAR(Table1[[#This Row],[Order_Date]]),MONTH(Table1[[#This Row],[Order_Date]]),1)</f>
        <v>45717</v>
      </c>
      <c r="Q245" t="str">
        <f>TEXT(Table1[[#This Row],[Order_Date]],"mmmmmmmm")</f>
        <v>March</v>
      </c>
      <c r="R245">
        <f>YEAR(Table1[[#This Row],[Order_Date]])</f>
        <v>2025</v>
      </c>
      <c r="S245" s="6">
        <f>Table1[[#This Row],[Sales_Amount]]/100000</f>
        <v>7.7885000000000003E-3</v>
      </c>
      <c r="T245">
        <f>1</f>
        <v>1</v>
      </c>
      <c r="U245" t="str">
        <f>IF(Table1[[#This Row],[Inventory_Available]]&lt;=Table1[[#This Row],[Reorder_Level]],"Reorder Required","Sufficient")</f>
        <v>Sufficient</v>
      </c>
    </row>
    <row r="246" spans="1:21" x14ac:dyDescent="0.35">
      <c r="A246" t="s">
        <v>434</v>
      </c>
      <c r="B246" s="3" t="s">
        <v>435</v>
      </c>
      <c r="C246" s="3" t="str">
        <f>IF(WEEKDAY(Table1[[#This Row],[Order_Date]],2)&lt;=5,"Weekday","Weekend")</f>
        <v>Weekday</v>
      </c>
      <c r="D246" t="s">
        <v>37</v>
      </c>
      <c r="E246" t="s">
        <v>28</v>
      </c>
      <c r="F246" s="8" t="s">
        <v>18</v>
      </c>
      <c r="G246" t="s">
        <v>19</v>
      </c>
      <c r="H246" s="7">
        <v>1</v>
      </c>
      <c r="I246">
        <v>90.85</v>
      </c>
      <c r="J246">
        <v>5</v>
      </c>
      <c r="K246" s="6">
        <v>86.31</v>
      </c>
      <c r="L246">
        <v>5</v>
      </c>
      <c r="M246" t="s">
        <v>39</v>
      </c>
      <c r="N246">
        <v>277</v>
      </c>
      <c r="O246">
        <v>31</v>
      </c>
      <c r="P246" s="4">
        <f>DATE(YEAR(Table1[[#This Row],[Order_Date]]),MONTH(Table1[[#This Row],[Order_Date]]),1)</f>
        <v>45809</v>
      </c>
      <c r="Q246" t="str">
        <f>TEXT(Table1[[#This Row],[Order_Date]],"mmmmmmmm")</f>
        <v>June</v>
      </c>
      <c r="R246">
        <f>YEAR(Table1[[#This Row],[Order_Date]])</f>
        <v>2025</v>
      </c>
      <c r="S246" s="6">
        <f>Table1[[#This Row],[Sales_Amount]]/100000</f>
        <v>8.631E-4</v>
      </c>
      <c r="T246">
        <f>1</f>
        <v>1</v>
      </c>
      <c r="U246" t="str">
        <f>IF(Table1[[#This Row],[Inventory_Available]]&lt;=Table1[[#This Row],[Reorder_Level]],"Reorder Required","Sufficient")</f>
        <v>Sufficient</v>
      </c>
    </row>
    <row r="247" spans="1:21" x14ac:dyDescent="0.35">
      <c r="A247" t="s">
        <v>436</v>
      </c>
      <c r="B247" s="3" t="s">
        <v>180</v>
      </c>
      <c r="C247" s="3" t="str">
        <f>IF(WEEKDAY(Table1[[#This Row],[Order_Date]],2)&lt;=5,"Weekday","Weekend")</f>
        <v>Weekday</v>
      </c>
      <c r="D247" t="s">
        <v>33</v>
      </c>
      <c r="E247" t="s">
        <v>61</v>
      </c>
      <c r="F247" s="8" t="s">
        <v>62</v>
      </c>
      <c r="G247" t="s">
        <v>149</v>
      </c>
      <c r="H247" s="7">
        <v>7</v>
      </c>
      <c r="I247">
        <v>366.39</v>
      </c>
      <c r="J247">
        <v>15</v>
      </c>
      <c r="K247" s="6">
        <v>2180.02</v>
      </c>
      <c r="L247">
        <v>4.5</v>
      </c>
      <c r="M247" t="s">
        <v>43</v>
      </c>
      <c r="N247">
        <v>386</v>
      </c>
      <c r="O247">
        <v>39</v>
      </c>
      <c r="P247" s="4">
        <f>DATE(YEAR(Table1[[#This Row],[Order_Date]]),MONTH(Table1[[#This Row],[Order_Date]]),1)</f>
        <v>45809</v>
      </c>
      <c r="Q247" t="str">
        <f>TEXT(Table1[[#This Row],[Order_Date]],"mmmmmmmm")</f>
        <v>June</v>
      </c>
      <c r="R247">
        <f>YEAR(Table1[[#This Row],[Order_Date]])</f>
        <v>2025</v>
      </c>
      <c r="S247" s="6">
        <f>Table1[[#This Row],[Sales_Amount]]/100000</f>
        <v>2.1800199999999999E-2</v>
      </c>
      <c r="T247">
        <f>1</f>
        <v>1</v>
      </c>
      <c r="U247" t="str">
        <f>IF(Table1[[#This Row],[Inventory_Available]]&lt;=Table1[[#This Row],[Reorder_Level]],"Reorder Required","Sufficient")</f>
        <v>Sufficient</v>
      </c>
    </row>
    <row r="248" spans="1:21" x14ac:dyDescent="0.35">
      <c r="A248" t="s">
        <v>437</v>
      </c>
      <c r="B248" s="3" t="s">
        <v>132</v>
      </c>
      <c r="C248" s="3" t="str">
        <f>IF(WEEKDAY(Table1[[#This Row],[Order_Date]],2)&lt;=5,"Weekday","Weekend")</f>
        <v>Weekday</v>
      </c>
      <c r="D248" t="s">
        <v>16</v>
      </c>
      <c r="E248" t="s">
        <v>28</v>
      </c>
      <c r="F248" s="8" t="s">
        <v>62</v>
      </c>
      <c r="G248" t="s">
        <v>63</v>
      </c>
      <c r="H248" s="7">
        <v>1</v>
      </c>
      <c r="I248">
        <v>171.95</v>
      </c>
      <c r="J248">
        <v>5</v>
      </c>
      <c r="K248" s="6">
        <v>163.35</v>
      </c>
      <c r="L248">
        <v>4.7</v>
      </c>
      <c r="M248" t="s">
        <v>43</v>
      </c>
      <c r="N248">
        <v>389</v>
      </c>
      <c r="O248">
        <v>54</v>
      </c>
      <c r="P248" s="4">
        <f>DATE(YEAR(Table1[[#This Row],[Order_Date]]),MONTH(Table1[[#This Row],[Order_Date]]),1)</f>
        <v>45689</v>
      </c>
      <c r="Q248" t="str">
        <f>TEXT(Table1[[#This Row],[Order_Date]],"mmmmmmmm")</f>
        <v>February</v>
      </c>
      <c r="R248">
        <f>YEAR(Table1[[#This Row],[Order_Date]])</f>
        <v>2025</v>
      </c>
      <c r="S248" s="6">
        <f>Table1[[#This Row],[Sales_Amount]]/100000</f>
        <v>1.6335E-3</v>
      </c>
      <c r="T248">
        <f>1</f>
        <v>1</v>
      </c>
      <c r="U248" t="str">
        <f>IF(Table1[[#This Row],[Inventory_Available]]&lt;=Table1[[#This Row],[Reorder_Level]],"Reorder Required","Sufficient")</f>
        <v>Sufficient</v>
      </c>
    </row>
    <row r="249" spans="1:21" x14ac:dyDescent="0.35">
      <c r="A249" t="s">
        <v>438</v>
      </c>
      <c r="B249" s="3" t="s">
        <v>256</v>
      </c>
      <c r="C249" s="3" t="str">
        <f>IF(WEEKDAY(Table1[[#This Row],[Order_Date]],2)&lt;=5,"Weekday","Weekend")</f>
        <v>Weekday</v>
      </c>
      <c r="D249" t="s">
        <v>23</v>
      </c>
      <c r="E249" t="s">
        <v>61</v>
      </c>
      <c r="F249" s="8" t="s">
        <v>18</v>
      </c>
      <c r="G249" t="s">
        <v>79</v>
      </c>
      <c r="H249" s="7">
        <v>1</v>
      </c>
      <c r="I249">
        <v>411.25</v>
      </c>
      <c r="J249">
        <v>10</v>
      </c>
      <c r="K249" s="6">
        <v>370.12</v>
      </c>
      <c r="L249">
        <v>4.4000000000000004</v>
      </c>
      <c r="M249" t="s">
        <v>30</v>
      </c>
      <c r="N249">
        <v>181</v>
      </c>
      <c r="O249">
        <v>78</v>
      </c>
      <c r="P249" s="4">
        <f>DATE(YEAR(Table1[[#This Row],[Order_Date]]),MONTH(Table1[[#This Row],[Order_Date]]),1)</f>
        <v>45809</v>
      </c>
      <c r="Q249" t="str">
        <f>TEXT(Table1[[#This Row],[Order_Date]],"mmmmmmmm")</f>
        <v>June</v>
      </c>
      <c r="R249">
        <f>YEAR(Table1[[#This Row],[Order_Date]])</f>
        <v>2025</v>
      </c>
      <c r="S249" s="6">
        <f>Table1[[#This Row],[Sales_Amount]]/100000</f>
        <v>3.7012E-3</v>
      </c>
      <c r="T249">
        <f>1</f>
        <v>1</v>
      </c>
      <c r="U249" t="str">
        <f>IF(Table1[[#This Row],[Inventory_Available]]&lt;=Table1[[#This Row],[Reorder_Level]],"Reorder Required","Sufficient")</f>
        <v>Sufficient</v>
      </c>
    </row>
    <row r="250" spans="1:21" x14ac:dyDescent="0.35">
      <c r="A250" t="s">
        <v>439</v>
      </c>
      <c r="B250" s="3" t="s">
        <v>227</v>
      </c>
      <c r="C250" s="3" t="str">
        <f>IF(WEEKDAY(Table1[[#This Row],[Order_Date]],2)&lt;=5,"Weekday","Weekend")</f>
        <v>Weekday</v>
      </c>
      <c r="D250" t="s">
        <v>46</v>
      </c>
      <c r="E250" t="s">
        <v>28</v>
      </c>
      <c r="F250" s="8" t="s">
        <v>18</v>
      </c>
      <c r="G250" t="s">
        <v>38</v>
      </c>
      <c r="H250" s="7">
        <v>9</v>
      </c>
      <c r="I250">
        <v>220.49</v>
      </c>
      <c r="J250">
        <v>10</v>
      </c>
      <c r="K250" s="6">
        <v>1785.97</v>
      </c>
      <c r="L250">
        <v>4.2</v>
      </c>
      <c r="M250" t="s">
        <v>43</v>
      </c>
      <c r="N250">
        <v>298</v>
      </c>
      <c r="O250">
        <v>61</v>
      </c>
      <c r="P250" s="4">
        <f>DATE(YEAR(Table1[[#This Row],[Order_Date]]),MONTH(Table1[[#This Row],[Order_Date]]),1)</f>
        <v>45717</v>
      </c>
      <c r="Q250" t="str">
        <f>TEXT(Table1[[#This Row],[Order_Date]],"mmmmmmmm")</f>
        <v>March</v>
      </c>
      <c r="R250">
        <f>YEAR(Table1[[#This Row],[Order_Date]])</f>
        <v>2025</v>
      </c>
      <c r="S250" s="6">
        <f>Table1[[#This Row],[Sales_Amount]]/100000</f>
        <v>1.7859699999999999E-2</v>
      </c>
      <c r="T250">
        <f>1</f>
        <v>1</v>
      </c>
      <c r="U250" t="str">
        <f>IF(Table1[[#This Row],[Inventory_Available]]&lt;=Table1[[#This Row],[Reorder_Level]],"Reorder Required","Sufficient")</f>
        <v>Sufficient</v>
      </c>
    </row>
    <row r="251" spans="1:21" x14ac:dyDescent="0.35">
      <c r="A251" t="s">
        <v>440</v>
      </c>
      <c r="B251" s="3" t="s">
        <v>441</v>
      </c>
      <c r="C251" s="3" t="str">
        <f>IF(WEEKDAY(Table1[[#This Row],[Order_Date]],2)&lt;=5,"Weekday","Weekend")</f>
        <v>Weekday</v>
      </c>
      <c r="D251" t="s">
        <v>46</v>
      </c>
      <c r="E251" t="s">
        <v>17</v>
      </c>
      <c r="F251" s="8" t="s">
        <v>49</v>
      </c>
      <c r="G251" t="s">
        <v>106</v>
      </c>
      <c r="H251" s="7">
        <v>10</v>
      </c>
      <c r="I251">
        <v>110.86</v>
      </c>
      <c r="J251">
        <v>0</v>
      </c>
      <c r="K251" s="6">
        <v>1108.5999999999999</v>
      </c>
      <c r="L251">
        <v>3.8</v>
      </c>
      <c r="M251" t="s">
        <v>30</v>
      </c>
      <c r="N251">
        <v>408</v>
      </c>
      <c r="O251">
        <v>54</v>
      </c>
      <c r="P251" s="4">
        <f>DATE(YEAR(Table1[[#This Row],[Order_Date]]),MONTH(Table1[[#This Row],[Order_Date]]),1)</f>
        <v>45809</v>
      </c>
      <c r="Q251" t="str">
        <f>TEXT(Table1[[#This Row],[Order_Date]],"mmmmmmmm")</f>
        <v>June</v>
      </c>
      <c r="R251">
        <f>YEAR(Table1[[#This Row],[Order_Date]])</f>
        <v>2025</v>
      </c>
      <c r="S251" s="6">
        <f>Table1[[#This Row],[Sales_Amount]]/100000</f>
        <v>1.1085999999999999E-2</v>
      </c>
      <c r="T251">
        <f>1</f>
        <v>1</v>
      </c>
      <c r="U251" t="str">
        <f>IF(Table1[[#This Row],[Inventory_Available]]&lt;=Table1[[#This Row],[Reorder_Level]],"Reorder Required","Sufficient")</f>
        <v>Sufficient</v>
      </c>
    </row>
    <row r="252" spans="1:21" x14ac:dyDescent="0.35">
      <c r="A252" t="s">
        <v>442</v>
      </c>
      <c r="B252" s="3" t="s">
        <v>211</v>
      </c>
      <c r="C252" s="3" t="str">
        <f>IF(WEEKDAY(Table1[[#This Row],[Order_Date]],2)&lt;=5,"Weekday","Weekend")</f>
        <v>Weekend</v>
      </c>
      <c r="D252" t="s">
        <v>16</v>
      </c>
      <c r="E252" t="s">
        <v>53</v>
      </c>
      <c r="F252" s="8" t="s">
        <v>62</v>
      </c>
      <c r="G252" t="s">
        <v>149</v>
      </c>
      <c r="H252" s="7">
        <v>10</v>
      </c>
      <c r="I252">
        <v>131.56</v>
      </c>
      <c r="J252">
        <v>20</v>
      </c>
      <c r="K252" s="6">
        <v>1052.48</v>
      </c>
      <c r="L252">
        <v>4.7</v>
      </c>
      <c r="M252" t="s">
        <v>39</v>
      </c>
      <c r="N252">
        <v>95</v>
      </c>
      <c r="O252">
        <v>74</v>
      </c>
      <c r="P252" s="4">
        <f>DATE(YEAR(Table1[[#This Row],[Order_Date]]),MONTH(Table1[[#This Row],[Order_Date]]),1)</f>
        <v>45809</v>
      </c>
      <c r="Q252" t="str">
        <f>TEXT(Table1[[#This Row],[Order_Date]],"mmmmmmmm")</f>
        <v>June</v>
      </c>
      <c r="R252">
        <f>YEAR(Table1[[#This Row],[Order_Date]])</f>
        <v>2025</v>
      </c>
      <c r="S252" s="6">
        <f>Table1[[#This Row],[Sales_Amount]]/100000</f>
        <v>1.0524800000000001E-2</v>
      </c>
      <c r="T252">
        <f>1</f>
        <v>1</v>
      </c>
      <c r="U252" t="str">
        <f>IF(Table1[[#This Row],[Inventory_Available]]&lt;=Table1[[#This Row],[Reorder_Level]],"Reorder Required","Sufficient")</f>
        <v>Sufficient</v>
      </c>
    </row>
    <row r="253" spans="1:21" x14ac:dyDescent="0.35">
      <c r="A253" t="s">
        <v>443</v>
      </c>
      <c r="B253" s="3" t="s">
        <v>45</v>
      </c>
      <c r="C253" s="3" t="str">
        <f>IF(WEEKDAY(Table1[[#This Row],[Order_Date]],2)&lt;=5,"Weekday","Weekend")</f>
        <v>Weekday</v>
      </c>
      <c r="D253" t="s">
        <v>16</v>
      </c>
      <c r="E253" t="s">
        <v>28</v>
      </c>
      <c r="F253" s="8" t="s">
        <v>18</v>
      </c>
      <c r="G253" t="s">
        <v>19</v>
      </c>
      <c r="H253" s="7">
        <v>8</v>
      </c>
      <c r="I253">
        <v>131.94999999999999</v>
      </c>
      <c r="J253">
        <v>0</v>
      </c>
      <c r="K253" s="6">
        <v>1055.5999999999999</v>
      </c>
      <c r="L253">
        <v>4.2</v>
      </c>
      <c r="M253" t="s">
        <v>39</v>
      </c>
      <c r="N253">
        <v>243</v>
      </c>
      <c r="O253">
        <v>78</v>
      </c>
      <c r="P253" s="4">
        <f>DATE(YEAR(Table1[[#This Row],[Order_Date]]),MONTH(Table1[[#This Row],[Order_Date]]),1)</f>
        <v>45717</v>
      </c>
      <c r="Q253" t="str">
        <f>TEXT(Table1[[#This Row],[Order_Date]],"mmmmmmmm")</f>
        <v>March</v>
      </c>
      <c r="R253">
        <f>YEAR(Table1[[#This Row],[Order_Date]])</f>
        <v>2025</v>
      </c>
      <c r="S253" s="6">
        <f>Table1[[#This Row],[Sales_Amount]]/100000</f>
        <v>1.0555999999999999E-2</v>
      </c>
      <c r="T253">
        <f>1</f>
        <v>1</v>
      </c>
      <c r="U253" t="str">
        <f>IF(Table1[[#This Row],[Inventory_Available]]&lt;=Table1[[#This Row],[Reorder_Level]],"Reorder Required","Sufficient")</f>
        <v>Sufficient</v>
      </c>
    </row>
    <row r="254" spans="1:21" x14ac:dyDescent="0.35">
      <c r="A254" t="s">
        <v>444</v>
      </c>
      <c r="B254" s="3" t="s">
        <v>406</v>
      </c>
      <c r="C254" s="3" t="str">
        <f>IF(WEEKDAY(Table1[[#This Row],[Order_Date]],2)&lt;=5,"Weekday","Weekend")</f>
        <v>Weekday</v>
      </c>
      <c r="D254" t="s">
        <v>46</v>
      </c>
      <c r="E254" t="s">
        <v>53</v>
      </c>
      <c r="F254" s="8" t="s">
        <v>62</v>
      </c>
      <c r="G254" t="s">
        <v>82</v>
      </c>
      <c r="H254" s="7">
        <v>1</v>
      </c>
      <c r="I254">
        <v>253.32</v>
      </c>
      <c r="J254">
        <v>0</v>
      </c>
      <c r="K254" s="6">
        <v>253.32</v>
      </c>
      <c r="L254">
        <v>5</v>
      </c>
      <c r="M254" t="s">
        <v>39</v>
      </c>
      <c r="N254">
        <v>34</v>
      </c>
      <c r="O254">
        <v>37</v>
      </c>
      <c r="P254" s="4">
        <f>DATE(YEAR(Table1[[#This Row],[Order_Date]]),MONTH(Table1[[#This Row],[Order_Date]]),1)</f>
        <v>45809</v>
      </c>
      <c r="Q254" t="str">
        <f>TEXT(Table1[[#This Row],[Order_Date]],"mmmmmmmm")</f>
        <v>June</v>
      </c>
      <c r="R254">
        <f>YEAR(Table1[[#This Row],[Order_Date]])</f>
        <v>2025</v>
      </c>
      <c r="S254" s="6">
        <f>Table1[[#This Row],[Sales_Amount]]/100000</f>
        <v>2.5331999999999998E-3</v>
      </c>
      <c r="T254">
        <f>1</f>
        <v>1</v>
      </c>
      <c r="U254" t="str">
        <f>IF(Table1[[#This Row],[Inventory_Available]]&lt;=Table1[[#This Row],[Reorder_Level]],"Reorder Required","Sufficient")</f>
        <v>Reorder Required</v>
      </c>
    </row>
    <row r="255" spans="1:21" x14ac:dyDescent="0.35">
      <c r="A255" t="s">
        <v>445</v>
      </c>
      <c r="B255" s="3" t="s">
        <v>384</v>
      </c>
      <c r="C255" s="3" t="str">
        <f>IF(WEEKDAY(Table1[[#This Row],[Order_Date]],2)&lt;=5,"Weekday","Weekend")</f>
        <v>Weekday</v>
      </c>
      <c r="D255" t="s">
        <v>74</v>
      </c>
      <c r="E255" t="s">
        <v>28</v>
      </c>
      <c r="F255" s="8" t="s">
        <v>62</v>
      </c>
      <c r="G255" t="s">
        <v>63</v>
      </c>
      <c r="H255" s="7">
        <v>9</v>
      </c>
      <c r="I255">
        <v>266.68</v>
      </c>
      <c r="J255">
        <v>5</v>
      </c>
      <c r="K255" s="6">
        <v>2280.11</v>
      </c>
      <c r="L255">
        <v>4.7</v>
      </c>
      <c r="M255" t="s">
        <v>43</v>
      </c>
      <c r="N255">
        <v>228</v>
      </c>
      <c r="O255">
        <v>23</v>
      </c>
      <c r="P255" s="4">
        <f>DATE(YEAR(Table1[[#This Row],[Order_Date]]),MONTH(Table1[[#This Row],[Order_Date]]),1)</f>
        <v>45748</v>
      </c>
      <c r="Q255" t="str">
        <f>TEXT(Table1[[#This Row],[Order_Date]],"mmmmmmmm")</f>
        <v>April</v>
      </c>
      <c r="R255">
        <f>YEAR(Table1[[#This Row],[Order_Date]])</f>
        <v>2025</v>
      </c>
      <c r="S255" s="6">
        <f>Table1[[#This Row],[Sales_Amount]]/100000</f>
        <v>2.2801100000000001E-2</v>
      </c>
      <c r="T255">
        <f>1</f>
        <v>1</v>
      </c>
      <c r="U255" t="str">
        <f>IF(Table1[[#This Row],[Inventory_Available]]&lt;=Table1[[#This Row],[Reorder_Level]],"Reorder Required","Sufficient")</f>
        <v>Sufficient</v>
      </c>
    </row>
    <row r="256" spans="1:21" x14ac:dyDescent="0.35">
      <c r="A256" t="s">
        <v>446</v>
      </c>
      <c r="B256" s="3" t="s">
        <v>368</v>
      </c>
      <c r="C256" s="3" t="str">
        <f>IF(WEEKDAY(Table1[[#This Row],[Order_Date]],2)&lt;=5,"Weekday","Weekend")</f>
        <v>Weekday</v>
      </c>
      <c r="D256" t="s">
        <v>74</v>
      </c>
      <c r="E256" t="s">
        <v>17</v>
      </c>
      <c r="F256" s="8" t="s">
        <v>18</v>
      </c>
      <c r="G256" t="s">
        <v>19</v>
      </c>
      <c r="H256" s="7">
        <v>3</v>
      </c>
      <c r="I256">
        <v>387.19</v>
      </c>
      <c r="J256">
        <v>20</v>
      </c>
      <c r="K256" s="6">
        <v>929.26</v>
      </c>
      <c r="L256">
        <v>4.0999999999999996</v>
      </c>
      <c r="M256" t="s">
        <v>43</v>
      </c>
      <c r="N256">
        <v>495</v>
      </c>
      <c r="O256">
        <v>68</v>
      </c>
      <c r="P256" s="4">
        <f>DATE(YEAR(Table1[[#This Row],[Order_Date]]),MONTH(Table1[[#This Row],[Order_Date]]),1)</f>
        <v>45717</v>
      </c>
      <c r="Q256" t="str">
        <f>TEXT(Table1[[#This Row],[Order_Date]],"mmmmmmmm")</f>
        <v>March</v>
      </c>
      <c r="R256">
        <f>YEAR(Table1[[#This Row],[Order_Date]])</f>
        <v>2025</v>
      </c>
      <c r="S256" s="6">
        <f>Table1[[#This Row],[Sales_Amount]]/100000</f>
        <v>9.2925999999999998E-3</v>
      </c>
      <c r="T256">
        <f>1</f>
        <v>1</v>
      </c>
      <c r="U256" t="str">
        <f>IF(Table1[[#This Row],[Inventory_Available]]&lt;=Table1[[#This Row],[Reorder_Level]],"Reorder Required","Sufficient")</f>
        <v>Sufficient</v>
      </c>
    </row>
    <row r="257" spans="1:21" x14ac:dyDescent="0.35">
      <c r="A257" t="s">
        <v>447</v>
      </c>
      <c r="B257" s="3" t="s">
        <v>448</v>
      </c>
      <c r="C257" s="3" t="str">
        <f>IF(WEEKDAY(Table1[[#This Row],[Order_Date]],2)&lt;=5,"Weekday","Weekend")</f>
        <v>Weekend</v>
      </c>
      <c r="D257" t="s">
        <v>46</v>
      </c>
      <c r="E257" t="s">
        <v>17</v>
      </c>
      <c r="F257" s="8" t="s">
        <v>62</v>
      </c>
      <c r="G257" t="s">
        <v>149</v>
      </c>
      <c r="H257" s="7">
        <v>5</v>
      </c>
      <c r="I257">
        <v>482.3</v>
      </c>
      <c r="J257">
        <v>5</v>
      </c>
      <c r="K257" s="6">
        <v>2290.92</v>
      </c>
      <c r="L257">
        <v>3.9</v>
      </c>
      <c r="M257" t="s">
        <v>43</v>
      </c>
      <c r="N257">
        <v>40</v>
      </c>
      <c r="O257">
        <v>69</v>
      </c>
      <c r="P257" s="4">
        <f>DATE(YEAR(Table1[[#This Row],[Order_Date]]),MONTH(Table1[[#This Row],[Order_Date]]),1)</f>
        <v>45689</v>
      </c>
      <c r="Q257" t="str">
        <f>TEXT(Table1[[#This Row],[Order_Date]],"mmmmmmmm")</f>
        <v>February</v>
      </c>
      <c r="R257">
        <f>YEAR(Table1[[#This Row],[Order_Date]])</f>
        <v>2025</v>
      </c>
      <c r="S257" s="6">
        <f>Table1[[#This Row],[Sales_Amount]]/100000</f>
        <v>2.2909200000000001E-2</v>
      </c>
      <c r="T257">
        <f>1</f>
        <v>1</v>
      </c>
      <c r="U257" t="str">
        <f>IF(Table1[[#This Row],[Inventory_Available]]&lt;=Table1[[#This Row],[Reorder_Level]],"Reorder Required","Sufficient")</f>
        <v>Reorder Required</v>
      </c>
    </row>
    <row r="258" spans="1:21" x14ac:dyDescent="0.35">
      <c r="A258" t="s">
        <v>449</v>
      </c>
      <c r="B258" s="3" t="s">
        <v>218</v>
      </c>
      <c r="C258" s="3" t="str">
        <f>IF(WEEKDAY(Table1[[#This Row],[Order_Date]],2)&lt;=5,"Weekday","Weekend")</f>
        <v>Weekday</v>
      </c>
      <c r="D258" t="s">
        <v>74</v>
      </c>
      <c r="E258" t="s">
        <v>61</v>
      </c>
      <c r="F258" s="8" t="s">
        <v>49</v>
      </c>
      <c r="G258" t="s">
        <v>50</v>
      </c>
      <c r="H258" s="7">
        <v>1</v>
      </c>
      <c r="I258">
        <v>28.28</v>
      </c>
      <c r="J258">
        <v>0</v>
      </c>
      <c r="K258" s="6">
        <v>28.28</v>
      </c>
      <c r="L258">
        <v>4.7</v>
      </c>
      <c r="M258" t="s">
        <v>39</v>
      </c>
      <c r="N258">
        <v>372</v>
      </c>
      <c r="O258">
        <v>80</v>
      </c>
      <c r="P258" s="4">
        <f>DATE(YEAR(Table1[[#This Row],[Order_Date]]),MONTH(Table1[[#This Row],[Order_Date]]),1)</f>
        <v>45778</v>
      </c>
      <c r="Q258" t="str">
        <f>TEXT(Table1[[#This Row],[Order_Date]],"mmmmmmmm")</f>
        <v>May</v>
      </c>
      <c r="R258">
        <f>YEAR(Table1[[#This Row],[Order_Date]])</f>
        <v>2025</v>
      </c>
      <c r="S258" s="6">
        <f>Table1[[#This Row],[Sales_Amount]]/100000</f>
        <v>2.8279999999999999E-4</v>
      </c>
      <c r="T258">
        <f>1</f>
        <v>1</v>
      </c>
      <c r="U258" t="str">
        <f>IF(Table1[[#This Row],[Inventory_Available]]&lt;=Table1[[#This Row],[Reorder_Level]],"Reorder Required","Sufficient")</f>
        <v>Sufficient</v>
      </c>
    </row>
    <row r="259" spans="1:21" x14ac:dyDescent="0.35">
      <c r="A259" t="s">
        <v>450</v>
      </c>
      <c r="B259" s="3" t="s">
        <v>451</v>
      </c>
      <c r="C259" s="3" t="str">
        <f>IF(WEEKDAY(Table1[[#This Row],[Order_Date]],2)&lt;=5,"Weekday","Weekend")</f>
        <v>Weekday</v>
      </c>
      <c r="D259" t="s">
        <v>37</v>
      </c>
      <c r="E259" t="s">
        <v>53</v>
      </c>
      <c r="F259" s="8" t="s">
        <v>70</v>
      </c>
      <c r="G259" t="s">
        <v>139</v>
      </c>
      <c r="H259" s="7">
        <v>2</v>
      </c>
      <c r="I259">
        <v>48.84</v>
      </c>
      <c r="J259">
        <v>0</v>
      </c>
      <c r="K259" s="6">
        <v>97.68</v>
      </c>
      <c r="L259">
        <v>3.9</v>
      </c>
      <c r="M259" t="s">
        <v>30</v>
      </c>
      <c r="N259">
        <v>219</v>
      </c>
      <c r="O259">
        <v>41</v>
      </c>
      <c r="P259" s="4">
        <f>DATE(YEAR(Table1[[#This Row],[Order_Date]]),MONTH(Table1[[#This Row],[Order_Date]]),1)</f>
        <v>45809</v>
      </c>
      <c r="Q259" t="str">
        <f>TEXT(Table1[[#This Row],[Order_Date]],"mmmmmmmm")</f>
        <v>June</v>
      </c>
      <c r="R259">
        <f>YEAR(Table1[[#This Row],[Order_Date]])</f>
        <v>2025</v>
      </c>
      <c r="S259" s="6">
        <f>Table1[[#This Row],[Sales_Amount]]/100000</f>
        <v>9.7680000000000011E-4</v>
      </c>
      <c r="T259">
        <f>1</f>
        <v>1</v>
      </c>
      <c r="U259" t="str">
        <f>IF(Table1[[#This Row],[Inventory_Available]]&lt;=Table1[[#This Row],[Reorder_Level]],"Reorder Required","Sufficient")</f>
        <v>Sufficient</v>
      </c>
    </row>
    <row r="260" spans="1:21" x14ac:dyDescent="0.35">
      <c r="A260" t="s">
        <v>452</v>
      </c>
      <c r="B260" s="3" t="s">
        <v>345</v>
      </c>
      <c r="C260" s="3" t="str">
        <f>IF(WEEKDAY(Table1[[#This Row],[Order_Date]],2)&lt;=5,"Weekday","Weekend")</f>
        <v>Weekend</v>
      </c>
      <c r="D260" t="s">
        <v>23</v>
      </c>
      <c r="E260" t="s">
        <v>53</v>
      </c>
      <c r="F260" s="8" t="s">
        <v>62</v>
      </c>
      <c r="G260" t="s">
        <v>166</v>
      </c>
      <c r="H260" s="7">
        <v>3</v>
      </c>
      <c r="I260">
        <v>93.57</v>
      </c>
      <c r="J260">
        <v>15</v>
      </c>
      <c r="K260" s="6">
        <v>238.6</v>
      </c>
      <c r="L260">
        <v>4.4000000000000004</v>
      </c>
      <c r="M260" t="s">
        <v>39</v>
      </c>
      <c r="N260">
        <v>104</v>
      </c>
      <c r="O260">
        <v>65</v>
      </c>
      <c r="P260" s="4">
        <f>DATE(YEAR(Table1[[#This Row],[Order_Date]]),MONTH(Table1[[#This Row],[Order_Date]]),1)</f>
        <v>45658</v>
      </c>
      <c r="Q260" t="str">
        <f>TEXT(Table1[[#This Row],[Order_Date]],"mmmmmmmm")</f>
        <v>January</v>
      </c>
      <c r="R260">
        <f>YEAR(Table1[[#This Row],[Order_Date]])</f>
        <v>2025</v>
      </c>
      <c r="S260" s="6">
        <f>Table1[[#This Row],[Sales_Amount]]/100000</f>
        <v>2.3860000000000001E-3</v>
      </c>
      <c r="T260">
        <f>1</f>
        <v>1</v>
      </c>
      <c r="U260" t="str">
        <f>IF(Table1[[#This Row],[Inventory_Available]]&lt;=Table1[[#This Row],[Reorder_Level]],"Reorder Required","Sufficient")</f>
        <v>Sufficient</v>
      </c>
    </row>
    <row r="261" spans="1:21" x14ac:dyDescent="0.35">
      <c r="A261" t="s">
        <v>453</v>
      </c>
      <c r="B261" s="3" t="s">
        <v>112</v>
      </c>
      <c r="C261" s="3" t="str">
        <f>IF(WEEKDAY(Table1[[#This Row],[Order_Date]],2)&lt;=5,"Weekday","Weekend")</f>
        <v>Weekend</v>
      </c>
      <c r="D261" t="s">
        <v>46</v>
      </c>
      <c r="E261" t="s">
        <v>61</v>
      </c>
      <c r="F261" s="8" t="s">
        <v>49</v>
      </c>
      <c r="G261" t="s">
        <v>56</v>
      </c>
      <c r="H261" s="7">
        <v>4</v>
      </c>
      <c r="I261">
        <v>241.64</v>
      </c>
      <c r="J261">
        <v>20</v>
      </c>
      <c r="K261" s="6">
        <v>773.25</v>
      </c>
      <c r="L261">
        <v>4.5999999999999996</v>
      </c>
      <c r="M261" t="s">
        <v>20</v>
      </c>
      <c r="N261">
        <v>357</v>
      </c>
      <c r="O261">
        <v>29</v>
      </c>
      <c r="P261" s="4">
        <f>DATE(YEAR(Table1[[#This Row],[Order_Date]]),MONTH(Table1[[#This Row],[Order_Date]]),1)</f>
        <v>45809</v>
      </c>
      <c r="Q261" t="str">
        <f>TEXT(Table1[[#This Row],[Order_Date]],"mmmmmmmm")</f>
        <v>June</v>
      </c>
      <c r="R261">
        <f>YEAR(Table1[[#This Row],[Order_Date]])</f>
        <v>2025</v>
      </c>
      <c r="S261" s="6">
        <f>Table1[[#This Row],[Sales_Amount]]/100000</f>
        <v>7.7324999999999998E-3</v>
      </c>
      <c r="T261">
        <f>1</f>
        <v>1</v>
      </c>
      <c r="U261" t="str">
        <f>IF(Table1[[#This Row],[Inventory_Available]]&lt;=Table1[[#This Row],[Reorder_Level]],"Reorder Required","Sufficient")</f>
        <v>Sufficient</v>
      </c>
    </row>
    <row r="262" spans="1:21" x14ac:dyDescent="0.35">
      <c r="A262" t="s">
        <v>454</v>
      </c>
      <c r="B262" s="3" t="s">
        <v>93</v>
      </c>
      <c r="C262" s="3" t="str">
        <f>IF(WEEKDAY(Table1[[#This Row],[Order_Date]],2)&lt;=5,"Weekday","Weekend")</f>
        <v>Weekday</v>
      </c>
      <c r="D262" t="s">
        <v>46</v>
      </c>
      <c r="E262" t="s">
        <v>28</v>
      </c>
      <c r="F262" s="8" t="s">
        <v>24</v>
      </c>
      <c r="G262" t="s">
        <v>25</v>
      </c>
      <c r="H262" s="7">
        <v>6</v>
      </c>
      <c r="I262">
        <v>209.23</v>
      </c>
      <c r="J262">
        <v>15</v>
      </c>
      <c r="K262" s="6">
        <v>1067.07</v>
      </c>
      <c r="L262">
        <v>4.8</v>
      </c>
      <c r="M262" t="s">
        <v>30</v>
      </c>
      <c r="N262">
        <v>311</v>
      </c>
      <c r="O262">
        <v>66</v>
      </c>
      <c r="P262" s="4">
        <f>DATE(YEAR(Table1[[#This Row],[Order_Date]]),MONTH(Table1[[#This Row],[Order_Date]]),1)</f>
        <v>45658</v>
      </c>
      <c r="Q262" t="str">
        <f>TEXT(Table1[[#This Row],[Order_Date]],"mmmmmmmm")</f>
        <v>January</v>
      </c>
      <c r="R262">
        <f>YEAR(Table1[[#This Row],[Order_Date]])</f>
        <v>2025</v>
      </c>
      <c r="S262" s="6">
        <f>Table1[[#This Row],[Sales_Amount]]/100000</f>
        <v>1.06707E-2</v>
      </c>
      <c r="T262">
        <f>1</f>
        <v>1</v>
      </c>
      <c r="U262" t="str">
        <f>IF(Table1[[#This Row],[Inventory_Available]]&lt;=Table1[[#This Row],[Reorder_Level]],"Reorder Required","Sufficient")</f>
        <v>Sufficient</v>
      </c>
    </row>
    <row r="263" spans="1:21" x14ac:dyDescent="0.35">
      <c r="A263" t="s">
        <v>455</v>
      </c>
      <c r="B263" s="3" t="s">
        <v>456</v>
      </c>
      <c r="C263" s="3" t="str">
        <f>IF(WEEKDAY(Table1[[#This Row],[Order_Date]],2)&lt;=5,"Weekday","Weekend")</f>
        <v>Weekday</v>
      </c>
      <c r="D263" t="s">
        <v>23</v>
      </c>
      <c r="E263" t="s">
        <v>61</v>
      </c>
      <c r="F263" s="8" t="s">
        <v>18</v>
      </c>
      <c r="G263" t="s">
        <v>19</v>
      </c>
      <c r="H263" s="7">
        <v>8</v>
      </c>
      <c r="I263">
        <v>295.85000000000002</v>
      </c>
      <c r="J263">
        <v>15</v>
      </c>
      <c r="K263" s="6">
        <v>2011.78</v>
      </c>
      <c r="L263">
        <v>4.4000000000000004</v>
      </c>
      <c r="M263" t="s">
        <v>39</v>
      </c>
      <c r="N263">
        <v>387</v>
      </c>
      <c r="O263">
        <v>72</v>
      </c>
      <c r="P263" s="4">
        <f>DATE(YEAR(Table1[[#This Row],[Order_Date]]),MONTH(Table1[[#This Row],[Order_Date]]),1)</f>
        <v>45748</v>
      </c>
      <c r="Q263" t="str">
        <f>TEXT(Table1[[#This Row],[Order_Date]],"mmmmmmmm")</f>
        <v>April</v>
      </c>
      <c r="R263">
        <f>YEAR(Table1[[#This Row],[Order_Date]])</f>
        <v>2025</v>
      </c>
      <c r="S263" s="6">
        <f>Table1[[#This Row],[Sales_Amount]]/100000</f>
        <v>2.0117799999999998E-2</v>
      </c>
      <c r="T263">
        <f>1</f>
        <v>1</v>
      </c>
      <c r="U263" t="str">
        <f>IF(Table1[[#This Row],[Inventory_Available]]&lt;=Table1[[#This Row],[Reorder_Level]],"Reorder Required","Sufficient")</f>
        <v>Sufficient</v>
      </c>
    </row>
    <row r="264" spans="1:21" x14ac:dyDescent="0.35">
      <c r="A264" t="s">
        <v>457</v>
      </c>
      <c r="B264" s="3" t="s">
        <v>458</v>
      </c>
      <c r="C264" s="3" t="str">
        <f>IF(WEEKDAY(Table1[[#This Row],[Order_Date]],2)&lt;=5,"Weekday","Weekend")</f>
        <v>Weekday</v>
      </c>
      <c r="D264" t="s">
        <v>33</v>
      </c>
      <c r="E264" t="s">
        <v>28</v>
      </c>
      <c r="F264" s="8" t="s">
        <v>70</v>
      </c>
      <c r="G264" t="s">
        <v>71</v>
      </c>
      <c r="H264" s="7">
        <v>6</v>
      </c>
      <c r="I264">
        <v>371.73</v>
      </c>
      <c r="J264">
        <v>15</v>
      </c>
      <c r="K264" s="6">
        <v>1895.82</v>
      </c>
      <c r="L264">
        <v>3.9</v>
      </c>
      <c r="M264" t="s">
        <v>39</v>
      </c>
      <c r="N264">
        <v>275</v>
      </c>
      <c r="O264">
        <v>29</v>
      </c>
      <c r="P264" s="4">
        <f>DATE(YEAR(Table1[[#This Row],[Order_Date]]),MONTH(Table1[[#This Row],[Order_Date]]),1)</f>
        <v>45748</v>
      </c>
      <c r="Q264" t="str">
        <f>TEXT(Table1[[#This Row],[Order_Date]],"mmmmmmmm")</f>
        <v>April</v>
      </c>
      <c r="R264">
        <f>YEAR(Table1[[#This Row],[Order_Date]])</f>
        <v>2025</v>
      </c>
      <c r="S264" s="6">
        <f>Table1[[#This Row],[Sales_Amount]]/100000</f>
        <v>1.8958199999999998E-2</v>
      </c>
      <c r="T264">
        <f>1</f>
        <v>1</v>
      </c>
      <c r="U264" t="str">
        <f>IF(Table1[[#This Row],[Inventory_Available]]&lt;=Table1[[#This Row],[Reorder_Level]],"Reorder Required","Sufficient")</f>
        <v>Sufficient</v>
      </c>
    </row>
    <row r="265" spans="1:21" x14ac:dyDescent="0.35">
      <c r="A265" t="s">
        <v>459</v>
      </c>
      <c r="B265" s="3" t="s">
        <v>310</v>
      </c>
      <c r="C265" s="3" t="str">
        <f>IF(WEEKDAY(Table1[[#This Row],[Order_Date]],2)&lt;=5,"Weekday","Weekend")</f>
        <v>Weekend</v>
      </c>
      <c r="D265" t="s">
        <v>37</v>
      </c>
      <c r="E265" t="s">
        <v>28</v>
      </c>
      <c r="F265" s="8" t="s">
        <v>62</v>
      </c>
      <c r="G265" t="s">
        <v>149</v>
      </c>
      <c r="H265" s="7">
        <v>8</v>
      </c>
      <c r="I265">
        <v>341.92</v>
      </c>
      <c r="J265">
        <v>10</v>
      </c>
      <c r="K265" s="6">
        <v>2461.8200000000002</v>
      </c>
      <c r="L265">
        <v>4.2</v>
      </c>
      <c r="M265" t="s">
        <v>20</v>
      </c>
      <c r="N265">
        <v>497</v>
      </c>
      <c r="O265">
        <v>27</v>
      </c>
      <c r="P265" s="4">
        <f>DATE(YEAR(Table1[[#This Row],[Order_Date]]),MONTH(Table1[[#This Row],[Order_Date]]),1)</f>
        <v>45809</v>
      </c>
      <c r="Q265" t="str">
        <f>TEXT(Table1[[#This Row],[Order_Date]],"mmmmmmmm")</f>
        <v>June</v>
      </c>
      <c r="R265">
        <f>YEAR(Table1[[#This Row],[Order_Date]])</f>
        <v>2025</v>
      </c>
      <c r="S265" s="6">
        <f>Table1[[#This Row],[Sales_Amount]]/100000</f>
        <v>2.4618200000000003E-2</v>
      </c>
      <c r="T265">
        <f>1</f>
        <v>1</v>
      </c>
      <c r="U265" t="str">
        <f>IF(Table1[[#This Row],[Inventory_Available]]&lt;=Table1[[#This Row],[Reorder_Level]],"Reorder Required","Sufficient")</f>
        <v>Sufficient</v>
      </c>
    </row>
    <row r="266" spans="1:21" x14ac:dyDescent="0.35">
      <c r="A266" t="s">
        <v>460</v>
      </c>
      <c r="B266" s="3" t="s">
        <v>461</v>
      </c>
      <c r="C266" s="3" t="str">
        <f>IF(WEEKDAY(Table1[[#This Row],[Order_Date]],2)&lt;=5,"Weekday","Weekend")</f>
        <v>Weekday</v>
      </c>
      <c r="D266" t="s">
        <v>37</v>
      </c>
      <c r="E266" t="s">
        <v>17</v>
      </c>
      <c r="F266" s="8" t="s">
        <v>49</v>
      </c>
      <c r="G266" t="s">
        <v>56</v>
      </c>
      <c r="H266" s="7">
        <v>4</v>
      </c>
      <c r="I266">
        <v>476.33</v>
      </c>
      <c r="J266">
        <v>10</v>
      </c>
      <c r="K266" s="6">
        <v>1714.79</v>
      </c>
      <c r="L266">
        <v>4.0999999999999996</v>
      </c>
      <c r="M266" t="s">
        <v>30</v>
      </c>
      <c r="N266">
        <v>66</v>
      </c>
      <c r="O266">
        <v>51</v>
      </c>
      <c r="P266" s="4">
        <f>DATE(YEAR(Table1[[#This Row],[Order_Date]]),MONTH(Table1[[#This Row],[Order_Date]]),1)</f>
        <v>45748</v>
      </c>
      <c r="Q266" t="str">
        <f>TEXT(Table1[[#This Row],[Order_Date]],"mmmmmmmm")</f>
        <v>April</v>
      </c>
      <c r="R266">
        <f>YEAR(Table1[[#This Row],[Order_Date]])</f>
        <v>2025</v>
      </c>
      <c r="S266" s="6">
        <f>Table1[[#This Row],[Sales_Amount]]/100000</f>
        <v>1.7147900000000001E-2</v>
      </c>
      <c r="T266">
        <f>1</f>
        <v>1</v>
      </c>
      <c r="U266" t="str">
        <f>IF(Table1[[#This Row],[Inventory_Available]]&lt;=Table1[[#This Row],[Reorder_Level]],"Reorder Required","Sufficient")</f>
        <v>Sufficient</v>
      </c>
    </row>
    <row r="267" spans="1:21" x14ac:dyDescent="0.35">
      <c r="A267" t="s">
        <v>462</v>
      </c>
      <c r="B267" s="3" t="s">
        <v>463</v>
      </c>
      <c r="C267" s="3" t="str">
        <f>IF(WEEKDAY(Table1[[#This Row],[Order_Date]],2)&lt;=5,"Weekday","Weekend")</f>
        <v>Weekday</v>
      </c>
      <c r="D267" t="s">
        <v>74</v>
      </c>
      <c r="E267" t="s">
        <v>28</v>
      </c>
      <c r="F267" s="8" t="s">
        <v>70</v>
      </c>
      <c r="G267" t="s">
        <v>77</v>
      </c>
      <c r="H267" s="7">
        <v>5</v>
      </c>
      <c r="I267">
        <v>203.82</v>
      </c>
      <c r="J267">
        <v>0</v>
      </c>
      <c r="K267" s="6">
        <v>1019.1</v>
      </c>
      <c r="L267">
        <v>4.4000000000000004</v>
      </c>
      <c r="M267" t="s">
        <v>20</v>
      </c>
      <c r="N267">
        <v>166</v>
      </c>
      <c r="O267">
        <v>24</v>
      </c>
      <c r="P267" s="4">
        <f>DATE(YEAR(Table1[[#This Row],[Order_Date]]),MONTH(Table1[[#This Row],[Order_Date]]),1)</f>
        <v>45658</v>
      </c>
      <c r="Q267" t="str">
        <f>TEXT(Table1[[#This Row],[Order_Date]],"mmmmmmmm")</f>
        <v>January</v>
      </c>
      <c r="R267">
        <f>YEAR(Table1[[#This Row],[Order_Date]])</f>
        <v>2025</v>
      </c>
      <c r="S267" s="6">
        <f>Table1[[#This Row],[Sales_Amount]]/100000</f>
        <v>1.0191E-2</v>
      </c>
      <c r="T267">
        <f>1</f>
        <v>1</v>
      </c>
      <c r="U267" t="str">
        <f>IF(Table1[[#This Row],[Inventory_Available]]&lt;=Table1[[#This Row],[Reorder_Level]],"Reorder Required","Sufficient")</f>
        <v>Sufficient</v>
      </c>
    </row>
    <row r="268" spans="1:21" x14ac:dyDescent="0.35">
      <c r="A268" t="s">
        <v>464</v>
      </c>
      <c r="B268" s="3" t="s">
        <v>132</v>
      </c>
      <c r="C268" s="3" t="str">
        <f>IF(WEEKDAY(Table1[[#This Row],[Order_Date]],2)&lt;=5,"Weekday","Weekend")</f>
        <v>Weekday</v>
      </c>
      <c r="D268" t="s">
        <v>37</v>
      </c>
      <c r="E268" t="s">
        <v>61</v>
      </c>
      <c r="F268" s="8" t="s">
        <v>49</v>
      </c>
      <c r="G268" t="s">
        <v>169</v>
      </c>
      <c r="H268" s="7">
        <v>9</v>
      </c>
      <c r="I268">
        <v>279.38</v>
      </c>
      <c r="J268">
        <v>5</v>
      </c>
      <c r="K268" s="6">
        <v>2388.6999999999998</v>
      </c>
      <c r="L268">
        <v>4.9000000000000004</v>
      </c>
      <c r="M268" t="s">
        <v>20</v>
      </c>
      <c r="N268">
        <v>96</v>
      </c>
      <c r="O268">
        <v>67</v>
      </c>
      <c r="P268" s="4">
        <f>DATE(YEAR(Table1[[#This Row],[Order_Date]]),MONTH(Table1[[#This Row],[Order_Date]]),1)</f>
        <v>45689</v>
      </c>
      <c r="Q268" t="str">
        <f>TEXT(Table1[[#This Row],[Order_Date]],"mmmmmmmm")</f>
        <v>February</v>
      </c>
      <c r="R268">
        <f>YEAR(Table1[[#This Row],[Order_Date]])</f>
        <v>2025</v>
      </c>
      <c r="S268" s="6">
        <f>Table1[[#This Row],[Sales_Amount]]/100000</f>
        <v>2.3886999999999999E-2</v>
      </c>
      <c r="T268">
        <f>1</f>
        <v>1</v>
      </c>
      <c r="U268" t="str">
        <f>IF(Table1[[#This Row],[Inventory_Available]]&lt;=Table1[[#This Row],[Reorder_Level]],"Reorder Required","Sufficient")</f>
        <v>Sufficient</v>
      </c>
    </row>
    <row r="269" spans="1:21" x14ac:dyDescent="0.35">
      <c r="A269" t="s">
        <v>465</v>
      </c>
      <c r="B269" s="3" t="s">
        <v>466</v>
      </c>
      <c r="C269" s="3" t="str">
        <f>IF(WEEKDAY(Table1[[#This Row],[Order_Date]],2)&lt;=5,"Weekday","Weekend")</f>
        <v>Weekday</v>
      </c>
      <c r="D269" t="s">
        <v>74</v>
      </c>
      <c r="E269" t="s">
        <v>61</v>
      </c>
      <c r="F269" s="8" t="s">
        <v>24</v>
      </c>
      <c r="G269" t="s">
        <v>25</v>
      </c>
      <c r="H269" s="7">
        <v>5</v>
      </c>
      <c r="I269">
        <v>379.12</v>
      </c>
      <c r="J269">
        <v>20</v>
      </c>
      <c r="K269" s="6">
        <v>1516.48</v>
      </c>
      <c r="L269">
        <v>4.5</v>
      </c>
      <c r="M269" t="s">
        <v>30</v>
      </c>
      <c r="N269">
        <v>146</v>
      </c>
      <c r="O269">
        <v>49</v>
      </c>
      <c r="P269" s="4">
        <f>DATE(YEAR(Table1[[#This Row],[Order_Date]]),MONTH(Table1[[#This Row],[Order_Date]]),1)</f>
        <v>45809</v>
      </c>
      <c r="Q269" t="str">
        <f>TEXT(Table1[[#This Row],[Order_Date]],"mmmmmmmm")</f>
        <v>June</v>
      </c>
      <c r="R269">
        <f>YEAR(Table1[[#This Row],[Order_Date]])</f>
        <v>2025</v>
      </c>
      <c r="S269" s="6">
        <f>Table1[[#This Row],[Sales_Amount]]/100000</f>
        <v>1.5164800000000001E-2</v>
      </c>
      <c r="T269">
        <f>1</f>
        <v>1</v>
      </c>
      <c r="U269" t="str">
        <f>IF(Table1[[#This Row],[Inventory_Available]]&lt;=Table1[[#This Row],[Reorder_Level]],"Reorder Required","Sufficient")</f>
        <v>Sufficient</v>
      </c>
    </row>
    <row r="270" spans="1:21" x14ac:dyDescent="0.35">
      <c r="A270" t="s">
        <v>467</v>
      </c>
      <c r="B270" s="3" t="s">
        <v>468</v>
      </c>
      <c r="C270" s="3" t="str">
        <f>IF(WEEKDAY(Table1[[#This Row],[Order_Date]],2)&lt;=5,"Weekday","Weekend")</f>
        <v>Weekend</v>
      </c>
      <c r="D270" t="s">
        <v>16</v>
      </c>
      <c r="E270" t="s">
        <v>61</v>
      </c>
      <c r="F270" s="8" t="s">
        <v>18</v>
      </c>
      <c r="G270" t="s">
        <v>38</v>
      </c>
      <c r="H270" s="7">
        <v>1</v>
      </c>
      <c r="I270">
        <v>191.66</v>
      </c>
      <c r="J270">
        <v>0</v>
      </c>
      <c r="K270" s="6">
        <v>191.66</v>
      </c>
      <c r="L270">
        <v>4</v>
      </c>
      <c r="M270" t="s">
        <v>30</v>
      </c>
      <c r="N270">
        <v>460</v>
      </c>
      <c r="O270">
        <v>77</v>
      </c>
      <c r="P270" s="4">
        <f>DATE(YEAR(Table1[[#This Row],[Order_Date]]),MONTH(Table1[[#This Row],[Order_Date]]),1)</f>
        <v>45658</v>
      </c>
      <c r="Q270" t="str">
        <f>TEXT(Table1[[#This Row],[Order_Date]],"mmmmmmmm")</f>
        <v>January</v>
      </c>
      <c r="R270">
        <f>YEAR(Table1[[#This Row],[Order_Date]])</f>
        <v>2025</v>
      </c>
      <c r="S270" s="6">
        <f>Table1[[#This Row],[Sales_Amount]]/100000</f>
        <v>1.9165999999999999E-3</v>
      </c>
      <c r="T270">
        <f>1</f>
        <v>1</v>
      </c>
      <c r="U270" t="str">
        <f>IF(Table1[[#This Row],[Inventory_Available]]&lt;=Table1[[#This Row],[Reorder_Level]],"Reorder Required","Sufficient")</f>
        <v>Sufficient</v>
      </c>
    </row>
    <row r="271" spans="1:21" x14ac:dyDescent="0.35">
      <c r="A271" t="s">
        <v>469</v>
      </c>
      <c r="B271" s="3" t="s">
        <v>45</v>
      </c>
      <c r="C271" s="3" t="str">
        <f>IF(WEEKDAY(Table1[[#This Row],[Order_Date]],2)&lt;=5,"Weekday","Weekend")</f>
        <v>Weekday</v>
      </c>
      <c r="D271" t="s">
        <v>37</v>
      </c>
      <c r="E271" t="s">
        <v>53</v>
      </c>
      <c r="F271" s="8" t="s">
        <v>49</v>
      </c>
      <c r="G271" t="s">
        <v>169</v>
      </c>
      <c r="H271" s="7">
        <v>8</v>
      </c>
      <c r="I271">
        <v>464.41</v>
      </c>
      <c r="J271">
        <v>10</v>
      </c>
      <c r="K271" s="6">
        <v>3343.75</v>
      </c>
      <c r="L271">
        <v>5</v>
      </c>
      <c r="M271" t="s">
        <v>39</v>
      </c>
      <c r="N271">
        <v>163</v>
      </c>
      <c r="O271">
        <v>28</v>
      </c>
      <c r="P271" s="4">
        <f>DATE(YEAR(Table1[[#This Row],[Order_Date]]),MONTH(Table1[[#This Row],[Order_Date]]),1)</f>
        <v>45717</v>
      </c>
      <c r="Q271" t="str">
        <f>TEXT(Table1[[#This Row],[Order_Date]],"mmmmmmmm")</f>
        <v>March</v>
      </c>
      <c r="R271">
        <f>YEAR(Table1[[#This Row],[Order_Date]])</f>
        <v>2025</v>
      </c>
      <c r="S271" s="6">
        <f>Table1[[#This Row],[Sales_Amount]]/100000</f>
        <v>3.3437500000000002E-2</v>
      </c>
      <c r="T271">
        <f>1</f>
        <v>1</v>
      </c>
      <c r="U271" t="str">
        <f>IF(Table1[[#This Row],[Inventory_Available]]&lt;=Table1[[#This Row],[Reorder_Level]],"Reorder Required","Sufficient")</f>
        <v>Sufficient</v>
      </c>
    </row>
    <row r="272" spans="1:21" x14ac:dyDescent="0.35">
      <c r="A272" t="s">
        <v>470</v>
      </c>
      <c r="B272" s="3" t="s">
        <v>471</v>
      </c>
      <c r="C272" s="3" t="str">
        <f>IF(WEEKDAY(Table1[[#This Row],[Order_Date]],2)&lt;=5,"Weekday","Weekend")</f>
        <v>Weekday</v>
      </c>
      <c r="D272" t="s">
        <v>23</v>
      </c>
      <c r="E272" t="s">
        <v>17</v>
      </c>
      <c r="F272" s="8" t="s">
        <v>62</v>
      </c>
      <c r="G272" t="s">
        <v>82</v>
      </c>
      <c r="H272" s="7">
        <v>6</v>
      </c>
      <c r="I272">
        <v>287.70999999999998</v>
      </c>
      <c r="J272">
        <v>0</v>
      </c>
      <c r="K272" s="6">
        <v>1726.26</v>
      </c>
      <c r="L272">
        <v>3.9</v>
      </c>
      <c r="M272" t="s">
        <v>39</v>
      </c>
      <c r="N272">
        <v>274</v>
      </c>
      <c r="O272">
        <v>66</v>
      </c>
      <c r="P272" s="4">
        <f>DATE(YEAR(Table1[[#This Row],[Order_Date]]),MONTH(Table1[[#This Row],[Order_Date]]),1)</f>
        <v>45809</v>
      </c>
      <c r="Q272" t="str">
        <f>TEXT(Table1[[#This Row],[Order_Date]],"mmmmmmmm")</f>
        <v>June</v>
      </c>
      <c r="R272">
        <f>YEAR(Table1[[#This Row],[Order_Date]])</f>
        <v>2025</v>
      </c>
      <c r="S272" s="6">
        <f>Table1[[#This Row],[Sales_Amount]]/100000</f>
        <v>1.7262599999999999E-2</v>
      </c>
      <c r="T272">
        <f>1</f>
        <v>1</v>
      </c>
      <c r="U272" t="str">
        <f>IF(Table1[[#This Row],[Inventory_Available]]&lt;=Table1[[#This Row],[Reorder_Level]],"Reorder Required","Sufficient")</f>
        <v>Sufficient</v>
      </c>
    </row>
    <row r="273" spans="1:21" x14ac:dyDescent="0.35">
      <c r="A273" t="s">
        <v>472</v>
      </c>
      <c r="B273" s="3" t="s">
        <v>81</v>
      </c>
      <c r="C273" s="3" t="str">
        <f>IF(WEEKDAY(Table1[[#This Row],[Order_Date]],2)&lt;=5,"Weekday","Weekend")</f>
        <v>Weekday</v>
      </c>
      <c r="D273" t="s">
        <v>33</v>
      </c>
      <c r="E273" t="s">
        <v>61</v>
      </c>
      <c r="F273" s="8" t="s">
        <v>62</v>
      </c>
      <c r="G273" t="s">
        <v>63</v>
      </c>
      <c r="H273" s="7">
        <v>6</v>
      </c>
      <c r="I273">
        <v>34.64</v>
      </c>
      <c r="J273">
        <v>0</v>
      </c>
      <c r="K273" s="6">
        <v>207.84</v>
      </c>
      <c r="L273">
        <v>4.7</v>
      </c>
      <c r="M273" t="s">
        <v>43</v>
      </c>
      <c r="N273">
        <v>92</v>
      </c>
      <c r="O273">
        <v>41</v>
      </c>
      <c r="P273" s="4">
        <f>DATE(YEAR(Table1[[#This Row],[Order_Date]]),MONTH(Table1[[#This Row],[Order_Date]]),1)</f>
        <v>45658</v>
      </c>
      <c r="Q273" t="str">
        <f>TEXT(Table1[[#This Row],[Order_Date]],"mmmmmmmm")</f>
        <v>January</v>
      </c>
      <c r="R273">
        <f>YEAR(Table1[[#This Row],[Order_Date]])</f>
        <v>2025</v>
      </c>
      <c r="S273" s="6">
        <f>Table1[[#This Row],[Sales_Amount]]/100000</f>
        <v>2.0784000000000002E-3</v>
      </c>
      <c r="T273">
        <f>1</f>
        <v>1</v>
      </c>
      <c r="U273" t="str">
        <f>IF(Table1[[#This Row],[Inventory_Available]]&lt;=Table1[[#This Row],[Reorder_Level]],"Reorder Required","Sufficient")</f>
        <v>Sufficient</v>
      </c>
    </row>
    <row r="274" spans="1:21" x14ac:dyDescent="0.35">
      <c r="A274" t="s">
        <v>473</v>
      </c>
      <c r="B274" s="3" t="s">
        <v>130</v>
      </c>
      <c r="C274" s="3" t="str">
        <f>IF(WEEKDAY(Table1[[#This Row],[Order_Date]],2)&lt;=5,"Weekday","Weekend")</f>
        <v>Weekday</v>
      </c>
      <c r="D274" t="s">
        <v>16</v>
      </c>
      <c r="E274" t="s">
        <v>61</v>
      </c>
      <c r="F274" s="8" t="s">
        <v>24</v>
      </c>
      <c r="G274" t="s">
        <v>42</v>
      </c>
      <c r="H274" s="7">
        <v>9</v>
      </c>
      <c r="I274">
        <v>295.56</v>
      </c>
      <c r="J274">
        <v>10</v>
      </c>
      <c r="K274" s="6">
        <v>2394.04</v>
      </c>
      <c r="L274">
        <v>4.3</v>
      </c>
      <c r="M274" t="s">
        <v>30</v>
      </c>
      <c r="N274">
        <v>52</v>
      </c>
      <c r="O274">
        <v>40</v>
      </c>
      <c r="P274" s="4">
        <f>DATE(YEAR(Table1[[#This Row],[Order_Date]]),MONTH(Table1[[#This Row],[Order_Date]]),1)</f>
        <v>45778</v>
      </c>
      <c r="Q274" t="str">
        <f>TEXT(Table1[[#This Row],[Order_Date]],"mmmmmmmm")</f>
        <v>May</v>
      </c>
      <c r="R274">
        <f>YEAR(Table1[[#This Row],[Order_Date]])</f>
        <v>2025</v>
      </c>
      <c r="S274" s="6">
        <f>Table1[[#This Row],[Sales_Amount]]/100000</f>
        <v>2.3940400000000001E-2</v>
      </c>
      <c r="T274">
        <f>1</f>
        <v>1</v>
      </c>
      <c r="U274" t="str">
        <f>IF(Table1[[#This Row],[Inventory_Available]]&lt;=Table1[[#This Row],[Reorder_Level]],"Reorder Required","Sufficient")</f>
        <v>Sufficient</v>
      </c>
    </row>
    <row r="275" spans="1:21" x14ac:dyDescent="0.35">
      <c r="A275" t="s">
        <v>474</v>
      </c>
      <c r="B275" s="3" t="s">
        <v>428</v>
      </c>
      <c r="C275" s="3" t="str">
        <f>IF(WEEKDAY(Table1[[#This Row],[Order_Date]],2)&lt;=5,"Weekday","Weekend")</f>
        <v>Weekday</v>
      </c>
      <c r="D275" t="s">
        <v>16</v>
      </c>
      <c r="E275" t="s">
        <v>61</v>
      </c>
      <c r="F275" s="8" t="s">
        <v>62</v>
      </c>
      <c r="G275" t="s">
        <v>82</v>
      </c>
      <c r="H275" s="7">
        <v>10</v>
      </c>
      <c r="I275">
        <v>178.81</v>
      </c>
      <c r="J275">
        <v>5</v>
      </c>
      <c r="K275" s="6">
        <v>1698.69</v>
      </c>
      <c r="L275">
        <v>3.6</v>
      </c>
      <c r="M275" t="s">
        <v>43</v>
      </c>
      <c r="N275">
        <v>333</v>
      </c>
      <c r="O275">
        <v>37</v>
      </c>
      <c r="P275" s="4">
        <f>DATE(YEAR(Table1[[#This Row],[Order_Date]]),MONTH(Table1[[#This Row],[Order_Date]]),1)</f>
        <v>45658</v>
      </c>
      <c r="Q275" t="str">
        <f>TEXT(Table1[[#This Row],[Order_Date]],"mmmmmmmm")</f>
        <v>January</v>
      </c>
      <c r="R275">
        <f>YEAR(Table1[[#This Row],[Order_Date]])</f>
        <v>2025</v>
      </c>
      <c r="S275" s="6">
        <f>Table1[[#This Row],[Sales_Amount]]/100000</f>
        <v>1.6986899999999999E-2</v>
      </c>
      <c r="T275">
        <f>1</f>
        <v>1</v>
      </c>
      <c r="U275" t="str">
        <f>IF(Table1[[#This Row],[Inventory_Available]]&lt;=Table1[[#This Row],[Reorder_Level]],"Reorder Required","Sufficient")</f>
        <v>Sufficient</v>
      </c>
    </row>
    <row r="276" spans="1:21" x14ac:dyDescent="0.35">
      <c r="A276" t="s">
        <v>475</v>
      </c>
      <c r="B276" s="3" t="s">
        <v>136</v>
      </c>
      <c r="C276" s="3" t="str">
        <f>IF(WEEKDAY(Table1[[#This Row],[Order_Date]],2)&lt;=5,"Weekday","Weekend")</f>
        <v>Weekday</v>
      </c>
      <c r="D276" t="s">
        <v>16</v>
      </c>
      <c r="E276" t="s">
        <v>61</v>
      </c>
      <c r="F276" s="8" t="s">
        <v>24</v>
      </c>
      <c r="G276" t="s">
        <v>25</v>
      </c>
      <c r="H276" s="7">
        <v>6</v>
      </c>
      <c r="I276">
        <v>167.76</v>
      </c>
      <c r="J276">
        <v>10</v>
      </c>
      <c r="K276" s="6">
        <v>905.9</v>
      </c>
      <c r="L276">
        <v>4.8</v>
      </c>
      <c r="M276" t="s">
        <v>30</v>
      </c>
      <c r="N276">
        <v>209</v>
      </c>
      <c r="O276">
        <v>76</v>
      </c>
      <c r="P276" s="4">
        <f>DATE(YEAR(Table1[[#This Row],[Order_Date]]),MONTH(Table1[[#This Row],[Order_Date]]),1)</f>
        <v>45717</v>
      </c>
      <c r="Q276" t="str">
        <f>TEXT(Table1[[#This Row],[Order_Date]],"mmmmmmmm")</f>
        <v>March</v>
      </c>
      <c r="R276">
        <f>YEAR(Table1[[#This Row],[Order_Date]])</f>
        <v>2025</v>
      </c>
      <c r="S276" s="6">
        <f>Table1[[#This Row],[Sales_Amount]]/100000</f>
        <v>9.0589999999999993E-3</v>
      </c>
      <c r="T276">
        <f>1</f>
        <v>1</v>
      </c>
      <c r="U276" t="str">
        <f>IF(Table1[[#This Row],[Inventory_Available]]&lt;=Table1[[#This Row],[Reorder_Level]],"Reorder Required","Sufficient")</f>
        <v>Sufficient</v>
      </c>
    </row>
    <row r="277" spans="1:21" x14ac:dyDescent="0.35">
      <c r="A277" t="s">
        <v>476</v>
      </c>
      <c r="B277" s="3" t="s">
        <v>399</v>
      </c>
      <c r="C277" s="3" t="str">
        <f>IF(WEEKDAY(Table1[[#This Row],[Order_Date]],2)&lt;=5,"Weekday","Weekend")</f>
        <v>Weekday</v>
      </c>
      <c r="D277" t="s">
        <v>16</v>
      </c>
      <c r="E277" t="s">
        <v>61</v>
      </c>
      <c r="F277" s="8" t="s">
        <v>62</v>
      </c>
      <c r="G277" t="s">
        <v>166</v>
      </c>
      <c r="H277" s="7">
        <v>1</v>
      </c>
      <c r="I277">
        <v>167.47</v>
      </c>
      <c r="J277">
        <v>5</v>
      </c>
      <c r="K277" s="6">
        <v>159.1</v>
      </c>
      <c r="L277">
        <v>4.2</v>
      </c>
      <c r="M277" t="s">
        <v>30</v>
      </c>
      <c r="N277">
        <v>379</v>
      </c>
      <c r="O277">
        <v>26</v>
      </c>
      <c r="P277" s="4">
        <f>DATE(YEAR(Table1[[#This Row],[Order_Date]]),MONTH(Table1[[#This Row],[Order_Date]]),1)</f>
        <v>45778</v>
      </c>
      <c r="Q277" t="str">
        <f>TEXT(Table1[[#This Row],[Order_Date]],"mmmmmmmm")</f>
        <v>May</v>
      </c>
      <c r="R277">
        <f>YEAR(Table1[[#This Row],[Order_Date]])</f>
        <v>2025</v>
      </c>
      <c r="S277" s="6">
        <f>Table1[[#This Row],[Sales_Amount]]/100000</f>
        <v>1.591E-3</v>
      </c>
      <c r="T277">
        <f>1</f>
        <v>1</v>
      </c>
      <c r="U277" t="str">
        <f>IF(Table1[[#This Row],[Inventory_Available]]&lt;=Table1[[#This Row],[Reorder_Level]],"Reorder Required","Sufficient")</f>
        <v>Sufficient</v>
      </c>
    </row>
    <row r="278" spans="1:21" x14ac:dyDescent="0.35">
      <c r="A278" t="s">
        <v>477</v>
      </c>
      <c r="B278" s="3" t="s">
        <v>264</v>
      </c>
      <c r="C278" s="3" t="str">
        <f>IF(WEEKDAY(Table1[[#This Row],[Order_Date]],2)&lt;=5,"Weekday","Weekend")</f>
        <v>Weekend</v>
      </c>
      <c r="D278" t="s">
        <v>37</v>
      </c>
      <c r="E278" t="s">
        <v>61</v>
      </c>
      <c r="F278" s="8" t="s">
        <v>18</v>
      </c>
      <c r="G278" t="s">
        <v>79</v>
      </c>
      <c r="H278" s="7">
        <v>7</v>
      </c>
      <c r="I278">
        <v>65.010000000000005</v>
      </c>
      <c r="J278">
        <v>0</v>
      </c>
      <c r="K278" s="6">
        <v>455.07</v>
      </c>
      <c r="L278">
        <v>3.8</v>
      </c>
      <c r="M278" t="s">
        <v>43</v>
      </c>
      <c r="N278">
        <v>490</v>
      </c>
      <c r="O278">
        <v>46</v>
      </c>
      <c r="P278" s="4">
        <f>DATE(YEAR(Table1[[#This Row],[Order_Date]]),MONTH(Table1[[#This Row],[Order_Date]]),1)</f>
        <v>45717</v>
      </c>
      <c r="Q278" t="str">
        <f>TEXT(Table1[[#This Row],[Order_Date]],"mmmmmmmm")</f>
        <v>March</v>
      </c>
      <c r="R278">
        <f>YEAR(Table1[[#This Row],[Order_Date]])</f>
        <v>2025</v>
      </c>
      <c r="S278" s="6">
        <f>Table1[[#This Row],[Sales_Amount]]/100000</f>
        <v>4.5506999999999995E-3</v>
      </c>
      <c r="T278">
        <f>1</f>
        <v>1</v>
      </c>
      <c r="U278" t="str">
        <f>IF(Table1[[#This Row],[Inventory_Available]]&lt;=Table1[[#This Row],[Reorder_Level]],"Reorder Required","Sufficient")</f>
        <v>Sufficient</v>
      </c>
    </row>
    <row r="279" spans="1:21" x14ac:dyDescent="0.35">
      <c r="A279" t="s">
        <v>478</v>
      </c>
      <c r="B279" s="3" t="s">
        <v>479</v>
      </c>
      <c r="C279" s="3" t="str">
        <f>IF(WEEKDAY(Table1[[#This Row],[Order_Date]],2)&lt;=5,"Weekday","Weekend")</f>
        <v>Weekday</v>
      </c>
      <c r="D279" t="s">
        <v>23</v>
      </c>
      <c r="E279" t="s">
        <v>28</v>
      </c>
      <c r="F279" s="8" t="s">
        <v>24</v>
      </c>
      <c r="G279" t="s">
        <v>34</v>
      </c>
      <c r="H279" s="7">
        <v>8</v>
      </c>
      <c r="I279">
        <v>130.74</v>
      </c>
      <c r="J279">
        <v>20</v>
      </c>
      <c r="K279" s="6">
        <v>836.74</v>
      </c>
      <c r="L279">
        <v>4.7</v>
      </c>
      <c r="M279" t="s">
        <v>39</v>
      </c>
      <c r="N279">
        <v>336</v>
      </c>
      <c r="O279">
        <v>47</v>
      </c>
      <c r="P279" s="4">
        <f>DATE(YEAR(Table1[[#This Row],[Order_Date]]),MONTH(Table1[[#This Row],[Order_Date]]),1)</f>
        <v>45778</v>
      </c>
      <c r="Q279" t="str">
        <f>TEXT(Table1[[#This Row],[Order_Date]],"mmmmmmmm")</f>
        <v>May</v>
      </c>
      <c r="R279">
        <f>YEAR(Table1[[#This Row],[Order_Date]])</f>
        <v>2025</v>
      </c>
      <c r="S279" s="6">
        <f>Table1[[#This Row],[Sales_Amount]]/100000</f>
        <v>8.3674000000000005E-3</v>
      </c>
      <c r="T279">
        <f>1</f>
        <v>1</v>
      </c>
      <c r="U279" t="str">
        <f>IF(Table1[[#This Row],[Inventory_Available]]&lt;=Table1[[#This Row],[Reorder_Level]],"Reorder Required","Sufficient")</f>
        <v>Sufficient</v>
      </c>
    </row>
    <row r="280" spans="1:21" x14ac:dyDescent="0.35">
      <c r="A280" t="s">
        <v>480</v>
      </c>
      <c r="B280" s="3" t="s">
        <v>155</v>
      </c>
      <c r="C280" s="3" t="str">
        <f>IF(WEEKDAY(Table1[[#This Row],[Order_Date]],2)&lt;=5,"Weekday","Weekend")</f>
        <v>Weekend</v>
      </c>
      <c r="D280" t="s">
        <v>37</v>
      </c>
      <c r="E280" t="s">
        <v>53</v>
      </c>
      <c r="F280" s="8" t="s">
        <v>24</v>
      </c>
      <c r="G280" t="s">
        <v>25</v>
      </c>
      <c r="H280" s="7">
        <v>3</v>
      </c>
      <c r="I280">
        <v>388.57</v>
      </c>
      <c r="J280">
        <v>5</v>
      </c>
      <c r="K280" s="6">
        <v>1107.42</v>
      </c>
      <c r="L280">
        <v>4.2</v>
      </c>
      <c r="M280" t="s">
        <v>30</v>
      </c>
      <c r="N280">
        <v>148</v>
      </c>
      <c r="O280">
        <v>24</v>
      </c>
      <c r="P280" s="4">
        <f>DATE(YEAR(Table1[[#This Row],[Order_Date]]),MONTH(Table1[[#This Row],[Order_Date]]),1)</f>
        <v>45809</v>
      </c>
      <c r="Q280" t="str">
        <f>TEXT(Table1[[#This Row],[Order_Date]],"mmmmmmmm")</f>
        <v>June</v>
      </c>
      <c r="R280">
        <f>YEAR(Table1[[#This Row],[Order_Date]])</f>
        <v>2025</v>
      </c>
      <c r="S280" s="6">
        <f>Table1[[#This Row],[Sales_Amount]]/100000</f>
        <v>1.1074200000000001E-2</v>
      </c>
      <c r="T280">
        <f>1</f>
        <v>1</v>
      </c>
      <c r="U280" t="str">
        <f>IF(Table1[[#This Row],[Inventory_Available]]&lt;=Table1[[#This Row],[Reorder_Level]],"Reorder Required","Sufficient")</f>
        <v>Sufficient</v>
      </c>
    </row>
    <row r="281" spans="1:21" x14ac:dyDescent="0.35">
      <c r="A281" t="s">
        <v>481</v>
      </c>
      <c r="B281" s="3" t="s">
        <v>482</v>
      </c>
      <c r="C281" s="3" t="str">
        <f>IF(WEEKDAY(Table1[[#This Row],[Order_Date]],2)&lt;=5,"Weekday","Weekend")</f>
        <v>Weekend</v>
      </c>
      <c r="D281" t="s">
        <v>23</v>
      </c>
      <c r="E281" t="s">
        <v>53</v>
      </c>
      <c r="F281" s="8" t="s">
        <v>49</v>
      </c>
      <c r="G281" t="s">
        <v>106</v>
      </c>
      <c r="H281" s="7">
        <v>9</v>
      </c>
      <c r="I281">
        <v>220.5</v>
      </c>
      <c r="J281">
        <v>0</v>
      </c>
      <c r="K281" s="6">
        <v>1984.5</v>
      </c>
      <c r="L281">
        <v>3.5</v>
      </c>
      <c r="M281" t="s">
        <v>20</v>
      </c>
      <c r="N281">
        <v>428</v>
      </c>
      <c r="O281">
        <v>69</v>
      </c>
      <c r="P281" s="4">
        <f>DATE(YEAR(Table1[[#This Row],[Order_Date]]),MONTH(Table1[[#This Row],[Order_Date]]),1)</f>
        <v>45809</v>
      </c>
      <c r="Q281" t="str">
        <f>TEXT(Table1[[#This Row],[Order_Date]],"mmmmmmmm")</f>
        <v>June</v>
      </c>
      <c r="R281">
        <f>YEAR(Table1[[#This Row],[Order_Date]])</f>
        <v>2025</v>
      </c>
      <c r="S281" s="6">
        <f>Table1[[#This Row],[Sales_Amount]]/100000</f>
        <v>1.9845000000000002E-2</v>
      </c>
      <c r="T281">
        <f>1</f>
        <v>1</v>
      </c>
      <c r="U281" t="str">
        <f>IF(Table1[[#This Row],[Inventory_Available]]&lt;=Table1[[#This Row],[Reorder_Level]],"Reorder Required","Sufficient")</f>
        <v>Sufficient</v>
      </c>
    </row>
    <row r="282" spans="1:21" x14ac:dyDescent="0.35">
      <c r="A282" t="s">
        <v>483</v>
      </c>
      <c r="B282" s="3" t="s">
        <v>484</v>
      </c>
      <c r="C282" s="3" t="str">
        <f>IF(WEEKDAY(Table1[[#This Row],[Order_Date]],2)&lt;=5,"Weekday","Weekend")</f>
        <v>Weekday</v>
      </c>
      <c r="D282" t="s">
        <v>37</v>
      </c>
      <c r="E282" t="s">
        <v>53</v>
      </c>
      <c r="F282" s="8" t="s">
        <v>24</v>
      </c>
      <c r="G282" t="s">
        <v>42</v>
      </c>
      <c r="H282" s="7">
        <v>3</v>
      </c>
      <c r="I282">
        <v>473.35</v>
      </c>
      <c r="J282">
        <v>15</v>
      </c>
      <c r="K282" s="6">
        <v>1207.04</v>
      </c>
      <c r="L282">
        <v>4.5999999999999996</v>
      </c>
      <c r="M282" t="s">
        <v>39</v>
      </c>
      <c r="N282">
        <v>446</v>
      </c>
      <c r="O282">
        <v>30</v>
      </c>
      <c r="P282" s="4">
        <f>DATE(YEAR(Table1[[#This Row],[Order_Date]]),MONTH(Table1[[#This Row],[Order_Date]]),1)</f>
        <v>45658</v>
      </c>
      <c r="Q282" t="str">
        <f>TEXT(Table1[[#This Row],[Order_Date]],"mmmmmmmm")</f>
        <v>January</v>
      </c>
      <c r="R282">
        <f>YEAR(Table1[[#This Row],[Order_Date]])</f>
        <v>2025</v>
      </c>
      <c r="S282" s="6">
        <f>Table1[[#This Row],[Sales_Amount]]/100000</f>
        <v>1.20704E-2</v>
      </c>
      <c r="T282">
        <f>1</f>
        <v>1</v>
      </c>
      <c r="U282" t="str">
        <f>IF(Table1[[#This Row],[Inventory_Available]]&lt;=Table1[[#This Row],[Reorder_Level]],"Reorder Required","Sufficient")</f>
        <v>Sufficient</v>
      </c>
    </row>
    <row r="283" spans="1:21" x14ac:dyDescent="0.35">
      <c r="A283" t="s">
        <v>485</v>
      </c>
      <c r="B283" s="3" t="s">
        <v>86</v>
      </c>
      <c r="C283" s="3" t="str">
        <f>IF(WEEKDAY(Table1[[#This Row],[Order_Date]],2)&lt;=5,"Weekday","Weekend")</f>
        <v>Weekday</v>
      </c>
      <c r="D283" t="s">
        <v>46</v>
      </c>
      <c r="E283" t="s">
        <v>28</v>
      </c>
      <c r="F283" s="8" t="s">
        <v>70</v>
      </c>
      <c r="G283" t="s">
        <v>71</v>
      </c>
      <c r="H283" s="7">
        <v>2</v>
      </c>
      <c r="I283">
        <v>232.54</v>
      </c>
      <c r="J283">
        <v>15</v>
      </c>
      <c r="K283" s="6">
        <v>395.32</v>
      </c>
      <c r="L283">
        <v>3.8</v>
      </c>
      <c r="M283" t="s">
        <v>20</v>
      </c>
      <c r="N283">
        <v>355</v>
      </c>
      <c r="O283">
        <v>48</v>
      </c>
      <c r="P283" s="4">
        <f>DATE(YEAR(Table1[[#This Row],[Order_Date]]),MONTH(Table1[[#This Row],[Order_Date]]),1)</f>
        <v>45778</v>
      </c>
      <c r="Q283" t="str">
        <f>TEXT(Table1[[#This Row],[Order_Date]],"mmmmmmmm")</f>
        <v>May</v>
      </c>
      <c r="R283">
        <f>YEAR(Table1[[#This Row],[Order_Date]])</f>
        <v>2025</v>
      </c>
      <c r="S283" s="6">
        <f>Table1[[#This Row],[Sales_Amount]]/100000</f>
        <v>3.9531999999999996E-3</v>
      </c>
      <c r="T283">
        <f>1</f>
        <v>1</v>
      </c>
      <c r="U283" t="str">
        <f>IF(Table1[[#This Row],[Inventory_Available]]&lt;=Table1[[#This Row],[Reorder_Level]],"Reorder Required","Sufficient")</f>
        <v>Sufficient</v>
      </c>
    </row>
    <row r="284" spans="1:21" x14ac:dyDescent="0.35">
      <c r="A284" t="s">
        <v>486</v>
      </c>
      <c r="B284" s="3" t="s">
        <v>487</v>
      </c>
      <c r="C284" s="3" t="str">
        <f>IF(WEEKDAY(Table1[[#This Row],[Order_Date]],2)&lt;=5,"Weekday","Weekend")</f>
        <v>Weekday</v>
      </c>
      <c r="D284" t="s">
        <v>37</v>
      </c>
      <c r="E284" t="s">
        <v>53</v>
      </c>
      <c r="F284" s="8" t="s">
        <v>70</v>
      </c>
      <c r="G284" t="s">
        <v>139</v>
      </c>
      <c r="H284" s="7">
        <v>5</v>
      </c>
      <c r="I284">
        <v>225.3</v>
      </c>
      <c r="J284">
        <v>15</v>
      </c>
      <c r="K284" s="6">
        <v>957.52</v>
      </c>
      <c r="L284">
        <v>3.6</v>
      </c>
      <c r="M284" t="s">
        <v>20</v>
      </c>
      <c r="N284">
        <v>29</v>
      </c>
      <c r="O284">
        <v>50</v>
      </c>
      <c r="P284" s="4">
        <f>DATE(YEAR(Table1[[#This Row],[Order_Date]]),MONTH(Table1[[#This Row],[Order_Date]]),1)</f>
        <v>45778</v>
      </c>
      <c r="Q284" t="str">
        <f>TEXT(Table1[[#This Row],[Order_Date]],"mmmmmmmm")</f>
        <v>May</v>
      </c>
      <c r="R284">
        <f>YEAR(Table1[[#This Row],[Order_Date]])</f>
        <v>2025</v>
      </c>
      <c r="S284" s="6">
        <f>Table1[[#This Row],[Sales_Amount]]/100000</f>
        <v>9.575199999999999E-3</v>
      </c>
      <c r="T284">
        <f>1</f>
        <v>1</v>
      </c>
      <c r="U284" t="str">
        <f>IF(Table1[[#This Row],[Inventory_Available]]&lt;=Table1[[#This Row],[Reorder_Level]],"Reorder Required","Sufficient")</f>
        <v>Reorder Required</v>
      </c>
    </row>
    <row r="285" spans="1:21" x14ac:dyDescent="0.35">
      <c r="A285" t="s">
        <v>488</v>
      </c>
      <c r="B285" s="3" t="s">
        <v>456</v>
      </c>
      <c r="C285" s="3" t="str">
        <f>IF(WEEKDAY(Table1[[#This Row],[Order_Date]],2)&lt;=5,"Weekday","Weekend")</f>
        <v>Weekday</v>
      </c>
      <c r="D285" t="s">
        <v>23</v>
      </c>
      <c r="E285" t="s">
        <v>53</v>
      </c>
      <c r="F285" s="8" t="s">
        <v>49</v>
      </c>
      <c r="G285" t="s">
        <v>169</v>
      </c>
      <c r="H285" s="7">
        <v>9</v>
      </c>
      <c r="I285">
        <v>36.619999999999997</v>
      </c>
      <c r="J285">
        <v>5</v>
      </c>
      <c r="K285" s="6">
        <v>313.10000000000002</v>
      </c>
      <c r="L285">
        <v>4.4000000000000004</v>
      </c>
      <c r="M285" t="s">
        <v>20</v>
      </c>
      <c r="N285">
        <v>93</v>
      </c>
      <c r="O285">
        <v>76</v>
      </c>
      <c r="P285" s="4">
        <f>DATE(YEAR(Table1[[#This Row],[Order_Date]]),MONTH(Table1[[#This Row],[Order_Date]]),1)</f>
        <v>45748</v>
      </c>
      <c r="Q285" t="str">
        <f>TEXT(Table1[[#This Row],[Order_Date]],"mmmmmmmm")</f>
        <v>April</v>
      </c>
      <c r="R285">
        <f>YEAR(Table1[[#This Row],[Order_Date]])</f>
        <v>2025</v>
      </c>
      <c r="S285" s="6">
        <f>Table1[[#This Row],[Sales_Amount]]/100000</f>
        <v>3.1310000000000001E-3</v>
      </c>
      <c r="T285">
        <f>1</f>
        <v>1</v>
      </c>
      <c r="U285" t="str">
        <f>IF(Table1[[#This Row],[Inventory_Available]]&lt;=Table1[[#This Row],[Reorder_Level]],"Reorder Required","Sufficient")</f>
        <v>Sufficient</v>
      </c>
    </row>
    <row r="286" spans="1:21" x14ac:dyDescent="0.35">
      <c r="A286" t="s">
        <v>489</v>
      </c>
      <c r="B286" s="3" t="s">
        <v>108</v>
      </c>
      <c r="C286" s="3" t="str">
        <f>IF(WEEKDAY(Table1[[#This Row],[Order_Date]],2)&lt;=5,"Weekday","Weekend")</f>
        <v>Weekday</v>
      </c>
      <c r="D286" t="s">
        <v>23</v>
      </c>
      <c r="E286" t="s">
        <v>53</v>
      </c>
      <c r="F286" s="8" t="s">
        <v>18</v>
      </c>
      <c r="G286" t="s">
        <v>38</v>
      </c>
      <c r="H286" s="7">
        <v>2</v>
      </c>
      <c r="I286">
        <v>110.95</v>
      </c>
      <c r="J286">
        <v>5</v>
      </c>
      <c r="K286" s="6">
        <v>210.81</v>
      </c>
      <c r="L286">
        <v>4.2</v>
      </c>
      <c r="M286" t="s">
        <v>30</v>
      </c>
      <c r="N286">
        <v>398</v>
      </c>
      <c r="O286">
        <v>51</v>
      </c>
      <c r="P286" s="4">
        <f>DATE(YEAR(Table1[[#This Row],[Order_Date]]),MONTH(Table1[[#This Row],[Order_Date]]),1)</f>
        <v>45809</v>
      </c>
      <c r="Q286" t="str">
        <f>TEXT(Table1[[#This Row],[Order_Date]],"mmmmmmmm")</f>
        <v>June</v>
      </c>
      <c r="R286">
        <f>YEAR(Table1[[#This Row],[Order_Date]])</f>
        <v>2025</v>
      </c>
      <c r="S286" s="6">
        <f>Table1[[#This Row],[Sales_Amount]]/100000</f>
        <v>2.1080999999999999E-3</v>
      </c>
      <c r="T286">
        <f>1</f>
        <v>1</v>
      </c>
      <c r="U286" t="str">
        <f>IF(Table1[[#This Row],[Inventory_Available]]&lt;=Table1[[#This Row],[Reorder_Level]],"Reorder Required","Sufficient")</f>
        <v>Sufficient</v>
      </c>
    </row>
    <row r="287" spans="1:21" x14ac:dyDescent="0.35">
      <c r="A287" t="s">
        <v>490</v>
      </c>
      <c r="B287" s="3" t="s">
        <v>308</v>
      </c>
      <c r="C287" s="3" t="str">
        <f>IF(WEEKDAY(Table1[[#This Row],[Order_Date]],2)&lt;=5,"Weekday","Weekend")</f>
        <v>Weekday</v>
      </c>
      <c r="D287" t="s">
        <v>74</v>
      </c>
      <c r="E287" t="s">
        <v>28</v>
      </c>
      <c r="F287" s="8" t="s">
        <v>24</v>
      </c>
      <c r="G287" t="s">
        <v>34</v>
      </c>
      <c r="H287" s="7">
        <v>5</v>
      </c>
      <c r="I287">
        <v>441.78</v>
      </c>
      <c r="J287">
        <v>0</v>
      </c>
      <c r="K287" s="6">
        <v>2208.9</v>
      </c>
      <c r="L287">
        <v>4.3</v>
      </c>
      <c r="M287" t="s">
        <v>20</v>
      </c>
      <c r="N287">
        <v>478</v>
      </c>
      <c r="O287">
        <v>25</v>
      </c>
      <c r="P287" s="4">
        <f>DATE(YEAR(Table1[[#This Row],[Order_Date]]),MONTH(Table1[[#This Row],[Order_Date]]),1)</f>
        <v>45748</v>
      </c>
      <c r="Q287" t="str">
        <f>TEXT(Table1[[#This Row],[Order_Date]],"mmmmmmmm")</f>
        <v>April</v>
      </c>
      <c r="R287">
        <f>YEAR(Table1[[#This Row],[Order_Date]])</f>
        <v>2025</v>
      </c>
      <c r="S287" s="6">
        <f>Table1[[#This Row],[Sales_Amount]]/100000</f>
        <v>2.2089000000000001E-2</v>
      </c>
      <c r="T287">
        <f>1</f>
        <v>1</v>
      </c>
      <c r="U287" t="str">
        <f>IF(Table1[[#This Row],[Inventory_Available]]&lt;=Table1[[#This Row],[Reorder_Level]],"Reorder Required","Sufficient")</f>
        <v>Sufficient</v>
      </c>
    </row>
    <row r="288" spans="1:21" x14ac:dyDescent="0.35">
      <c r="A288" t="s">
        <v>491</v>
      </c>
      <c r="B288" s="3" t="s">
        <v>487</v>
      </c>
      <c r="C288" s="3" t="str">
        <f>IF(WEEKDAY(Table1[[#This Row],[Order_Date]],2)&lt;=5,"Weekday","Weekend")</f>
        <v>Weekday</v>
      </c>
      <c r="D288" t="s">
        <v>37</v>
      </c>
      <c r="E288" t="s">
        <v>28</v>
      </c>
      <c r="F288" s="8" t="s">
        <v>49</v>
      </c>
      <c r="G288" t="s">
        <v>169</v>
      </c>
      <c r="H288" s="7">
        <v>3</v>
      </c>
      <c r="I288">
        <v>298.25</v>
      </c>
      <c r="J288">
        <v>20</v>
      </c>
      <c r="K288" s="6">
        <v>715.8</v>
      </c>
      <c r="L288">
        <v>4.7</v>
      </c>
      <c r="M288" t="s">
        <v>30</v>
      </c>
      <c r="N288">
        <v>336</v>
      </c>
      <c r="O288">
        <v>41</v>
      </c>
      <c r="P288" s="4">
        <f>DATE(YEAR(Table1[[#This Row],[Order_Date]]),MONTH(Table1[[#This Row],[Order_Date]]),1)</f>
        <v>45778</v>
      </c>
      <c r="Q288" t="str">
        <f>TEXT(Table1[[#This Row],[Order_Date]],"mmmmmmmm")</f>
        <v>May</v>
      </c>
      <c r="R288">
        <f>YEAR(Table1[[#This Row],[Order_Date]])</f>
        <v>2025</v>
      </c>
      <c r="S288" s="6">
        <f>Table1[[#This Row],[Sales_Amount]]/100000</f>
        <v>7.1579999999999994E-3</v>
      </c>
      <c r="T288">
        <f>1</f>
        <v>1</v>
      </c>
      <c r="U288" t="str">
        <f>IF(Table1[[#This Row],[Inventory_Available]]&lt;=Table1[[#This Row],[Reorder_Level]],"Reorder Required","Sufficient")</f>
        <v>Sufficient</v>
      </c>
    </row>
    <row r="289" spans="1:21" x14ac:dyDescent="0.35">
      <c r="A289" t="s">
        <v>492</v>
      </c>
      <c r="B289" s="3" t="s">
        <v>493</v>
      </c>
      <c r="C289" s="3" t="str">
        <f>IF(WEEKDAY(Table1[[#This Row],[Order_Date]],2)&lt;=5,"Weekday","Weekend")</f>
        <v>Weekday</v>
      </c>
      <c r="D289" t="s">
        <v>23</v>
      </c>
      <c r="E289" t="s">
        <v>17</v>
      </c>
      <c r="F289" s="8" t="s">
        <v>49</v>
      </c>
      <c r="G289" t="s">
        <v>106</v>
      </c>
      <c r="H289" s="7">
        <v>9</v>
      </c>
      <c r="I289">
        <v>420.89</v>
      </c>
      <c r="J289">
        <v>20</v>
      </c>
      <c r="K289" s="6">
        <v>3030.41</v>
      </c>
      <c r="L289">
        <v>4</v>
      </c>
      <c r="M289" t="s">
        <v>39</v>
      </c>
      <c r="N289">
        <v>341</v>
      </c>
      <c r="O289">
        <v>67</v>
      </c>
      <c r="P289" s="4">
        <f>DATE(YEAR(Table1[[#This Row],[Order_Date]]),MONTH(Table1[[#This Row],[Order_Date]]),1)</f>
        <v>45748</v>
      </c>
      <c r="Q289" t="str">
        <f>TEXT(Table1[[#This Row],[Order_Date]],"mmmmmmmm")</f>
        <v>April</v>
      </c>
      <c r="R289">
        <f>YEAR(Table1[[#This Row],[Order_Date]])</f>
        <v>2025</v>
      </c>
      <c r="S289" s="6">
        <f>Table1[[#This Row],[Sales_Amount]]/100000</f>
        <v>3.0304099999999997E-2</v>
      </c>
      <c r="T289">
        <f>1</f>
        <v>1</v>
      </c>
      <c r="U289" t="str">
        <f>IF(Table1[[#This Row],[Inventory_Available]]&lt;=Table1[[#This Row],[Reorder_Level]],"Reorder Required","Sufficient")</f>
        <v>Sufficient</v>
      </c>
    </row>
    <row r="290" spans="1:21" x14ac:dyDescent="0.35">
      <c r="A290" t="s">
        <v>494</v>
      </c>
      <c r="B290" s="3" t="s">
        <v>91</v>
      </c>
      <c r="C290" s="3" t="str">
        <f>IF(WEEKDAY(Table1[[#This Row],[Order_Date]],2)&lt;=5,"Weekday","Weekend")</f>
        <v>Weekday</v>
      </c>
      <c r="D290" t="s">
        <v>16</v>
      </c>
      <c r="E290" t="s">
        <v>61</v>
      </c>
      <c r="F290" s="8" t="s">
        <v>49</v>
      </c>
      <c r="G290" t="s">
        <v>56</v>
      </c>
      <c r="H290" s="7">
        <v>9</v>
      </c>
      <c r="I290">
        <v>102.56</v>
      </c>
      <c r="J290">
        <v>10</v>
      </c>
      <c r="K290" s="6">
        <v>830.74</v>
      </c>
      <c r="L290">
        <v>5</v>
      </c>
      <c r="M290" t="s">
        <v>39</v>
      </c>
      <c r="N290">
        <v>51</v>
      </c>
      <c r="O290">
        <v>20</v>
      </c>
      <c r="P290" s="4">
        <f>DATE(YEAR(Table1[[#This Row],[Order_Date]]),MONTH(Table1[[#This Row],[Order_Date]]),1)</f>
        <v>45689</v>
      </c>
      <c r="Q290" t="str">
        <f>TEXT(Table1[[#This Row],[Order_Date]],"mmmmmmmm")</f>
        <v>February</v>
      </c>
      <c r="R290">
        <f>YEAR(Table1[[#This Row],[Order_Date]])</f>
        <v>2025</v>
      </c>
      <c r="S290" s="6">
        <f>Table1[[#This Row],[Sales_Amount]]/100000</f>
        <v>8.3073999999999995E-3</v>
      </c>
      <c r="T290">
        <f>1</f>
        <v>1</v>
      </c>
      <c r="U290" t="str">
        <f>IF(Table1[[#This Row],[Inventory_Available]]&lt;=Table1[[#This Row],[Reorder_Level]],"Reorder Required","Sufficient")</f>
        <v>Sufficient</v>
      </c>
    </row>
    <row r="291" spans="1:21" x14ac:dyDescent="0.35">
      <c r="A291" t="s">
        <v>495</v>
      </c>
      <c r="B291" s="3" t="s">
        <v>479</v>
      </c>
      <c r="C291" s="3" t="str">
        <f>IF(WEEKDAY(Table1[[#This Row],[Order_Date]],2)&lt;=5,"Weekday","Weekend")</f>
        <v>Weekday</v>
      </c>
      <c r="D291" t="s">
        <v>37</v>
      </c>
      <c r="E291" t="s">
        <v>61</v>
      </c>
      <c r="F291" s="8" t="s">
        <v>62</v>
      </c>
      <c r="G291" t="s">
        <v>149</v>
      </c>
      <c r="H291" s="7">
        <v>8</v>
      </c>
      <c r="I291">
        <v>456.95</v>
      </c>
      <c r="J291">
        <v>15</v>
      </c>
      <c r="K291" s="6">
        <v>3107.26</v>
      </c>
      <c r="L291">
        <v>4.9000000000000004</v>
      </c>
      <c r="M291" t="s">
        <v>39</v>
      </c>
      <c r="N291">
        <v>111</v>
      </c>
      <c r="O291">
        <v>77</v>
      </c>
      <c r="P291" s="4">
        <f>DATE(YEAR(Table1[[#This Row],[Order_Date]]),MONTH(Table1[[#This Row],[Order_Date]]),1)</f>
        <v>45778</v>
      </c>
      <c r="Q291" t="str">
        <f>TEXT(Table1[[#This Row],[Order_Date]],"mmmmmmmm")</f>
        <v>May</v>
      </c>
      <c r="R291">
        <f>YEAR(Table1[[#This Row],[Order_Date]])</f>
        <v>2025</v>
      </c>
      <c r="S291" s="6">
        <f>Table1[[#This Row],[Sales_Amount]]/100000</f>
        <v>3.1072600000000002E-2</v>
      </c>
      <c r="T291">
        <f>1</f>
        <v>1</v>
      </c>
      <c r="U291" t="str">
        <f>IF(Table1[[#This Row],[Inventory_Available]]&lt;=Table1[[#This Row],[Reorder_Level]],"Reorder Required","Sufficient")</f>
        <v>Sufficient</v>
      </c>
    </row>
    <row r="292" spans="1:21" x14ac:dyDescent="0.35">
      <c r="A292" t="s">
        <v>496</v>
      </c>
      <c r="B292" s="3" t="s">
        <v>392</v>
      </c>
      <c r="C292" s="3" t="str">
        <f>IF(WEEKDAY(Table1[[#This Row],[Order_Date]],2)&lt;=5,"Weekday","Weekend")</f>
        <v>Weekday</v>
      </c>
      <c r="D292" t="s">
        <v>37</v>
      </c>
      <c r="E292" t="s">
        <v>17</v>
      </c>
      <c r="F292" s="8" t="s">
        <v>18</v>
      </c>
      <c r="G292" t="s">
        <v>19</v>
      </c>
      <c r="H292" s="7">
        <v>9</v>
      </c>
      <c r="I292">
        <v>94.3</v>
      </c>
      <c r="J292">
        <v>20</v>
      </c>
      <c r="K292" s="6">
        <v>678.96</v>
      </c>
      <c r="L292">
        <v>5</v>
      </c>
      <c r="M292" t="s">
        <v>39</v>
      </c>
      <c r="N292">
        <v>307</v>
      </c>
      <c r="O292">
        <v>55</v>
      </c>
      <c r="P292" s="4">
        <f>DATE(YEAR(Table1[[#This Row],[Order_Date]]),MONTH(Table1[[#This Row],[Order_Date]]),1)</f>
        <v>45658</v>
      </c>
      <c r="Q292" t="str">
        <f>TEXT(Table1[[#This Row],[Order_Date]],"mmmmmmmm")</f>
        <v>January</v>
      </c>
      <c r="R292">
        <f>YEAR(Table1[[#This Row],[Order_Date]])</f>
        <v>2025</v>
      </c>
      <c r="S292" s="6">
        <f>Table1[[#This Row],[Sales_Amount]]/100000</f>
        <v>6.7896000000000007E-3</v>
      </c>
      <c r="T292">
        <f>1</f>
        <v>1</v>
      </c>
      <c r="U292" t="str">
        <f>IF(Table1[[#This Row],[Inventory_Available]]&lt;=Table1[[#This Row],[Reorder_Level]],"Reorder Required","Sufficient")</f>
        <v>Sufficient</v>
      </c>
    </row>
    <row r="293" spans="1:21" x14ac:dyDescent="0.35">
      <c r="A293" t="s">
        <v>497</v>
      </c>
      <c r="B293" s="3" t="s">
        <v>208</v>
      </c>
      <c r="C293" s="3" t="str">
        <f>IF(WEEKDAY(Table1[[#This Row],[Order_Date]],2)&lt;=5,"Weekday","Weekend")</f>
        <v>Weekday</v>
      </c>
      <c r="D293" t="s">
        <v>37</v>
      </c>
      <c r="E293" t="s">
        <v>53</v>
      </c>
      <c r="F293" s="8" t="s">
        <v>49</v>
      </c>
      <c r="G293" t="s">
        <v>106</v>
      </c>
      <c r="H293" s="7">
        <v>3</v>
      </c>
      <c r="I293">
        <v>66.44</v>
      </c>
      <c r="J293">
        <v>0</v>
      </c>
      <c r="K293" s="6">
        <v>199.32</v>
      </c>
      <c r="L293">
        <v>4.7</v>
      </c>
      <c r="M293" t="s">
        <v>30</v>
      </c>
      <c r="N293">
        <v>290</v>
      </c>
      <c r="O293">
        <v>65</v>
      </c>
      <c r="P293" s="4">
        <f>DATE(YEAR(Table1[[#This Row],[Order_Date]]),MONTH(Table1[[#This Row],[Order_Date]]),1)</f>
        <v>45748</v>
      </c>
      <c r="Q293" t="str">
        <f>TEXT(Table1[[#This Row],[Order_Date]],"mmmmmmmm")</f>
        <v>April</v>
      </c>
      <c r="R293">
        <f>YEAR(Table1[[#This Row],[Order_Date]])</f>
        <v>2025</v>
      </c>
      <c r="S293" s="6">
        <f>Table1[[#This Row],[Sales_Amount]]/100000</f>
        <v>1.9932000000000001E-3</v>
      </c>
      <c r="T293">
        <f>1</f>
        <v>1</v>
      </c>
      <c r="U293" t="str">
        <f>IF(Table1[[#This Row],[Inventory_Available]]&lt;=Table1[[#This Row],[Reorder_Level]],"Reorder Required","Sufficient")</f>
        <v>Sufficient</v>
      </c>
    </row>
    <row r="294" spans="1:21" x14ac:dyDescent="0.35">
      <c r="A294" t="s">
        <v>498</v>
      </c>
      <c r="B294" s="3" t="s">
        <v>86</v>
      </c>
      <c r="C294" s="3" t="str">
        <f>IF(WEEKDAY(Table1[[#This Row],[Order_Date]],2)&lt;=5,"Weekday","Weekend")</f>
        <v>Weekday</v>
      </c>
      <c r="D294" t="s">
        <v>16</v>
      </c>
      <c r="E294" t="s">
        <v>61</v>
      </c>
      <c r="F294" s="8" t="s">
        <v>62</v>
      </c>
      <c r="G294" t="s">
        <v>166</v>
      </c>
      <c r="H294" s="7">
        <v>4</v>
      </c>
      <c r="I294">
        <v>81.99</v>
      </c>
      <c r="J294">
        <v>15</v>
      </c>
      <c r="K294" s="6">
        <v>278.77</v>
      </c>
      <c r="L294">
        <v>4.8</v>
      </c>
      <c r="M294" t="s">
        <v>30</v>
      </c>
      <c r="N294">
        <v>166</v>
      </c>
      <c r="O294">
        <v>76</v>
      </c>
      <c r="P294" s="4">
        <f>DATE(YEAR(Table1[[#This Row],[Order_Date]]),MONTH(Table1[[#This Row],[Order_Date]]),1)</f>
        <v>45778</v>
      </c>
      <c r="Q294" t="str">
        <f>TEXT(Table1[[#This Row],[Order_Date]],"mmmmmmmm")</f>
        <v>May</v>
      </c>
      <c r="R294">
        <f>YEAR(Table1[[#This Row],[Order_Date]])</f>
        <v>2025</v>
      </c>
      <c r="S294" s="6">
        <f>Table1[[#This Row],[Sales_Amount]]/100000</f>
        <v>2.7876999999999997E-3</v>
      </c>
      <c r="T294">
        <f>1</f>
        <v>1</v>
      </c>
      <c r="U294" t="str">
        <f>IF(Table1[[#This Row],[Inventory_Available]]&lt;=Table1[[#This Row],[Reorder_Level]],"Reorder Required","Sufficient")</f>
        <v>Sufficient</v>
      </c>
    </row>
    <row r="295" spans="1:21" x14ac:dyDescent="0.35">
      <c r="A295" t="s">
        <v>499</v>
      </c>
      <c r="B295" s="3" t="s">
        <v>351</v>
      </c>
      <c r="C295" s="3" t="str">
        <f>IF(WEEKDAY(Table1[[#This Row],[Order_Date]],2)&lt;=5,"Weekday","Weekend")</f>
        <v>Weekday</v>
      </c>
      <c r="D295" t="s">
        <v>23</v>
      </c>
      <c r="E295" t="s">
        <v>17</v>
      </c>
      <c r="F295" s="8" t="s">
        <v>49</v>
      </c>
      <c r="G295" t="s">
        <v>106</v>
      </c>
      <c r="H295" s="7">
        <v>5</v>
      </c>
      <c r="I295">
        <v>39.450000000000003</v>
      </c>
      <c r="J295">
        <v>10</v>
      </c>
      <c r="K295" s="6">
        <v>177.53</v>
      </c>
      <c r="L295">
        <v>4.2</v>
      </c>
      <c r="M295" t="s">
        <v>30</v>
      </c>
      <c r="N295">
        <v>283</v>
      </c>
      <c r="O295">
        <v>46</v>
      </c>
      <c r="P295" s="4">
        <f>DATE(YEAR(Table1[[#This Row],[Order_Date]]),MONTH(Table1[[#This Row],[Order_Date]]),1)</f>
        <v>45778</v>
      </c>
      <c r="Q295" t="str">
        <f>TEXT(Table1[[#This Row],[Order_Date]],"mmmmmmmm")</f>
        <v>May</v>
      </c>
      <c r="R295">
        <f>YEAR(Table1[[#This Row],[Order_Date]])</f>
        <v>2025</v>
      </c>
      <c r="S295" s="6">
        <f>Table1[[#This Row],[Sales_Amount]]/100000</f>
        <v>1.7753000000000001E-3</v>
      </c>
      <c r="T295">
        <f>1</f>
        <v>1</v>
      </c>
      <c r="U295" t="str">
        <f>IF(Table1[[#This Row],[Inventory_Available]]&lt;=Table1[[#This Row],[Reorder_Level]],"Reorder Required","Sufficient")</f>
        <v>Sufficient</v>
      </c>
    </row>
    <row r="296" spans="1:21" x14ac:dyDescent="0.35">
      <c r="A296" t="s">
        <v>500</v>
      </c>
      <c r="B296" s="3" t="s">
        <v>330</v>
      </c>
      <c r="C296" s="3" t="str">
        <f>IF(WEEKDAY(Table1[[#This Row],[Order_Date]],2)&lt;=5,"Weekday","Weekend")</f>
        <v>Weekday</v>
      </c>
      <c r="D296" t="s">
        <v>33</v>
      </c>
      <c r="E296" t="s">
        <v>53</v>
      </c>
      <c r="F296" s="8" t="s">
        <v>18</v>
      </c>
      <c r="G296" t="s">
        <v>79</v>
      </c>
      <c r="H296" s="7">
        <v>9</v>
      </c>
      <c r="I296">
        <v>453.71</v>
      </c>
      <c r="J296">
        <v>0</v>
      </c>
      <c r="K296" s="6">
        <v>4083.39</v>
      </c>
      <c r="L296">
        <v>4.5999999999999996</v>
      </c>
      <c r="M296" t="s">
        <v>43</v>
      </c>
      <c r="N296">
        <v>421</v>
      </c>
      <c r="O296">
        <v>71</v>
      </c>
      <c r="P296" s="4">
        <f>DATE(YEAR(Table1[[#This Row],[Order_Date]]),MONTH(Table1[[#This Row],[Order_Date]]),1)</f>
        <v>45778</v>
      </c>
      <c r="Q296" t="str">
        <f>TEXT(Table1[[#This Row],[Order_Date]],"mmmmmmmm")</f>
        <v>May</v>
      </c>
      <c r="R296">
        <f>YEAR(Table1[[#This Row],[Order_Date]])</f>
        <v>2025</v>
      </c>
      <c r="S296" s="6">
        <f>Table1[[#This Row],[Sales_Amount]]/100000</f>
        <v>4.0833899999999999E-2</v>
      </c>
      <c r="T296">
        <f>1</f>
        <v>1</v>
      </c>
      <c r="U296" t="str">
        <f>IF(Table1[[#This Row],[Inventory_Available]]&lt;=Table1[[#This Row],[Reorder_Level]],"Reorder Required","Sufficient")</f>
        <v>Sufficient</v>
      </c>
    </row>
    <row r="297" spans="1:21" x14ac:dyDescent="0.35">
      <c r="A297" t="s">
        <v>501</v>
      </c>
      <c r="B297" s="3" t="s">
        <v>22</v>
      </c>
      <c r="C297" s="3" t="str">
        <f>IF(WEEKDAY(Table1[[#This Row],[Order_Date]],2)&lt;=5,"Weekday","Weekend")</f>
        <v>Weekend</v>
      </c>
      <c r="D297" t="s">
        <v>33</v>
      </c>
      <c r="E297" t="s">
        <v>53</v>
      </c>
      <c r="F297" s="8" t="s">
        <v>62</v>
      </c>
      <c r="G297" t="s">
        <v>149</v>
      </c>
      <c r="H297" s="7">
        <v>5</v>
      </c>
      <c r="I297">
        <v>341.27</v>
      </c>
      <c r="J297">
        <v>10</v>
      </c>
      <c r="K297" s="6">
        <v>1535.71</v>
      </c>
      <c r="L297">
        <v>3.7</v>
      </c>
      <c r="M297" t="s">
        <v>39</v>
      </c>
      <c r="N297">
        <v>468</v>
      </c>
      <c r="O297">
        <v>20</v>
      </c>
      <c r="P297" s="4">
        <f>DATE(YEAR(Table1[[#This Row],[Order_Date]]),MONTH(Table1[[#This Row],[Order_Date]]),1)</f>
        <v>45717</v>
      </c>
      <c r="Q297" t="str">
        <f>TEXT(Table1[[#This Row],[Order_Date]],"mmmmmmmm")</f>
        <v>March</v>
      </c>
      <c r="R297">
        <f>YEAR(Table1[[#This Row],[Order_Date]])</f>
        <v>2025</v>
      </c>
      <c r="S297" s="6">
        <f>Table1[[#This Row],[Sales_Amount]]/100000</f>
        <v>1.53571E-2</v>
      </c>
      <c r="T297">
        <f>1</f>
        <v>1</v>
      </c>
      <c r="U297" t="str">
        <f>IF(Table1[[#This Row],[Inventory_Available]]&lt;=Table1[[#This Row],[Reorder_Level]],"Reorder Required","Sufficient")</f>
        <v>Sufficient</v>
      </c>
    </row>
    <row r="298" spans="1:21" x14ac:dyDescent="0.35">
      <c r="A298" t="s">
        <v>502</v>
      </c>
      <c r="B298" s="3" t="s">
        <v>151</v>
      </c>
      <c r="C298" s="3" t="str">
        <f>IF(WEEKDAY(Table1[[#This Row],[Order_Date]],2)&lt;=5,"Weekday","Weekend")</f>
        <v>Weekend</v>
      </c>
      <c r="D298" t="s">
        <v>23</v>
      </c>
      <c r="E298" t="s">
        <v>28</v>
      </c>
      <c r="F298" s="8" t="s">
        <v>49</v>
      </c>
      <c r="G298" t="s">
        <v>56</v>
      </c>
      <c r="H298" s="7">
        <v>1</v>
      </c>
      <c r="I298">
        <v>206.99</v>
      </c>
      <c r="J298">
        <v>15</v>
      </c>
      <c r="K298" s="6">
        <v>175.94</v>
      </c>
      <c r="L298">
        <v>4.7</v>
      </c>
      <c r="M298" t="s">
        <v>43</v>
      </c>
      <c r="N298">
        <v>90</v>
      </c>
      <c r="O298">
        <v>68</v>
      </c>
      <c r="P298" s="4">
        <f>DATE(YEAR(Table1[[#This Row],[Order_Date]]),MONTH(Table1[[#This Row],[Order_Date]]),1)</f>
        <v>45809</v>
      </c>
      <c r="Q298" t="str">
        <f>TEXT(Table1[[#This Row],[Order_Date]],"mmmmmmmm")</f>
        <v>June</v>
      </c>
      <c r="R298">
        <f>YEAR(Table1[[#This Row],[Order_Date]])</f>
        <v>2025</v>
      </c>
      <c r="S298" s="6">
        <f>Table1[[#This Row],[Sales_Amount]]/100000</f>
        <v>1.7593999999999999E-3</v>
      </c>
      <c r="T298">
        <f>1</f>
        <v>1</v>
      </c>
      <c r="U298" t="str">
        <f>IF(Table1[[#This Row],[Inventory_Available]]&lt;=Table1[[#This Row],[Reorder_Level]],"Reorder Required","Sufficient")</f>
        <v>Sufficient</v>
      </c>
    </row>
    <row r="299" spans="1:21" x14ac:dyDescent="0.35">
      <c r="A299" t="s">
        <v>503</v>
      </c>
      <c r="B299" s="3" t="s">
        <v>297</v>
      </c>
      <c r="C299" s="3" t="str">
        <f>IF(WEEKDAY(Table1[[#This Row],[Order_Date]],2)&lt;=5,"Weekday","Weekend")</f>
        <v>Weekend</v>
      </c>
      <c r="D299" t="s">
        <v>46</v>
      </c>
      <c r="E299" t="s">
        <v>61</v>
      </c>
      <c r="F299" s="8" t="s">
        <v>24</v>
      </c>
      <c r="G299" t="s">
        <v>29</v>
      </c>
      <c r="H299" s="7">
        <v>3</v>
      </c>
      <c r="I299">
        <v>72.33</v>
      </c>
      <c r="J299">
        <v>20</v>
      </c>
      <c r="K299" s="6">
        <v>173.59</v>
      </c>
      <c r="L299">
        <v>4.5</v>
      </c>
      <c r="M299" t="s">
        <v>30</v>
      </c>
      <c r="N299">
        <v>225</v>
      </c>
      <c r="O299">
        <v>77</v>
      </c>
      <c r="P299" s="4">
        <f>DATE(YEAR(Table1[[#This Row],[Order_Date]]),MONTH(Table1[[#This Row],[Order_Date]]),1)</f>
        <v>45748</v>
      </c>
      <c r="Q299" t="str">
        <f>TEXT(Table1[[#This Row],[Order_Date]],"mmmmmmmm")</f>
        <v>April</v>
      </c>
      <c r="R299">
        <f>YEAR(Table1[[#This Row],[Order_Date]])</f>
        <v>2025</v>
      </c>
      <c r="S299" s="6">
        <f>Table1[[#This Row],[Sales_Amount]]/100000</f>
        <v>1.7359000000000001E-3</v>
      </c>
      <c r="T299">
        <f>1</f>
        <v>1</v>
      </c>
      <c r="U299" t="str">
        <f>IF(Table1[[#This Row],[Inventory_Available]]&lt;=Table1[[#This Row],[Reorder_Level]],"Reorder Required","Sufficient")</f>
        <v>Sufficient</v>
      </c>
    </row>
    <row r="300" spans="1:21" x14ac:dyDescent="0.35">
      <c r="A300" t="s">
        <v>504</v>
      </c>
      <c r="B300" s="3" t="s">
        <v>116</v>
      </c>
      <c r="C300" s="3" t="str">
        <f>IF(WEEKDAY(Table1[[#This Row],[Order_Date]],2)&lt;=5,"Weekday","Weekend")</f>
        <v>Weekday</v>
      </c>
      <c r="D300" t="s">
        <v>74</v>
      </c>
      <c r="E300" t="s">
        <v>17</v>
      </c>
      <c r="F300" s="8" t="s">
        <v>49</v>
      </c>
      <c r="G300" t="s">
        <v>50</v>
      </c>
      <c r="H300" s="7">
        <v>4</v>
      </c>
      <c r="I300">
        <v>30.23</v>
      </c>
      <c r="J300">
        <v>10</v>
      </c>
      <c r="K300" s="6">
        <v>108.83</v>
      </c>
      <c r="L300">
        <v>4.2</v>
      </c>
      <c r="M300" t="s">
        <v>20</v>
      </c>
      <c r="N300">
        <v>372</v>
      </c>
      <c r="O300">
        <v>44</v>
      </c>
      <c r="P300" s="4">
        <f>DATE(YEAR(Table1[[#This Row],[Order_Date]]),MONTH(Table1[[#This Row],[Order_Date]]),1)</f>
        <v>45689</v>
      </c>
      <c r="Q300" t="str">
        <f>TEXT(Table1[[#This Row],[Order_Date]],"mmmmmmmm")</f>
        <v>February</v>
      </c>
      <c r="R300">
        <f>YEAR(Table1[[#This Row],[Order_Date]])</f>
        <v>2025</v>
      </c>
      <c r="S300" s="6">
        <f>Table1[[#This Row],[Sales_Amount]]/100000</f>
        <v>1.0882999999999999E-3</v>
      </c>
      <c r="T300">
        <f>1</f>
        <v>1</v>
      </c>
      <c r="U300" t="str">
        <f>IF(Table1[[#This Row],[Inventory_Available]]&lt;=Table1[[#This Row],[Reorder_Level]],"Reorder Required","Sufficient")</f>
        <v>Sufficient</v>
      </c>
    </row>
    <row r="301" spans="1:21" x14ac:dyDescent="0.35">
      <c r="A301" t="s">
        <v>505</v>
      </c>
      <c r="B301" s="3" t="s">
        <v>406</v>
      </c>
      <c r="C301" s="3" t="str">
        <f>IF(WEEKDAY(Table1[[#This Row],[Order_Date]],2)&lt;=5,"Weekday","Weekend")</f>
        <v>Weekday</v>
      </c>
      <c r="D301" t="s">
        <v>16</v>
      </c>
      <c r="E301" t="s">
        <v>28</v>
      </c>
      <c r="F301" s="8" t="s">
        <v>49</v>
      </c>
      <c r="G301" t="s">
        <v>169</v>
      </c>
      <c r="H301" s="7">
        <v>10</v>
      </c>
      <c r="I301">
        <v>325.76</v>
      </c>
      <c r="J301">
        <v>0</v>
      </c>
      <c r="K301" s="6">
        <v>3257.6</v>
      </c>
      <c r="L301">
        <v>3.8</v>
      </c>
      <c r="M301" t="s">
        <v>39</v>
      </c>
      <c r="N301">
        <v>48</v>
      </c>
      <c r="O301">
        <v>22</v>
      </c>
      <c r="P301" s="4">
        <f>DATE(YEAR(Table1[[#This Row],[Order_Date]]),MONTH(Table1[[#This Row],[Order_Date]]),1)</f>
        <v>45809</v>
      </c>
      <c r="Q301" t="str">
        <f>TEXT(Table1[[#This Row],[Order_Date]],"mmmmmmmm")</f>
        <v>June</v>
      </c>
      <c r="R301">
        <f>YEAR(Table1[[#This Row],[Order_Date]])</f>
        <v>2025</v>
      </c>
      <c r="S301" s="6">
        <f>Table1[[#This Row],[Sales_Amount]]/100000</f>
        <v>3.2576000000000001E-2</v>
      </c>
      <c r="T301">
        <f>1</f>
        <v>1</v>
      </c>
      <c r="U301" t="str">
        <f>IF(Table1[[#This Row],[Inventory_Available]]&lt;=Table1[[#This Row],[Reorder_Level]],"Reorder Required","Sufficient")</f>
        <v>Sufficient</v>
      </c>
    </row>
    <row r="302" spans="1:21" x14ac:dyDescent="0.35">
      <c r="A302" t="s">
        <v>506</v>
      </c>
      <c r="B302" s="3" t="s">
        <v>507</v>
      </c>
      <c r="C302" s="3" t="str">
        <f>IF(WEEKDAY(Table1[[#This Row],[Order_Date]],2)&lt;=5,"Weekday","Weekend")</f>
        <v>Weekend</v>
      </c>
      <c r="D302" t="s">
        <v>46</v>
      </c>
      <c r="E302" t="s">
        <v>28</v>
      </c>
      <c r="F302" s="8" t="s">
        <v>70</v>
      </c>
      <c r="G302" t="s">
        <v>77</v>
      </c>
      <c r="H302" s="7">
        <v>8</v>
      </c>
      <c r="I302">
        <v>361.48</v>
      </c>
      <c r="J302">
        <v>15</v>
      </c>
      <c r="K302" s="6">
        <v>2458.06</v>
      </c>
      <c r="L302">
        <v>4.4000000000000004</v>
      </c>
      <c r="M302" t="s">
        <v>30</v>
      </c>
      <c r="N302">
        <v>352</v>
      </c>
      <c r="O302">
        <v>49</v>
      </c>
      <c r="P302" s="4">
        <f>DATE(YEAR(Table1[[#This Row],[Order_Date]]),MONTH(Table1[[#This Row],[Order_Date]]),1)</f>
        <v>45748</v>
      </c>
      <c r="Q302" t="str">
        <f>TEXT(Table1[[#This Row],[Order_Date]],"mmmmmmmm")</f>
        <v>April</v>
      </c>
      <c r="R302">
        <f>YEAR(Table1[[#This Row],[Order_Date]])</f>
        <v>2025</v>
      </c>
      <c r="S302" s="6">
        <f>Table1[[#This Row],[Sales_Amount]]/100000</f>
        <v>2.4580600000000001E-2</v>
      </c>
      <c r="T302">
        <f>1</f>
        <v>1</v>
      </c>
      <c r="U302" t="str">
        <f>IF(Table1[[#This Row],[Inventory_Available]]&lt;=Table1[[#This Row],[Reorder_Level]],"Reorder Required","Sufficient")</f>
        <v>Sufficient</v>
      </c>
    </row>
    <row r="303" spans="1:21" x14ac:dyDescent="0.35">
      <c r="A303" t="s">
        <v>508</v>
      </c>
      <c r="B303" s="3" t="s">
        <v>509</v>
      </c>
      <c r="C303" s="3" t="str">
        <f>IF(WEEKDAY(Table1[[#This Row],[Order_Date]],2)&lt;=5,"Weekday","Weekend")</f>
        <v>Weekday</v>
      </c>
      <c r="D303" t="s">
        <v>46</v>
      </c>
      <c r="E303" t="s">
        <v>61</v>
      </c>
      <c r="F303" s="8" t="s">
        <v>24</v>
      </c>
      <c r="G303" t="s">
        <v>29</v>
      </c>
      <c r="H303" s="7">
        <v>8</v>
      </c>
      <c r="I303">
        <v>108.48</v>
      </c>
      <c r="J303">
        <v>5</v>
      </c>
      <c r="K303" s="6">
        <v>824.45</v>
      </c>
      <c r="L303">
        <v>3.5</v>
      </c>
      <c r="M303" t="s">
        <v>39</v>
      </c>
      <c r="N303">
        <v>129</v>
      </c>
      <c r="O303">
        <v>48</v>
      </c>
      <c r="P303" s="4">
        <f>DATE(YEAR(Table1[[#This Row],[Order_Date]]),MONTH(Table1[[#This Row],[Order_Date]]),1)</f>
        <v>45689</v>
      </c>
      <c r="Q303" t="str">
        <f>TEXT(Table1[[#This Row],[Order_Date]],"mmmmmmmm")</f>
        <v>February</v>
      </c>
      <c r="R303">
        <f>YEAR(Table1[[#This Row],[Order_Date]])</f>
        <v>2025</v>
      </c>
      <c r="S303" s="6">
        <f>Table1[[#This Row],[Sales_Amount]]/100000</f>
        <v>8.2445000000000001E-3</v>
      </c>
      <c r="T303">
        <f>1</f>
        <v>1</v>
      </c>
      <c r="U303" t="str">
        <f>IF(Table1[[#This Row],[Inventory_Available]]&lt;=Table1[[#This Row],[Reorder_Level]],"Reorder Required","Sufficient")</f>
        <v>Sufficient</v>
      </c>
    </row>
    <row r="304" spans="1:21" x14ac:dyDescent="0.35">
      <c r="A304" t="s">
        <v>510</v>
      </c>
      <c r="B304" s="3" t="s">
        <v>368</v>
      </c>
      <c r="C304" s="3" t="str">
        <f>IF(WEEKDAY(Table1[[#This Row],[Order_Date]],2)&lt;=5,"Weekday","Weekend")</f>
        <v>Weekday</v>
      </c>
      <c r="D304" t="s">
        <v>46</v>
      </c>
      <c r="E304" t="s">
        <v>61</v>
      </c>
      <c r="F304" s="8" t="s">
        <v>49</v>
      </c>
      <c r="G304" t="s">
        <v>56</v>
      </c>
      <c r="H304" s="7">
        <v>6</v>
      </c>
      <c r="I304">
        <v>322.17</v>
      </c>
      <c r="J304">
        <v>10</v>
      </c>
      <c r="K304" s="6">
        <v>1739.72</v>
      </c>
      <c r="L304">
        <v>3.9</v>
      </c>
      <c r="M304" t="s">
        <v>30</v>
      </c>
      <c r="N304">
        <v>194</v>
      </c>
      <c r="O304">
        <v>24</v>
      </c>
      <c r="P304" s="4">
        <f>DATE(YEAR(Table1[[#This Row],[Order_Date]]),MONTH(Table1[[#This Row],[Order_Date]]),1)</f>
        <v>45717</v>
      </c>
      <c r="Q304" t="str">
        <f>TEXT(Table1[[#This Row],[Order_Date]],"mmmmmmmm")</f>
        <v>March</v>
      </c>
      <c r="R304">
        <f>YEAR(Table1[[#This Row],[Order_Date]])</f>
        <v>2025</v>
      </c>
      <c r="S304" s="6">
        <f>Table1[[#This Row],[Sales_Amount]]/100000</f>
        <v>1.7397200000000002E-2</v>
      </c>
      <c r="T304">
        <f>1</f>
        <v>1</v>
      </c>
      <c r="U304" t="str">
        <f>IF(Table1[[#This Row],[Inventory_Available]]&lt;=Table1[[#This Row],[Reorder_Level]],"Reorder Required","Sufficient")</f>
        <v>Sufficient</v>
      </c>
    </row>
    <row r="305" spans="1:21" x14ac:dyDescent="0.35">
      <c r="A305" t="s">
        <v>511</v>
      </c>
      <c r="B305" s="3" t="s">
        <v>73</v>
      </c>
      <c r="C305" s="3" t="str">
        <f>IF(WEEKDAY(Table1[[#This Row],[Order_Date]],2)&lt;=5,"Weekday","Weekend")</f>
        <v>Weekday</v>
      </c>
      <c r="D305" t="s">
        <v>16</v>
      </c>
      <c r="E305" t="s">
        <v>17</v>
      </c>
      <c r="F305" s="8" t="s">
        <v>62</v>
      </c>
      <c r="G305" t="s">
        <v>82</v>
      </c>
      <c r="H305" s="7">
        <v>7</v>
      </c>
      <c r="I305">
        <v>196.09</v>
      </c>
      <c r="J305">
        <v>5</v>
      </c>
      <c r="K305" s="6">
        <v>1304</v>
      </c>
      <c r="L305">
        <v>3.7</v>
      </c>
      <c r="M305" t="s">
        <v>30</v>
      </c>
      <c r="N305">
        <v>14</v>
      </c>
      <c r="O305">
        <v>60</v>
      </c>
      <c r="P305" s="4">
        <f>DATE(YEAR(Table1[[#This Row],[Order_Date]]),MONTH(Table1[[#This Row],[Order_Date]]),1)</f>
        <v>45748</v>
      </c>
      <c r="Q305" t="str">
        <f>TEXT(Table1[[#This Row],[Order_Date]],"mmmmmmmm")</f>
        <v>April</v>
      </c>
      <c r="R305">
        <f>YEAR(Table1[[#This Row],[Order_Date]])</f>
        <v>2025</v>
      </c>
      <c r="S305" s="6">
        <f>Table1[[#This Row],[Sales_Amount]]/100000</f>
        <v>1.304E-2</v>
      </c>
      <c r="T305">
        <f>1</f>
        <v>1</v>
      </c>
      <c r="U305" t="str">
        <f>IF(Table1[[#This Row],[Inventory_Available]]&lt;=Table1[[#This Row],[Reorder_Level]],"Reorder Required","Sufficient")</f>
        <v>Reorder Required</v>
      </c>
    </row>
    <row r="306" spans="1:21" x14ac:dyDescent="0.35">
      <c r="A306" t="s">
        <v>512</v>
      </c>
      <c r="B306" s="3" t="s">
        <v>97</v>
      </c>
      <c r="C306" s="3" t="str">
        <f>IF(WEEKDAY(Table1[[#This Row],[Order_Date]],2)&lt;=5,"Weekday","Weekend")</f>
        <v>Weekday</v>
      </c>
      <c r="D306" t="s">
        <v>33</v>
      </c>
      <c r="E306" t="s">
        <v>61</v>
      </c>
      <c r="F306" s="8" t="s">
        <v>18</v>
      </c>
      <c r="G306" t="s">
        <v>79</v>
      </c>
      <c r="H306" s="7">
        <v>3</v>
      </c>
      <c r="I306">
        <v>226.66</v>
      </c>
      <c r="J306">
        <v>10</v>
      </c>
      <c r="K306" s="6">
        <v>611.98</v>
      </c>
      <c r="L306">
        <v>4.4000000000000004</v>
      </c>
      <c r="M306" t="s">
        <v>39</v>
      </c>
      <c r="N306">
        <v>47</v>
      </c>
      <c r="O306">
        <v>41</v>
      </c>
      <c r="P306" s="4">
        <f>DATE(YEAR(Table1[[#This Row],[Order_Date]]),MONTH(Table1[[#This Row],[Order_Date]]),1)</f>
        <v>45689</v>
      </c>
      <c r="Q306" t="str">
        <f>TEXT(Table1[[#This Row],[Order_Date]],"mmmmmmmm")</f>
        <v>February</v>
      </c>
      <c r="R306">
        <f>YEAR(Table1[[#This Row],[Order_Date]])</f>
        <v>2025</v>
      </c>
      <c r="S306" s="6">
        <f>Table1[[#This Row],[Sales_Amount]]/100000</f>
        <v>6.1197999999999999E-3</v>
      </c>
      <c r="T306">
        <f>1</f>
        <v>1</v>
      </c>
      <c r="U306" t="str">
        <f>IF(Table1[[#This Row],[Inventory_Available]]&lt;=Table1[[#This Row],[Reorder_Level]],"Reorder Required","Sufficient")</f>
        <v>Sufficient</v>
      </c>
    </row>
    <row r="307" spans="1:21" x14ac:dyDescent="0.35">
      <c r="A307" t="s">
        <v>513</v>
      </c>
      <c r="B307" s="3" t="s">
        <v>213</v>
      </c>
      <c r="C307" s="3" t="str">
        <f>IF(WEEKDAY(Table1[[#This Row],[Order_Date]],2)&lt;=5,"Weekday","Weekend")</f>
        <v>Weekend</v>
      </c>
      <c r="D307" t="s">
        <v>46</v>
      </c>
      <c r="E307" t="s">
        <v>17</v>
      </c>
      <c r="F307" s="8" t="s">
        <v>62</v>
      </c>
      <c r="G307" t="s">
        <v>63</v>
      </c>
      <c r="H307" s="7">
        <v>10</v>
      </c>
      <c r="I307">
        <v>404.6</v>
      </c>
      <c r="J307">
        <v>0</v>
      </c>
      <c r="K307" s="6">
        <v>4046</v>
      </c>
      <c r="L307">
        <v>4.2</v>
      </c>
      <c r="M307" t="s">
        <v>39</v>
      </c>
      <c r="N307">
        <v>50</v>
      </c>
      <c r="O307">
        <v>28</v>
      </c>
      <c r="P307" s="4">
        <f>DATE(YEAR(Table1[[#This Row],[Order_Date]]),MONTH(Table1[[#This Row],[Order_Date]]),1)</f>
        <v>45748</v>
      </c>
      <c r="Q307" t="str">
        <f>TEXT(Table1[[#This Row],[Order_Date]],"mmmmmmmm")</f>
        <v>April</v>
      </c>
      <c r="R307">
        <f>YEAR(Table1[[#This Row],[Order_Date]])</f>
        <v>2025</v>
      </c>
      <c r="S307" s="6">
        <f>Table1[[#This Row],[Sales_Amount]]/100000</f>
        <v>4.0460000000000003E-2</v>
      </c>
      <c r="T307">
        <f>1</f>
        <v>1</v>
      </c>
      <c r="U307" t="str">
        <f>IF(Table1[[#This Row],[Inventory_Available]]&lt;=Table1[[#This Row],[Reorder_Level]],"Reorder Required","Sufficient")</f>
        <v>Sufficient</v>
      </c>
    </row>
    <row r="308" spans="1:21" x14ac:dyDescent="0.35">
      <c r="A308" t="s">
        <v>514</v>
      </c>
      <c r="B308" s="3" t="s">
        <v>105</v>
      </c>
      <c r="C308" s="3" t="str">
        <f>IF(WEEKDAY(Table1[[#This Row],[Order_Date]],2)&lt;=5,"Weekday","Weekend")</f>
        <v>Weekday</v>
      </c>
      <c r="D308" t="s">
        <v>16</v>
      </c>
      <c r="E308" t="s">
        <v>28</v>
      </c>
      <c r="F308" s="8" t="s">
        <v>70</v>
      </c>
      <c r="G308" t="s">
        <v>77</v>
      </c>
      <c r="H308" s="7">
        <v>3</v>
      </c>
      <c r="I308">
        <v>344.46</v>
      </c>
      <c r="J308">
        <v>10</v>
      </c>
      <c r="K308" s="6">
        <v>930.04</v>
      </c>
      <c r="L308">
        <v>4</v>
      </c>
      <c r="M308" t="s">
        <v>39</v>
      </c>
      <c r="N308">
        <v>266</v>
      </c>
      <c r="O308">
        <v>26</v>
      </c>
      <c r="P308" s="4">
        <f>DATE(YEAR(Table1[[#This Row],[Order_Date]]),MONTH(Table1[[#This Row],[Order_Date]]),1)</f>
        <v>45689</v>
      </c>
      <c r="Q308" t="str">
        <f>TEXT(Table1[[#This Row],[Order_Date]],"mmmmmmmm")</f>
        <v>February</v>
      </c>
      <c r="R308">
        <f>YEAR(Table1[[#This Row],[Order_Date]])</f>
        <v>2025</v>
      </c>
      <c r="S308" s="6">
        <f>Table1[[#This Row],[Sales_Amount]]/100000</f>
        <v>9.3004000000000003E-3</v>
      </c>
      <c r="T308">
        <f>1</f>
        <v>1</v>
      </c>
      <c r="U308" t="str">
        <f>IF(Table1[[#This Row],[Inventory_Available]]&lt;=Table1[[#This Row],[Reorder_Level]],"Reorder Required","Sufficient")</f>
        <v>Sufficient</v>
      </c>
    </row>
    <row r="309" spans="1:21" x14ac:dyDescent="0.35">
      <c r="A309" t="s">
        <v>515</v>
      </c>
      <c r="B309" s="3" t="s">
        <v>516</v>
      </c>
      <c r="C309" s="3" t="str">
        <f>IF(WEEKDAY(Table1[[#This Row],[Order_Date]],2)&lt;=5,"Weekday","Weekend")</f>
        <v>Weekend</v>
      </c>
      <c r="D309" t="s">
        <v>74</v>
      </c>
      <c r="E309" t="s">
        <v>17</v>
      </c>
      <c r="F309" s="8" t="s">
        <v>62</v>
      </c>
      <c r="G309" t="s">
        <v>166</v>
      </c>
      <c r="H309" s="7">
        <v>8</v>
      </c>
      <c r="I309">
        <v>341.21</v>
      </c>
      <c r="J309">
        <v>10</v>
      </c>
      <c r="K309" s="6">
        <v>2456.71</v>
      </c>
      <c r="L309">
        <v>3.7</v>
      </c>
      <c r="M309" t="s">
        <v>30</v>
      </c>
      <c r="N309">
        <v>394</v>
      </c>
      <c r="O309">
        <v>51</v>
      </c>
      <c r="P309" s="4">
        <f>DATE(YEAR(Table1[[#This Row],[Order_Date]]),MONTH(Table1[[#This Row],[Order_Date]]),1)</f>
        <v>45778</v>
      </c>
      <c r="Q309" t="str">
        <f>TEXT(Table1[[#This Row],[Order_Date]],"mmmmmmmm")</f>
        <v>May</v>
      </c>
      <c r="R309">
        <f>YEAR(Table1[[#This Row],[Order_Date]])</f>
        <v>2025</v>
      </c>
      <c r="S309" s="6">
        <f>Table1[[#This Row],[Sales_Amount]]/100000</f>
        <v>2.4567100000000001E-2</v>
      </c>
      <c r="T309">
        <f>1</f>
        <v>1</v>
      </c>
      <c r="U309" t="str">
        <f>IF(Table1[[#This Row],[Inventory_Available]]&lt;=Table1[[#This Row],[Reorder_Level]],"Reorder Required","Sufficient")</f>
        <v>Sufficient</v>
      </c>
    </row>
    <row r="310" spans="1:21" x14ac:dyDescent="0.35">
      <c r="A310" t="s">
        <v>517</v>
      </c>
      <c r="B310" s="3" t="s">
        <v>368</v>
      </c>
      <c r="C310" s="3" t="str">
        <f>IF(WEEKDAY(Table1[[#This Row],[Order_Date]],2)&lt;=5,"Weekday","Weekend")</f>
        <v>Weekday</v>
      </c>
      <c r="D310" t="s">
        <v>23</v>
      </c>
      <c r="E310" t="s">
        <v>61</v>
      </c>
      <c r="F310" s="8" t="s">
        <v>62</v>
      </c>
      <c r="G310" t="s">
        <v>82</v>
      </c>
      <c r="H310" s="7">
        <v>9</v>
      </c>
      <c r="I310">
        <v>479.3</v>
      </c>
      <c r="J310">
        <v>20</v>
      </c>
      <c r="K310" s="6">
        <v>3450.96</v>
      </c>
      <c r="L310">
        <v>4</v>
      </c>
      <c r="M310" t="s">
        <v>30</v>
      </c>
      <c r="N310">
        <v>361</v>
      </c>
      <c r="O310">
        <v>32</v>
      </c>
      <c r="P310" s="4">
        <f>DATE(YEAR(Table1[[#This Row],[Order_Date]]),MONTH(Table1[[#This Row],[Order_Date]]),1)</f>
        <v>45717</v>
      </c>
      <c r="Q310" t="str">
        <f>TEXT(Table1[[#This Row],[Order_Date]],"mmmmmmmm")</f>
        <v>March</v>
      </c>
      <c r="R310">
        <f>YEAR(Table1[[#This Row],[Order_Date]])</f>
        <v>2025</v>
      </c>
      <c r="S310" s="6">
        <f>Table1[[#This Row],[Sales_Amount]]/100000</f>
        <v>3.4509600000000001E-2</v>
      </c>
      <c r="T310">
        <f>1</f>
        <v>1</v>
      </c>
      <c r="U310" t="str">
        <f>IF(Table1[[#This Row],[Inventory_Available]]&lt;=Table1[[#This Row],[Reorder_Level]],"Reorder Required","Sufficient")</f>
        <v>Sufficient</v>
      </c>
    </row>
    <row r="311" spans="1:21" x14ac:dyDescent="0.35">
      <c r="A311" t="s">
        <v>518</v>
      </c>
      <c r="B311" s="3" t="s">
        <v>519</v>
      </c>
      <c r="C311" s="3" t="str">
        <f>IF(WEEKDAY(Table1[[#This Row],[Order_Date]],2)&lt;=5,"Weekday","Weekend")</f>
        <v>Weekday</v>
      </c>
      <c r="D311" t="s">
        <v>74</v>
      </c>
      <c r="E311" t="s">
        <v>53</v>
      </c>
      <c r="F311" s="8" t="s">
        <v>62</v>
      </c>
      <c r="G311" t="s">
        <v>149</v>
      </c>
      <c r="H311" s="7">
        <v>9</v>
      </c>
      <c r="I311">
        <v>391.51</v>
      </c>
      <c r="J311">
        <v>15</v>
      </c>
      <c r="K311" s="6">
        <v>2995.05</v>
      </c>
      <c r="L311">
        <v>3.6</v>
      </c>
      <c r="M311" t="s">
        <v>20</v>
      </c>
      <c r="N311">
        <v>183</v>
      </c>
      <c r="O311">
        <v>27</v>
      </c>
      <c r="P311" s="4">
        <f>DATE(YEAR(Table1[[#This Row],[Order_Date]]),MONTH(Table1[[#This Row],[Order_Date]]),1)</f>
        <v>45748</v>
      </c>
      <c r="Q311" t="str">
        <f>TEXT(Table1[[#This Row],[Order_Date]],"mmmmmmmm")</f>
        <v>April</v>
      </c>
      <c r="R311">
        <f>YEAR(Table1[[#This Row],[Order_Date]])</f>
        <v>2025</v>
      </c>
      <c r="S311" s="6">
        <f>Table1[[#This Row],[Sales_Amount]]/100000</f>
        <v>2.9950500000000001E-2</v>
      </c>
      <c r="T311">
        <f>1</f>
        <v>1</v>
      </c>
      <c r="U311" t="str">
        <f>IF(Table1[[#This Row],[Inventory_Available]]&lt;=Table1[[#This Row],[Reorder_Level]],"Reorder Required","Sufficient")</f>
        <v>Sufficient</v>
      </c>
    </row>
    <row r="312" spans="1:21" x14ac:dyDescent="0.35">
      <c r="A312" t="s">
        <v>520</v>
      </c>
      <c r="B312" s="3" t="s">
        <v>101</v>
      </c>
      <c r="C312" s="3" t="str">
        <f>IF(WEEKDAY(Table1[[#This Row],[Order_Date]],2)&lt;=5,"Weekday","Weekend")</f>
        <v>Weekend</v>
      </c>
      <c r="D312" t="s">
        <v>23</v>
      </c>
      <c r="E312" t="s">
        <v>17</v>
      </c>
      <c r="F312" s="8" t="s">
        <v>62</v>
      </c>
      <c r="G312" t="s">
        <v>149</v>
      </c>
      <c r="H312" s="7">
        <v>1</v>
      </c>
      <c r="I312">
        <v>440.9</v>
      </c>
      <c r="J312">
        <v>5</v>
      </c>
      <c r="K312" s="6">
        <v>418.85</v>
      </c>
      <c r="L312">
        <v>3.7</v>
      </c>
      <c r="M312" t="s">
        <v>39</v>
      </c>
      <c r="N312">
        <v>322</v>
      </c>
      <c r="O312">
        <v>43</v>
      </c>
      <c r="P312" s="4">
        <f>DATE(YEAR(Table1[[#This Row],[Order_Date]]),MONTH(Table1[[#This Row],[Order_Date]]),1)</f>
        <v>45778</v>
      </c>
      <c r="Q312" t="str">
        <f>TEXT(Table1[[#This Row],[Order_Date]],"mmmmmmmm")</f>
        <v>May</v>
      </c>
      <c r="R312">
        <f>YEAR(Table1[[#This Row],[Order_Date]])</f>
        <v>2025</v>
      </c>
      <c r="S312" s="6">
        <f>Table1[[#This Row],[Sales_Amount]]/100000</f>
        <v>4.1885000000000004E-3</v>
      </c>
      <c r="T312">
        <f>1</f>
        <v>1</v>
      </c>
      <c r="U312" t="str">
        <f>IF(Table1[[#This Row],[Inventory_Available]]&lt;=Table1[[#This Row],[Reorder_Level]],"Reorder Required","Sufficient")</f>
        <v>Sufficient</v>
      </c>
    </row>
    <row r="313" spans="1:21" x14ac:dyDescent="0.35">
      <c r="A313" t="s">
        <v>521</v>
      </c>
      <c r="B313" s="3" t="s">
        <v>368</v>
      </c>
      <c r="C313" s="3" t="str">
        <f>IF(WEEKDAY(Table1[[#This Row],[Order_Date]],2)&lt;=5,"Weekday","Weekend")</f>
        <v>Weekday</v>
      </c>
      <c r="D313" t="s">
        <v>37</v>
      </c>
      <c r="E313" t="s">
        <v>28</v>
      </c>
      <c r="F313" s="8" t="s">
        <v>18</v>
      </c>
      <c r="G313" t="s">
        <v>87</v>
      </c>
      <c r="H313" s="7">
        <v>9</v>
      </c>
      <c r="I313">
        <v>206.24</v>
      </c>
      <c r="J313">
        <v>0</v>
      </c>
      <c r="K313" s="6">
        <v>1856.16</v>
      </c>
      <c r="L313">
        <v>3.7</v>
      </c>
      <c r="M313" t="s">
        <v>30</v>
      </c>
      <c r="N313">
        <v>280</v>
      </c>
      <c r="O313">
        <v>41</v>
      </c>
      <c r="P313" s="4">
        <f>DATE(YEAR(Table1[[#This Row],[Order_Date]]),MONTH(Table1[[#This Row],[Order_Date]]),1)</f>
        <v>45717</v>
      </c>
      <c r="Q313" t="str">
        <f>TEXT(Table1[[#This Row],[Order_Date]],"mmmmmmmm")</f>
        <v>March</v>
      </c>
      <c r="R313">
        <f>YEAR(Table1[[#This Row],[Order_Date]])</f>
        <v>2025</v>
      </c>
      <c r="S313" s="6">
        <f>Table1[[#This Row],[Sales_Amount]]/100000</f>
        <v>1.8561600000000001E-2</v>
      </c>
      <c r="T313">
        <f>1</f>
        <v>1</v>
      </c>
      <c r="U313" t="str">
        <f>IF(Table1[[#This Row],[Inventory_Available]]&lt;=Table1[[#This Row],[Reorder_Level]],"Reorder Required","Sufficient")</f>
        <v>Sufficient</v>
      </c>
    </row>
    <row r="314" spans="1:21" x14ac:dyDescent="0.35">
      <c r="A314" t="s">
        <v>522</v>
      </c>
      <c r="B314" s="3" t="s">
        <v>523</v>
      </c>
      <c r="C314" s="3" t="str">
        <f>IF(WEEKDAY(Table1[[#This Row],[Order_Date]],2)&lt;=5,"Weekday","Weekend")</f>
        <v>Weekday</v>
      </c>
      <c r="D314" t="s">
        <v>74</v>
      </c>
      <c r="E314" t="s">
        <v>53</v>
      </c>
      <c r="F314" s="8" t="s">
        <v>62</v>
      </c>
      <c r="G314" t="s">
        <v>149</v>
      </c>
      <c r="H314" s="7">
        <v>5</v>
      </c>
      <c r="I314">
        <v>118.89</v>
      </c>
      <c r="J314">
        <v>10</v>
      </c>
      <c r="K314" s="6">
        <v>535.01</v>
      </c>
      <c r="L314">
        <v>4.3</v>
      </c>
      <c r="M314" t="s">
        <v>39</v>
      </c>
      <c r="N314">
        <v>128</v>
      </c>
      <c r="O314">
        <v>74</v>
      </c>
      <c r="P314" s="4">
        <f>DATE(YEAR(Table1[[#This Row],[Order_Date]]),MONTH(Table1[[#This Row],[Order_Date]]),1)</f>
        <v>45689</v>
      </c>
      <c r="Q314" t="str">
        <f>TEXT(Table1[[#This Row],[Order_Date]],"mmmmmmmm")</f>
        <v>February</v>
      </c>
      <c r="R314">
        <f>YEAR(Table1[[#This Row],[Order_Date]])</f>
        <v>2025</v>
      </c>
      <c r="S314" s="6">
        <f>Table1[[#This Row],[Sales_Amount]]/100000</f>
        <v>5.3501E-3</v>
      </c>
      <c r="T314">
        <f>1</f>
        <v>1</v>
      </c>
      <c r="U314" t="str">
        <f>IF(Table1[[#This Row],[Inventory_Available]]&lt;=Table1[[#This Row],[Reorder_Level]],"Reorder Required","Sufficient")</f>
        <v>Sufficient</v>
      </c>
    </row>
    <row r="315" spans="1:21" x14ac:dyDescent="0.35">
      <c r="A315" t="s">
        <v>524</v>
      </c>
      <c r="B315" s="3" t="s">
        <v>308</v>
      </c>
      <c r="C315" s="3" t="str">
        <f>IF(WEEKDAY(Table1[[#This Row],[Order_Date]],2)&lt;=5,"Weekday","Weekend")</f>
        <v>Weekday</v>
      </c>
      <c r="D315" t="s">
        <v>74</v>
      </c>
      <c r="E315" t="s">
        <v>17</v>
      </c>
      <c r="F315" s="8" t="s">
        <v>62</v>
      </c>
      <c r="G315" t="s">
        <v>166</v>
      </c>
      <c r="H315" s="7">
        <v>2</v>
      </c>
      <c r="I315">
        <v>277.10000000000002</v>
      </c>
      <c r="J315">
        <v>5</v>
      </c>
      <c r="K315" s="6">
        <v>526.49</v>
      </c>
      <c r="L315">
        <v>3.7</v>
      </c>
      <c r="M315" t="s">
        <v>43</v>
      </c>
      <c r="N315">
        <v>433</v>
      </c>
      <c r="O315">
        <v>67</v>
      </c>
      <c r="P315" s="4">
        <f>DATE(YEAR(Table1[[#This Row],[Order_Date]]),MONTH(Table1[[#This Row],[Order_Date]]),1)</f>
        <v>45748</v>
      </c>
      <c r="Q315" t="str">
        <f>TEXT(Table1[[#This Row],[Order_Date]],"mmmmmmmm")</f>
        <v>April</v>
      </c>
      <c r="R315">
        <f>YEAR(Table1[[#This Row],[Order_Date]])</f>
        <v>2025</v>
      </c>
      <c r="S315" s="6">
        <f>Table1[[#This Row],[Sales_Amount]]/100000</f>
        <v>5.2649000000000003E-3</v>
      </c>
      <c r="T315">
        <f>1</f>
        <v>1</v>
      </c>
      <c r="U315" t="str">
        <f>IF(Table1[[#This Row],[Inventory_Available]]&lt;=Table1[[#This Row],[Reorder_Level]],"Reorder Required","Sufficient")</f>
        <v>Sufficient</v>
      </c>
    </row>
    <row r="316" spans="1:21" x14ac:dyDescent="0.35">
      <c r="A316" t="s">
        <v>525</v>
      </c>
      <c r="B316" s="3" t="s">
        <v>173</v>
      </c>
      <c r="C316" s="3" t="str">
        <f>IF(WEEKDAY(Table1[[#This Row],[Order_Date]],2)&lt;=5,"Weekday","Weekend")</f>
        <v>Weekday</v>
      </c>
      <c r="D316" t="s">
        <v>37</v>
      </c>
      <c r="E316" t="s">
        <v>53</v>
      </c>
      <c r="F316" s="8" t="s">
        <v>62</v>
      </c>
      <c r="G316" t="s">
        <v>82</v>
      </c>
      <c r="H316" s="7">
        <v>10</v>
      </c>
      <c r="I316">
        <v>190.49</v>
      </c>
      <c r="J316">
        <v>0</v>
      </c>
      <c r="K316" s="6">
        <v>1904.9</v>
      </c>
      <c r="L316">
        <v>4.4000000000000004</v>
      </c>
      <c r="M316" t="s">
        <v>20</v>
      </c>
      <c r="N316">
        <v>426</v>
      </c>
      <c r="O316">
        <v>79</v>
      </c>
      <c r="P316" s="4">
        <f>DATE(YEAR(Table1[[#This Row],[Order_Date]]),MONTH(Table1[[#This Row],[Order_Date]]),1)</f>
        <v>45717</v>
      </c>
      <c r="Q316" t="str">
        <f>TEXT(Table1[[#This Row],[Order_Date]],"mmmmmmmm")</f>
        <v>March</v>
      </c>
      <c r="R316">
        <f>YEAR(Table1[[#This Row],[Order_Date]])</f>
        <v>2025</v>
      </c>
      <c r="S316" s="6">
        <f>Table1[[#This Row],[Sales_Amount]]/100000</f>
        <v>1.9049E-2</v>
      </c>
      <c r="T316">
        <f>1</f>
        <v>1</v>
      </c>
      <c r="U316" t="str">
        <f>IF(Table1[[#This Row],[Inventory_Available]]&lt;=Table1[[#This Row],[Reorder_Level]],"Reorder Required","Sufficient")</f>
        <v>Sufficient</v>
      </c>
    </row>
    <row r="317" spans="1:21" x14ac:dyDescent="0.35">
      <c r="A317" t="s">
        <v>526</v>
      </c>
      <c r="B317" s="3" t="s">
        <v>358</v>
      </c>
      <c r="C317" s="3" t="str">
        <f>IF(WEEKDAY(Table1[[#This Row],[Order_Date]],2)&lt;=5,"Weekday","Weekend")</f>
        <v>Weekday</v>
      </c>
      <c r="D317" t="s">
        <v>37</v>
      </c>
      <c r="E317" t="s">
        <v>61</v>
      </c>
      <c r="F317" s="8" t="s">
        <v>24</v>
      </c>
      <c r="G317" t="s">
        <v>42</v>
      </c>
      <c r="H317" s="7">
        <v>5</v>
      </c>
      <c r="I317">
        <v>299.04000000000002</v>
      </c>
      <c r="J317">
        <v>15</v>
      </c>
      <c r="K317" s="6">
        <v>1270.92</v>
      </c>
      <c r="L317">
        <v>3.6</v>
      </c>
      <c r="M317" t="s">
        <v>30</v>
      </c>
      <c r="N317">
        <v>235</v>
      </c>
      <c r="O317">
        <v>57</v>
      </c>
      <c r="P317" s="4">
        <f>DATE(YEAR(Table1[[#This Row],[Order_Date]]),MONTH(Table1[[#This Row],[Order_Date]]),1)</f>
        <v>45778</v>
      </c>
      <c r="Q317" t="str">
        <f>TEXT(Table1[[#This Row],[Order_Date]],"mmmmmmmm")</f>
        <v>May</v>
      </c>
      <c r="R317">
        <f>YEAR(Table1[[#This Row],[Order_Date]])</f>
        <v>2025</v>
      </c>
      <c r="S317" s="6">
        <f>Table1[[#This Row],[Sales_Amount]]/100000</f>
        <v>1.27092E-2</v>
      </c>
      <c r="T317">
        <f>1</f>
        <v>1</v>
      </c>
      <c r="U317" t="str">
        <f>IF(Table1[[#This Row],[Inventory_Available]]&lt;=Table1[[#This Row],[Reorder_Level]],"Reorder Required","Sufficient")</f>
        <v>Sufficient</v>
      </c>
    </row>
    <row r="318" spans="1:21" x14ac:dyDescent="0.35">
      <c r="A318" t="s">
        <v>527</v>
      </c>
      <c r="B318" s="3" t="s">
        <v>466</v>
      </c>
      <c r="C318" s="3" t="str">
        <f>IF(WEEKDAY(Table1[[#This Row],[Order_Date]],2)&lt;=5,"Weekday","Weekend")</f>
        <v>Weekday</v>
      </c>
      <c r="D318" t="s">
        <v>33</v>
      </c>
      <c r="E318" t="s">
        <v>53</v>
      </c>
      <c r="F318" s="8" t="s">
        <v>62</v>
      </c>
      <c r="G318" t="s">
        <v>63</v>
      </c>
      <c r="H318" s="7">
        <v>1</v>
      </c>
      <c r="I318">
        <v>462.91</v>
      </c>
      <c r="J318">
        <v>20</v>
      </c>
      <c r="K318" s="6">
        <v>370.33</v>
      </c>
      <c r="L318">
        <v>4.3</v>
      </c>
      <c r="M318" t="s">
        <v>39</v>
      </c>
      <c r="N318">
        <v>223</v>
      </c>
      <c r="O318">
        <v>39</v>
      </c>
      <c r="P318" s="4">
        <f>DATE(YEAR(Table1[[#This Row],[Order_Date]]),MONTH(Table1[[#This Row],[Order_Date]]),1)</f>
        <v>45809</v>
      </c>
      <c r="Q318" t="str">
        <f>TEXT(Table1[[#This Row],[Order_Date]],"mmmmmmmm")</f>
        <v>June</v>
      </c>
      <c r="R318">
        <f>YEAR(Table1[[#This Row],[Order_Date]])</f>
        <v>2025</v>
      </c>
      <c r="S318" s="6">
        <f>Table1[[#This Row],[Sales_Amount]]/100000</f>
        <v>3.7032999999999996E-3</v>
      </c>
      <c r="T318">
        <f>1</f>
        <v>1</v>
      </c>
      <c r="U318" t="str">
        <f>IF(Table1[[#This Row],[Inventory_Available]]&lt;=Table1[[#This Row],[Reorder_Level]],"Reorder Required","Sufficient")</f>
        <v>Sufficient</v>
      </c>
    </row>
    <row r="319" spans="1:21" x14ac:dyDescent="0.35">
      <c r="A319" t="s">
        <v>528</v>
      </c>
      <c r="B319" s="3" t="s">
        <v>356</v>
      </c>
      <c r="C319" s="3" t="str">
        <f>IF(WEEKDAY(Table1[[#This Row],[Order_Date]],2)&lt;=5,"Weekday","Weekend")</f>
        <v>Weekend</v>
      </c>
      <c r="D319" t="s">
        <v>16</v>
      </c>
      <c r="E319" t="s">
        <v>28</v>
      </c>
      <c r="F319" s="8" t="s">
        <v>24</v>
      </c>
      <c r="G319" t="s">
        <v>25</v>
      </c>
      <c r="H319" s="7">
        <v>7</v>
      </c>
      <c r="I319">
        <v>133.28</v>
      </c>
      <c r="J319">
        <v>0</v>
      </c>
      <c r="K319" s="6">
        <v>932.96</v>
      </c>
      <c r="L319">
        <v>4.2</v>
      </c>
      <c r="M319" t="s">
        <v>43</v>
      </c>
      <c r="N319">
        <v>404</v>
      </c>
      <c r="O319">
        <v>45</v>
      </c>
      <c r="P319" s="4">
        <f>DATE(YEAR(Table1[[#This Row],[Order_Date]]),MONTH(Table1[[#This Row],[Order_Date]]),1)</f>
        <v>45778</v>
      </c>
      <c r="Q319" t="str">
        <f>TEXT(Table1[[#This Row],[Order_Date]],"mmmmmmmm")</f>
        <v>May</v>
      </c>
      <c r="R319">
        <f>YEAR(Table1[[#This Row],[Order_Date]])</f>
        <v>2025</v>
      </c>
      <c r="S319" s="6">
        <f>Table1[[#This Row],[Sales_Amount]]/100000</f>
        <v>9.3296000000000004E-3</v>
      </c>
      <c r="T319">
        <f>1</f>
        <v>1</v>
      </c>
      <c r="U319" t="str">
        <f>IF(Table1[[#This Row],[Inventory_Available]]&lt;=Table1[[#This Row],[Reorder_Level]],"Reorder Required","Sufficient")</f>
        <v>Sufficient</v>
      </c>
    </row>
    <row r="320" spans="1:21" x14ac:dyDescent="0.35">
      <c r="A320" t="s">
        <v>529</v>
      </c>
      <c r="B320" s="3" t="s">
        <v>292</v>
      </c>
      <c r="C320" s="3" t="str">
        <f>IF(WEEKDAY(Table1[[#This Row],[Order_Date]],2)&lt;=5,"Weekday","Weekend")</f>
        <v>Weekday</v>
      </c>
      <c r="D320" t="s">
        <v>33</v>
      </c>
      <c r="E320" t="s">
        <v>17</v>
      </c>
      <c r="F320" s="8" t="s">
        <v>62</v>
      </c>
      <c r="G320" t="s">
        <v>149</v>
      </c>
      <c r="H320" s="7">
        <v>3</v>
      </c>
      <c r="I320">
        <v>274.67</v>
      </c>
      <c r="J320">
        <v>0</v>
      </c>
      <c r="K320" s="6">
        <v>824.01</v>
      </c>
      <c r="L320">
        <v>4.7</v>
      </c>
      <c r="M320" t="s">
        <v>39</v>
      </c>
      <c r="N320">
        <v>276</v>
      </c>
      <c r="O320">
        <v>64</v>
      </c>
      <c r="P320" s="4">
        <f>DATE(YEAR(Table1[[#This Row],[Order_Date]]),MONTH(Table1[[#This Row],[Order_Date]]),1)</f>
        <v>45689</v>
      </c>
      <c r="Q320" t="str">
        <f>TEXT(Table1[[#This Row],[Order_Date]],"mmmmmmmm")</f>
        <v>February</v>
      </c>
      <c r="R320">
        <f>YEAR(Table1[[#This Row],[Order_Date]])</f>
        <v>2025</v>
      </c>
      <c r="S320" s="6">
        <f>Table1[[#This Row],[Sales_Amount]]/100000</f>
        <v>8.2401000000000002E-3</v>
      </c>
      <c r="T320">
        <f>1</f>
        <v>1</v>
      </c>
      <c r="U320" t="str">
        <f>IF(Table1[[#This Row],[Inventory_Available]]&lt;=Table1[[#This Row],[Reorder_Level]],"Reorder Required","Sufficient")</f>
        <v>Sufficient</v>
      </c>
    </row>
    <row r="321" spans="1:21" x14ac:dyDescent="0.35">
      <c r="A321" t="s">
        <v>530</v>
      </c>
      <c r="B321" s="3" t="s">
        <v>345</v>
      </c>
      <c r="C321" s="3" t="str">
        <f>IF(WEEKDAY(Table1[[#This Row],[Order_Date]],2)&lt;=5,"Weekday","Weekend")</f>
        <v>Weekend</v>
      </c>
      <c r="D321" t="s">
        <v>16</v>
      </c>
      <c r="E321" t="s">
        <v>53</v>
      </c>
      <c r="F321" s="8" t="s">
        <v>18</v>
      </c>
      <c r="G321" t="s">
        <v>79</v>
      </c>
      <c r="H321" s="7">
        <v>7</v>
      </c>
      <c r="I321">
        <v>419.84</v>
      </c>
      <c r="J321">
        <v>20</v>
      </c>
      <c r="K321" s="6">
        <v>2351.1</v>
      </c>
      <c r="L321">
        <v>4.9000000000000004</v>
      </c>
      <c r="M321" t="s">
        <v>30</v>
      </c>
      <c r="N321">
        <v>117</v>
      </c>
      <c r="O321">
        <v>42</v>
      </c>
      <c r="P321" s="4">
        <f>DATE(YEAR(Table1[[#This Row],[Order_Date]]),MONTH(Table1[[#This Row],[Order_Date]]),1)</f>
        <v>45658</v>
      </c>
      <c r="Q321" t="str">
        <f>TEXT(Table1[[#This Row],[Order_Date]],"mmmmmmmm")</f>
        <v>January</v>
      </c>
      <c r="R321">
        <f>YEAR(Table1[[#This Row],[Order_Date]])</f>
        <v>2025</v>
      </c>
      <c r="S321" s="6">
        <f>Table1[[#This Row],[Sales_Amount]]/100000</f>
        <v>2.3511000000000001E-2</v>
      </c>
      <c r="T321">
        <f>1</f>
        <v>1</v>
      </c>
      <c r="U321" t="str">
        <f>IF(Table1[[#This Row],[Inventory_Available]]&lt;=Table1[[#This Row],[Reorder_Level]],"Reorder Required","Sufficient")</f>
        <v>Sufficient</v>
      </c>
    </row>
    <row r="322" spans="1:21" x14ac:dyDescent="0.35">
      <c r="A322" t="s">
        <v>531</v>
      </c>
      <c r="B322" s="3" t="s">
        <v>532</v>
      </c>
      <c r="C322" s="3" t="str">
        <f>IF(WEEKDAY(Table1[[#This Row],[Order_Date]],2)&lt;=5,"Weekday","Weekend")</f>
        <v>Weekday</v>
      </c>
      <c r="D322" t="s">
        <v>16</v>
      </c>
      <c r="E322" t="s">
        <v>53</v>
      </c>
      <c r="F322" s="8" t="s">
        <v>62</v>
      </c>
      <c r="G322" t="s">
        <v>82</v>
      </c>
      <c r="H322" s="7">
        <v>3</v>
      </c>
      <c r="I322">
        <v>229.18</v>
      </c>
      <c r="J322">
        <v>15</v>
      </c>
      <c r="K322" s="6">
        <v>584.41</v>
      </c>
      <c r="L322">
        <v>4</v>
      </c>
      <c r="M322" t="s">
        <v>43</v>
      </c>
      <c r="N322">
        <v>103</v>
      </c>
      <c r="O322">
        <v>51</v>
      </c>
      <c r="P322" s="4">
        <f>DATE(YEAR(Table1[[#This Row],[Order_Date]]),MONTH(Table1[[#This Row],[Order_Date]]),1)</f>
        <v>45778</v>
      </c>
      <c r="Q322" t="str">
        <f>TEXT(Table1[[#This Row],[Order_Date]],"mmmmmmmm")</f>
        <v>May</v>
      </c>
      <c r="R322">
        <f>YEAR(Table1[[#This Row],[Order_Date]])</f>
        <v>2025</v>
      </c>
      <c r="S322" s="6">
        <f>Table1[[#This Row],[Sales_Amount]]/100000</f>
        <v>5.8440999999999996E-3</v>
      </c>
      <c r="T322">
        <f>1</f>
        <v>1</v>
      </c>
      <c r="U322" t="str">
        <f>IF(Table1[[#This Row],[Inventory_Available]]&lt;=Table1[[#This Row],[Reorder_Level]],"Reorder Required","Sufficient")</f>
        <v>Sufficient</v>
      </c>
    </row>
    <row r="323" spans="1:21" x14ac:dyDescent="0.35">
      <c r="A323" t="s">
        <v>533</v>
      </c>
      <c r="B323" s="3" t="s">
        <v>381</v>
      </c>
      <c r="C323" s="3" t="str">
        <f>IF(WEEKDAY(Table1[[#This Row],[Order_Date]],2)&lt;=5,"Weekday","Weekend")</f>
        <v>Weekend</v>
      </c>
      <c r="D323" t="s">
        <v>46</v>
      </c>
      <c r="E323" t="s">
        <v>61</v>
      </c>
      <c r="F323" s="8" t="s">
        <v>24</v>
      </c>
      <c r="G323" t="s">
        <v>29</v>
      </c>
      <c r="H323" s="7">
        <v>7</v>
      </c>
      <c r="I323">
        <v>46.4</v>
      </c>
      <c r="J323">
        <v>15</v>
      </c>
      <c r="K323" s="6">
        <v>276.08</v>
      </c>
      <c r="L323">
        <v>4.7</v>
      </c>
      <c r="M323" t="s">
        <v>43</v>
      </c>
      <c r="N323">
        <v>184</v>
      </c>
      <c r="O323">
        <v>76</v>
      </c>
      <c r="P323" s="4">
        <f>DATE(YEAR(Table1[[#This Row],[Order_Date]]),MONTH(Table1[[#This Row],[Order_Date]]),1)</f>
        <v>45748</v>
      </c>
      <c r="Q323" t="str">
        <f>TEXT(Table1[[#This Row],[Order_Date]],"mmmmmmmm")</f>
        <v>April</v>
      </c>
      <c r="R323">
        <f>YEAR(Table1[[#This Row],[Order_Date]])</f>
        <v>2025</v>
      </c>
      <c r="S323" s="6">
        <f>Table1[[#This Row],[Sales_Amount]]/100000</f>
        <v>2.7607999999999999E-3</v>
      </c>
      <c r="T323">
        <f>1</f>
        <v>1</v>
      </c>
      <c r="U323" t="str">
        <f>IF(Table1[[#This Row],[Inventory_Available]]&lt;=Table1[[#This Row],[Reorder_Level]],"Reorder Required","Sufficient")</f>
        <v>Sufficient</v>
      </c>
    </row>
    <row r="324" spans="1:21" x14ac:dyDescent="0.35">
      <c r="A324" t="s">
        <v>534</v>
      </c>
      <c r="B324" s="3" t="s">
        <v>223</v>
      </c>
      <c r="C324" s="3" t="str">
        <f>IF(WEEKDAY(Table1[[#This Row],[Order_Date]],2)&lt;=5,"Weekday","Weekend")</f>
        <v>Weekday</v>
      </c>
      <c r="D324" t="s">
        <v>16</v>
      </c>
      <c r="E324" t="s">
        <v>53</v>
      </c>
      <c r="F324" s="8" t="s">
        <v>62</v>
      </c>
      <c r="G324" t="s">
        <v>166</v>
      </c>
      <c r="H324" s="7">
        <v>4</v>
      </c>
      <c r="I324">
        <v>314.10000000000002</v>
      </c>
      <c r="J324">
        <v>5</v>
      </c>
      <c r="K324" s="6">
        <v>1193.58</v>
      </c>
      <c r="L324">
        <v>4.9000000000000004</v>
      </c>
      <c r="M324" t="s">
        <v>20</v>
      </c>
      <c r="N324">
        <v>236</v>
      </c>
      <c r="O324">
        <v>62</v>
      </c>
      <c r="P324" s="4">
        <f>DATE(YEAR(Table1[[#This Row],[Order_Date]]),MONTH(Table1[[#This Row],[Order_Date]]),1)</f>
        <v>45658</v>
      </c>
      <c r="Q324" t="str">
        <f>TEXT(Table1[[#This Row],[Order_Date]],"mmmmmmmm")</f>
        <v>January</v>
      </c>
      <c r="R324">
        <f>YEAR(Table1[[#This Row],[Order_Date]])</f>
        <v>2025</v>
      </c>
      <c r="S324" s="6">
        <f>Table1[[#This Row],[Sales_Amount]]/100000</f>
        <v>1.19358E-2</v>
      </c>
      <c r="T324">
        <f>1</f>
        <v>1</v>
      </c>
      <c r="U324" t="str">
        <f>IF(Table1[[#This Row],[Inventory_Available]]&lt;=Table1[[#This Row],[Reorder_Level]],"Reorder Required","Sufficient")</f>
        <v>Sufficient</v>
      </c>
    </row>
    <row r="325" spans="1:21" x14ac:dyDescent="0.35">
      <c r="A325" t="s">
        <v>535</v>
      </c>
      <c r="B325" s="3" t="s">
        <v>225</v>
      </c>
      <c r="C325" s="3" t="str">
        <f>IF(WEEKDAY(Table1[[#This Row],[Order_Date]],2)&lt;=5,"Weekday","Weekend")</f>
        <v>Weekday</v>
      </c>
      <c r="D325" t="s">
        <v>37</v>
      </c>
      <c r="E325" t="s">
        <v>61</v>
      </c>
      <c r="F325" s="8" t="s">
        <v>70</v>
      </c>
      <c r="G325" t="s">
        <v>139</v>
      </c>
      <c r="H325" s="7">
        <v>2</v>
      </c>
      <c r="I325">
        <v>119.51</v>
      </c>
      <c r="J325">
        <v>5</v>
      </c>
      <c r="K325" s="6">
        <v>227.07</v>
      </c>
      <c r="L325">
        <v>4.8</v>
      </c>
      <c r="M325" t="s">
        <v>39</v>
      </c>
      <c r="N325">
        <v>50</v>
      </c>
      <c r="O325">
        <v>58</v>
      </c>
      <c r="P325" s="4">
        <f>DATE(YEAR(Table1[[#This Row],[Order_Date]]),MONTH(Table1[[#This Row],[Order_Date]]),1)</f>
        <v>45748</v>
      </c>
      <c r="Q325" t="str">
        <f>TEXT(Table1[[#This Row],[Order_Date]],"mmmmmmmm")</f>
        <v>April</v>
      </c>
      <c r="R325">
        <f>YEAR(Table1[[#This Row],[Order_Date]])</f>
        <v>2025</v>
      </c>
      <c r="S325" s="6">
        <f>Table1[[#This Row],[Sales_Amount]]/100000</f>
        <v>2.2707000000000001E-3</v>
      </c>
      <c r="T325">
        <f>1</f>
        <v>1</v>
      </c>
      <c r="U325" t="str">
        <f>IF(Table1[[#This Row],[Inventory_Available]]&lt;=Table1[[#This Row],[Reorder_Level]],"Reorder Required","Sufficient")</f>
        <v>Reorder Required</v>
      </c>
    </row>
    <row r="326" spans="1:21" x14ac:dyDescent="0.35">
      <c r="A326" t="s">
        <v>536</v>
      </c>
      <c r="B326" s="3" t="s">
        <v>198</v>
      </c>
      <c r="C326" s="3" t="str">
        <f>IF(WEEKDAY(Table1[[#This Row],[Order_Date]],2)&lt;=5,"Weekday","Weekend")</f>
        <v>Weekday</v>
      </c>
      <c r="D326" t="s">
        <v>46</v>
      </c>
      <c r="E326" t="s">
        <v>17</v>
      </c>
      <c r="F326" s="8" t="s">
        <v>49</v>
      </c>
      <c r="G326" t="s">
        <v>169</v>
      </c>
      <c r="H326" s="7">
        <v>1</v>
      </c>
      <c r="I326">
        <v>70.400000000000006</v>
      </c>
      <c r="J326">
        <v>5</v>
      </c>
      <c r="K326" s="6">
        <v>66.88</v>
      </c>
      <c r="L326">
        <v>4.8</v>
      </c>
      <c r="M326" t="s">
        <v>43</v>
      </c>
      <c r="N326">
        <v>86</v>
      </c>
      <c r="O326">
        <v>52</v>
      </c>
      <c r="P326" s="4">
        <f>DATE(YEAR(Table1[[#This Row],[Order_Date]]),MONTH(Table1[[#This Row],[Order_Date]]),1)</f>
        <v>45778</v>
      </c>
      <c r="Q326" t="str">
        <f>TEXT(Table1[[#This Row],[Order_Date]],"mmmmmmmm")</f>
        <v>May</v>
      </c>
      <c r="R326">
        <f>YEAR(Table1[[#This Row],[Order_Date]])</f>
        <v>2025</v>
      </c>
      <c r="S326" s="6">
        <f>Table1[[#This Row],[Sales_Amount]]/100000</f>
        <v>6.6879999999999999E-4</v>
      </c>
      <c r="T326">
        <f>1</f>
        <v>1</v>
      </c>
      <c r="U326" t="str">
        <f>IF(Table1[[#This Row],[Inventory_Available]]&lt;=Table1[[#This Row],[Reorder_Level]],"Reorder Required","Sufficient")</f>
        <v>Sufficient</v>
      </c>
    </row>
    <row r="327" spans="1:21" x14ac:dyDescent="0.35">
      <c r="A327" t="s">
        <v>537</v>
      </c>
      <c r="B327" s="3" t="s">
        <v>538</v>
      </c>
      <c r="C327" s="3" t="str">
        <f>IF(WEEKDAY(Table1[[#This Row],[Order_Date]],2)&lt;=5,"Weekday","Weekend")</f>
        <v>Weekday</v>
      </c>
      <c r="D327" t="s">
        <v>46</v>
      </c>
      <c r="E327" t="s">
        <v>53</v>
      </c>
      <c r="F327" s="8" t="s">
        <v>49</v>
      </c>
      <c r="G327" t="s">
        <v>106</v>
      </c>
      <c r="H327" s="7">
        <v>1</v>
      </c>
      <c r="I327">
        <v>347.94</v>
      </c>
      <c r="J327">
        <v>15</v>
      </c>
      <c r="K327" s="6">
        <v>295.75</v>
      </c>
      <c r="L327">
        <v>4.2</v>
      </c>
      <c r="M327" t="s">
        <v>43</v>
      </c>
      <c r="N327">
        <v>399</v>
      </c>
      <c r="O327">
        <v>53</v>
      </c>
      <c r="P327" s="4">
        <f>DATE(YEAR(Table1[[#This Row],[Order_Date]]),MONTH(Table1[[#This Row],[Order_Date]]),1)</f>
        <v>45717</v>
      </c>
      <c r="Q327" t="str">
        <f>TEXT(Table1[[#This Row],[Order_Date]],"mmmmmmmm")</f>
        <v>March</v>
      </c>
      <c r="R327">
        <f>YEAR(Table1[[#This Row],[Order_Date]])</f>
        <v>2025</v>
      </c>
      <c r="S327" s="6">
        <f>Table1[[#This Row],[Sales_Amount]]/100000</f>
        <v>2.9575000000000001E-3</v>
      </c>
      <c r="T327">
        <f>1</f>
        <v>1</v>
      </c>
      <c r="U327" t="str">
        <f>IF(Table1[[#This Row],[Inventory_Available]]&lt;=Table1[[#This Row],[Reorder_Level]],"Reorder Required","Sufficient")</f>
        <v>Sufficient</v>
      </c>
    </row>
    <row r="328" spans="1:21" x14ac:dyDescent="0.35">
      <c r="A328" t="s">
        <v>539</v>
      </c>
      <c r="B328" s="3" t="s">
        <v>286</v>
      </c>
      <c r="C328" s="3" t="str">
        <f>IF(WEEKDAY(Table1[[#This Row],[Order_Date]],2)&lt;=5,"Weekday","Weekend")</f>
        <v>Weekend</v>
      </c>
      <c r="D328" t="s">
        <v>23</v>
      </c>
      <c r="E328" t="s">
        <v>53</v>
      </c>
      <c r="F328" s="8" t="s">
        <v>70</v>
      </c>
      <c r="G328" t="s">
        <v>143</v>
      </c>
      <c r="H328" s="7">
        <v>3</v>
      </c>
      <c r="I328">
        <v>134.35</v>
      </c>
      <c r="J328">
        <v>20</v>
      </c>
      <c r="K328" s="6">
        <v>322.44</v>
      </c>
      <c r="L328">
        <v>3.7</v>
      </c>
      <c r="M328" t="s">
        <v>43</v>
      </c>
      <c r="N328">
        <v>115</v>
      </c>
      <c r="O328">
        <v>22</v>
      </c>
      <c r="P328" s="4">
        <f>DATE(YEAR(Table1[[#This Row],[Order_Date]]),MONTH(Table1[[#This Row],[Order_Date]]),1)</f>
        <v>45658</v>
      </c>
      <c r="Q328" t="str">
        <f>TEXT(Table1[[#This Row],[Order_Date]],"mmmmmmmm")</f>
        <v>January</v>
      </c>
      <c r="R328">
        <f>YEAR(Table1[[#This Row],[Order_Date]])</f>
        <v>2025</v>
      </c>
      <c r="S328" s="6">
        <f>Table1[[#This Row],[Sales_Amount]]/100000</f>
        <v>3.2244000000000001E-3</v>
      </c>
      <c r="T328">
        <f>1</f>
        <v>1</v>
      </c>
      <c r="U328" t="str">
        <f>IF(Table1[[#This Row],[Inventory_Available]]&lt;=Table1[[#This Row],[Reorder_Level]],"Reorder Required","Sufficient")</f>
        <v>Sufficient</v>
      </c>
    </row>
    <row r="329" spans="1:21" x14ac:dyDescent="0.35">
      <c r="A329" t="s">
        <v>540</v>
      </c>
      <c r="B329" s="3" t="s">
        <v>330</v>
      </c>
      <c r="C329" s="3" t="str">
        <f>IF(WEEKDAY(Table1[[#This Row],[Order_Date]],2)&lt;=5,"Weekday","Weekend")</f>
        <v>Weekday</v>
      </c>
      <c r="D329" t="s">
        <v>16</v>
      </c>
      <c r="E329" t="s">
        <v>17</v>
      </c>
      <c r="F329" s="8" t="s">
        <v>62</v>
      </c>
      <c r="G329" t="s">
        <v>82</v>
      </c>
      <c r="H329" s="7">
        <v>2</v>
      </c>
      <c r="I329">
        <v>470.37</v>
      </c>
      <c r="J329">
        <v>10</v>
      </c>
      <c r="K329" s="6">
        <v>846.67</v>
      </c>
      <c r="L329">
        <v>3.7</v>
      </c>
      <c r="M329" t="s">
        <v>39</v>
      </c>
      <c r="N329">
        <v>313</v>
      </c>
      <c r="O329">
        <v>26</v>
      </c>
      <c r="P329" s="4">
        <f>DATE(YEAR(Table1[[#This Row],[Order_Date]]),MONTH(Table1[[#This Row],[Order_Date]]),1)</f>
        <v>45778</v>
      </c>
      <c r="Q329" t="str">
        <f>TEXT(Table1[[#This Row],[Order_Date]],"mmmmmmmm")</f>
        <v>May</v>
      </c>
      <c r="R329">
        <f>YEAR(Table1[[#This Row],[Order_Date]])</f>
        <v>2025</v>
      </c>
      <c r="S329" s="6">
        <f>Table1[[#This Row],[Sales_Amount]]/100000</f>
        <v>8.4666999999999989E-3</v>
      </c>
      <c r="T329">
        <f>1</f>
        <v>1</v>
      </c>
      <c r="U329" t="str">
        <f>IF(Table1[[#This Row],[Inventory_Available]]&lt;=Table1[[#This Row],[Reorder_Level]],"Reorder Required","Sufficient")</f>
        <v>Sufficient</v>
      </c>
    </row>
    <row r="330" spans="1:21" x14ac:dyDescent="0.35">
      <c r="A330" t="s">
        <v>541</v>
      </c>
      <c r="B330" s="3" t="s">
        <v>466</v>
      </c>
      <c r="C330" s="3" t="str">
        <f>IF(WEEKDAY(Table1[[#This Row],[Order_Date]],2)&lt;=5,"Weekday","Weekend")</f>
        <v>Weekday</v>
      </c>
      <c r="D330" t="s">
        <v>33</v>
      </c>
      <c r="E330" t="s">
        <v>17</v>
      </c>
      <c r="F330" s="8" t="s">
        <v>70</v>
      </c>
      <c r="G330" t="s">
        <v>143</v>
      </c>
      <c r="H330" s="7">
        <v>2</v>
      </c>
      <c r="I330">
        <v>349.46</v>
      </c>
      <c r="J330">
        <v>10</v>
      </c>
      <c r="K330" s="6">
        <v>629.03</v>
      </c>
      <c r="L330">
        <v>3.9</v>
      </c>
      <c r="M330" t="s">
        <v>39</v>
      </c>
      <c r="N330">
        <v>132</v>
      </c>
      <c r="O330">
        <v>77</v>
      </c>
      <c r="P330" s="4">
        <f>DATE(YEAR(Table1[[#This Row],[Order_Date]]),MONTH(Table1[[#This Row],[Order_Date]]),1)</f>
        <v>45809</v>
      </c>
      <c r="Q330" t="str">
        <f>TEXT(Table1[[#This Row],[Order_Date]],"mmmmmmmm")</f>
        <v>June</v>
      </c>
      <c r="R330">
        <f>YEAR(Table1[[#This Row],[Order_Date]])</f>
        <v>2025</v>
      </c>
      <c r="S330" s="6">
        <f>Table1[[#This Row],[Sales_Amount]]/100000</f>
        <v>6.2902999999999995E-3</v>
      </c>
      <c r="T330">
        <f>1</f>
        <v>1</v>
      </c>
      <c r="U330" t="str">
        <f>IF(Table1[[#This Row],[Inventory_Available]]&lt;=Table1[[#This Row],[Reorder_Level]],"Reorder Required","Sufficient")</f>
        <v>Sufficient</v>
      </c>
    </row>
    <row r="331" spans="1:21" x14ac:dyDescent="0.35">
      <c r="A331" t="s">
        <v>542</v>
      </c>
      <c r="B331" s="3" t="s">
        <v>227</v>
      </c>
      <c r="C331" s="3" t="str">
        <f>IF(WEEKDAY(Table1[[#This Row],[Order_Date]],2)&lt;=5,"Weekday","Weekend")</f>
        <v>Weekday</v>
      </c>
      <c r="D331" t="s">
        <v>16</v>
      </c>
      <c r="E331" t="s">
        <v>53</v>
      </c>
      <c r="F331" s="8" t="s">
        <v>62</v>
      </c>
      <c r="G331" t="s">
        <v>82</v>
      </c>
      <c r="H331" s="7">
        <v>5</v>
      </c>
      <c r="I331">
        <v>247.2</v>
      </c>
      <c r="J331">
        <v>10</v>
      </c>
      <c r="K331" s="6">
        <v>1112.4000000000001</v>
      </c>
      <c r="L331">
        <v>4.5</v>
      </c>
      <c r="M331" t="s">
        <v>30</v>
      </c>
      <c r="N331">
        <v>305</v>
      </c>
      <c r="O331">
        <v>42</v>
      </c>
      <c r="P331" s="4">
        <f>DATE(YEAR(Table1[[#This Row],[Order_Date]]),MONTH(Table1[[#This Row],[Order_Date]]),1)</f>
        <v>45717</v>
      </c>
      <c r="Q331" t="str">
        <f>TEXT(Table1[[#This Row],[Order_Date]],"mmmmmmmm")</f>
        <v>March</v>
      </c>
      <c r="R331">
        <f>YEAR(Table1[[#This Row],[Order_Date]])</f>
        <v>2025</v>
      </c>
      <c r="S331" s="6">
        <f>Table1[[#This Row],[Sales_Amount]]/100000</f>
        <v>1.1124E-2</v>
      </c>
      <c r="T331">
        <f>1</f>
        <v>1</v>
      </c>
      <c r="U331" t="str">
        <f>IF(Table1[[#This Row],[Inventory_Available]]&lt;=Table1[[#This Row],[Reorder_Level]],"Reorder Required","Sufficient")</f>
        <v>Sufficient</v>
      </c>
    </row>
    <row r="332" spans="1:21" x14ac:dyDescent="0.35">
      <c r="A332" t="s">
        <v>543</v>
      </c>
      <c r="B332" s="3" t="s">
        <v>493</v>
      </c>
      <c r="C332" s="3" t="str">
        <f>IF(WEEKDAY(Table1[[#This Row],[Order_Date]],2)&lt;=5,"Weekday","Weekend")</f>
        <v>Weekday</v>
      </c>
      <c r="D332" t="s">
        <v>23</v>
      </c>
      <c r="E332" t="s">
        <v>53</v>
      </c>
      <c r="F332" s="8" t="s">
        <v>70</v>
      </c>
      <c r="G332" t="s">
        <v>77</v>
      </c>
      <c r="H332" s="7">
        <v>7</v>
      </c>
      <c r="I332">
        <v>96.57</v>
      </c>
      <c r="J332">
        <v>0</v>
      </c>
      <c r="K332" s="6">
        <v>675.99</v>
      </c>
      <c r="L332">
        <v>3.9</v>
      </c>
      <c r="M332" t="s">
        <v>43</v>
      </c>
      <c r="N332">
        <v>317</v>
      </c>
      <c r="O332">
        <v>38</v>
      </c>
      <c r="P332" s="4">
        <f>DATE(YEAR(Table1[[#This Row],[Order_Date]]),MONTH(Table1[[#This Row],[Order_Date]]),1)</f>
        <v>45748</v>
      </c>
      <c r="Q332" t="str">
        <f>TEXT(Table1[[#This Row],[Order_Date]],"mmmmmmmm")</f>
        <v>April</v>
      </c>
      <c r="R332">
        <f>YEAR(Table1[[#This Row],[Order_Date]])</f>
        <v>2025</v>
      </c>
      <c r="S332" s="6">
        <f>Table1[[#This Row],[Sales_Amount]]/100000</f>
        <v>6.7599000000000001E-3</v>
      </c>
      <c r="T332">
        <f>1</f>
        <v>1</v>
      </c>
      <c r="U332" t="str">
        <f>IF(Table1[[#This Row],[Inventory_Available]]&lt;=Table1[[#This Row],[Reorder_Level]],"Reorder Required","Sufficient")</f>
        <v>Sufficient</v>
      </c>
    </row>
    <row r="333" spans="1:21" x14ac:dyDescent="0.35">
      <c r="A333" t="s">
        <v>544</v>
      </c>
      <c r="B333" s="3" t="s">
        <v>545</v>
      </c>
      <c r="C333" s="3" t="str">
        <f>IF(WEEKDAY(Table1[[#This Row],[Order_Date]],2)&lt;=5,"Weekday","Weekend")</f>
        <v>Weekday</v>
      </c>
      <c r="D333" t="s">
        <v>33</v>
      </c>
      <c r="E333" t="s">
        <v>61</v>
      </c>
      <c r="F333" s="8" t="s">
        <v>24</v>
      </c>
      <c r="G333" t="s">
        <v>29</v>
      </c>
      <c r="H333" s="7">
        <v>8</v>
      </c>
      <c r="I333">
        <v>208.84</v>
      </c>
      <c r="J333">
        <v>5</v>
      </c>
      <c r="K333" s="6">
        <v>1587.18</v>
      </c>
      <c r="L333">
        <v>4.8</v>
      </c>
      <c r="M333" t="s">
        <v>39</v>
      </c>
      <c r="N333">
        <v>405</v>
      </c>
      <c r="O333">
        <v>63</v>
      </c>
      <c r="P333" s="4">
        <f>DATE(YEAR(Table1[[#This Row],[Order_Date]]),MONTH(Table1[[#This Row],[Order_Date]]),1)</f>
        <v>45717</v>
      </c>
      <c r="Q333" t="str">
        <f>TEXT(Table1[[#This Row],[Order_Date]],"mmmmmmmm")</f>
        <v>March</v>
      </c>
      <c r="R333">
        <f>YEAR(Table1[[#This Row],[Order_Date]])</f>
        <v>2025</v>
      </c>
      <c r="S333" s="6">
        <f>Table1[[#This Row],[Sales_Amount]]/100000</f>
        <v>1.5871800000000002E-2</v>
      </c>
      <c r="T333">
        <f>1</f>
        <v>1</v>
      </c>
      <c r="U333" t="str">
        <f>IF(Table1[[#This Row],[Inventory_Available]]&lt;=Table1[[#This Row],[Reorder_Level]],"Reorder Required","Sufficient")</f>
        <v>Sufficient</v>
      </c>
    </row>
    <row r="334" spans="1:21" x14ac:dyDescent="0.35">
      <c r="A334" t="s">
        <v>546</v>
      </c>
      <c r="B334" s="3" t="s">
        <v>237</v>
      </c>
      <c r="C334" s="3" t="str">
        <f>IF(WEEKDAY(Table1[[#This Row],[Order_Date]],2)&lt;=5,"Weekday","Weekend")</f>
        <v>Weekend</v>
      </c>
      <c r="D334" t="s">
        <v>16</v>
      </c>
      <c r="E334" t="s">
        <v>53</v>
      </c>
      <c r="F334" s="8" t="s">
        <v>70</v>
      </c>
      <c r="G334" t="s">
        <v>139</v>
      </c>
      <c r="H334" s="7">
        <v>8</v>
      </c>
      <c r="I334">
        <v>448.3</v>
      </c>
      <c r="J334">
        <v>0</v>
      </c>
      <c r="K334" s="6">
        <v>3586.4</v>
      </c>
      <c r="L334">
        <v>4.7</v>
      </c>
      <c r="M334" t="s">
        <v>30</v>
      </c>
      <c r="N334">
        <v>293</v>
      </c>
      <c r="O334">
        <v>25</v>
      </c>
      <c r="P334" s="4">
        <f>DATE(YEAR(Table1[[#This Row],[Order_Date]]),MONTH(Table1[[#This Row],[Order_Date]]),1)</f>
        <v>45689</v>
      </c>
      <c r="Q334" t="str">
        <f>TEXT(Table1[[#This Row],[Order_Date]],"mmmmmmmm")</f>
        <v>February</v>
      </c>
      <c r="R334">
        <f>YEAR(Table1[[#This Row],[Order_Date]])</f>
        <v>2025</v>
      </c>
      <c r="S334" s="6">
        <f>Table1[[#This Row],[Sales_Amount]]/100000</f>
        <v>3.5864E-2</v>
      </c>
      <c r="T334">
        <f>1</f>
        <v>1</v>
      </c>
      <c r="U334" t="str">
        <f>IF(Table1[[#This Row],[Inventory_Available]]&lt;=Table1[[#This Row],[Reorder_Level]],"Reorder Required","Sufficient")</f>
        <v>Sufficient</v>
      </c>
    </row>
    <row r="335" spans="1:21" x14ac:dyDescent="0.35">
      <c r="A335" t="s">
        <v>547</v>
      </c>
      <c r="B335" s="3" t="s">
        <v>118</v>
      </c>
      <c r="C335" s="3" t="str">
        <f>IF(WEEKDAY(Table1[[#This Row],[Order_Date]],2)&lt;=5,"Weekday","Weekend")</f>
        <v>Weekday</v>
      </c>
      <c r="D335" t="s">
        <v>33</v>
      </c>
      <c r="E335" t="s">
        <v>53</v>
      </c>
      <c r="F335" s="8" t="s">
        <v>18</v>
      </c>
      <c r="G335" t="s">
        <v>87</v>
      </c>
      <c r="H335" s="7">
        <v>2</v>
      </c>
      <c r="I335">
        <v>203.05</v>
      </c>
      <c r="J335">
        <v>15</v>
      </c>
      <c r="K335" s="6">
        <v>345.19</v>
      </c>
      <c r="L335">
        <v>4.4000000000000004</v>
      </c>
      <c r="M335" t="s">
        <v>20</v>
      </c>
      <c r="N335">
        <v>112</v>
      </c>
      <c r="O335">
        <v>38</v>
      </c>
      <c r="P335" s="4">
        <f>DATE(YEAR(Table1[[#This Row],[Order_Date]]),MONTH(Table1[[#This Row],[Order_Date]]),1)</f>
        <v>45658</v>
      </c>
      <c r="Q335" t="str">
        <f>TEXT(Table1[[#This Row],[Order_Date]],"mmmmmmmm")</f>
        <v>January</v>
      </c>
      <c r="R335">
        <f>YEAR(Table1[[#This Row],[Order_Date]])</f>
        <v>2025</v>
      </c>
      <c r="S335" s="6">
        <f>Table1[[#This Row],[Sales_Amount]]/100000</f>
        <v>3.4518999999999999E-3</v>
      </c>
      <c r="T335">
        <f>1</f>
        <v>1</v>
      </c>
      <c r="U335" t="str">
        <f>IF(Table1[[#This Row],[Inventory_Available]]&lt;=Table1[[#This Row],[Reorder_Level]],"Reorder Required","Sufficient")</f>
        <v>Sufficient</v>
      </c>
    </row>
    <row r="336" spans="1:21" x14ac:dyDescent="0.35">
      <c r="A336" t="s">
        <v>548</v>
      </c>
      <c r="B336" s="3" t="s">
        <v>252</v>
      </c>
      <c r="C336" s="3" t="str">
        <f>IF(WEEKDAY(Table1[[#This Row],[Order_Date]],2)&lt;=5,"Weekday","Weekend")</f>
        <v>Weekend</v>
      </c>
      <c r="D336" t="s">
        <v>33</v>
      </c>
      <c r="E336" t="s">
        <v>28</v>
      </c>
      <c r="F336" s="8" t="s">
        <v>18</v>
      </c>
      <c r="G336" t="s">
        <v>38</v>
      </c>
      <c r="H336" s="7">
        <v>2</v>
      </c>
      <c r="I336">
        <v>438.09</v>
      </c>
      <c r="J336">
        <v>20</v>
      </c>
      <c r="K336" s="6">
        <v>700.94</v>
      </c>
      <c r="L336">
        <v>4.4000000000000004</v>
      </c>
      <c r="M336" t="s">
        <v>39</v>
      </c>
      <c r="N336">
        <v>124</v>
      </c>
      <c r="O336">
        <v>31</v>
      </c>
      <c r="P336" s="4">
        <f>DATE(YEAR(Table1[[#This Row],[Order_Date]]),MONTH(Table1[[#This Row],[Order_Date]]),1)</f>
        <v>45658</v>
      </c>
      <c r="Q336" t="str">
        <f>TEXT(Table1[[#This Row],[Order_Date]],"mmmmmmmm")</f>
        <v>January</v>
      </c>
      <c r="R336">
        <f>YEAR(Table1[[#This Row],[Order_Date]])</f>
        <v>2025</v>
      </c>
      <c r="S336" s="6">
        <f>Table1[[#This Row],[Sales_Amount]]/100000</f>
        <v>7.0094000000000007E-3</v>
      </c>
      <c r="T336">
        <f>1</f>
        <v>1</v>
      </c>
      <c r="U336" t="str">
        <f>IF(Table1[[#This Row],[Inventory_Available]]&lt;=Table1[[#This Row],[Reorder_Level]],"Reorder Required","Sufficient")</f>
        <v>Sufficient</v>
      </c>
    </row>
    <row r="337" spans="1:21" x14ac:dyDescent="0.35">
      <c r="A337" t="s">
        <v>549</v>
      </c>
      <c r="B337" s="3" t="s">
        <v>368</v>
      </c>
      <c r="C337" s="3" t="str">
        <f>IF(WEEKDAY(Table1[[#This Row],[Order_Date]],2)&lt;=5,"Weekday","Weekend")</f>
        <v>Weekday</v>
      </c>
      <c r="D337" t="s">
        <v>33</v>
      </c>
      <c r="E337" t="s">
        <v>53</v>
      </c>
      <c r="F337" s="8" t="s">
        <v>70</v>
      </c>
      <c r="G337" t="s">
        <v>139</v>
      </c>
      <c r="H337" s="7">
        <v>2</v>
      </c>
      <c r="I337">
        <v>385.29</v>
      </c>
      <c r="J337">
        <v>0</v>
      </c>
      <c r="K337" s="6">
        <v>770.58</v>
      </c>
      <c r="L337">
        <v>4.2</v>
      </c>
      <c r="M337" t="s">
        <v>20</v>
      </c>
      <c r="N337">
        <v>466</v>
      </c>
      <c r="O337">
        <v>78</v>
      </c>
      <c r="P337" s="4">
        <f>DATE(YEAR(Table1[[#This Row],[Order_Date]]),MONTH(Table1[[#This Row],[Order_Date]]),1)</f>
        <v>45717</v>
      </c>
      <c r="Q337" t="str">
        <f>TEXT(Table1[[#This Row],[Order_Date]],"mmmmmmmm")</f>
        <v>March</v>
      </c>
      <c r="R337">
        <f>YEAR(Table1[[#This Row],[Order_Date]])</f>
        <v>2025</v>
      </c>
      <c r="S337" s="6">
        <f>Table1[[#This Row],[Sales_Amount]]/100000</f>
        <v>7.7058000000000005E-3</v>
      </c>
      <c r="T337">
        <f>1</f>
        <v>1</v>
      </c>
      <c r="U337" t="str">
        <f>IF(Table1[[#This Row],[Inventory_Available]]&lt;=Table1[[#This Row],[Reorder_Level]],"Reorder Required","Sufficient")</f>
        <v>Sufficient</v>
      </c>
    </row>
    <row r="338" spans="1:21" x14ac:dyDescent="0.35">
      <c r="A338" t="s">
        <v>550</v>
      </c>
      <c r="B338" s="3" t="s">
        <v>545</v>
      </c>
      <c r="C338" s="3" t="str">
        <f>IF(WEEKDAY(Table1[[#This Row],[Order_Date]],2)&lt;=5,"Weekday","Weekend")</f>
        <v>Weekday</v>
      </c>
      <c r="D338" t="s">
        <v>23</v>
      </c>
      <c r="E338" t="s">
        <v>17</v>
      </c>
      <c r="F338" s="8" t="s">
        <v>62</v>
      </c>
      <c r="G338" t="s">
        <v>82</v>
      </c>
      <c r="H338" s="7">
        <v>1</v>
      </c>
      <c r="I338">
        <v>425.07</v>
      </c>
      <c r="J338">
        <v>0</v>
      </c>
      <c r="K338" s="6">
        <v>425.07</v>
      </c>
      <c r="L338">
        <v>3.7</v>
      </c>
      <c r="M338" t="s">
        <v>20</v>
      </c>
      <c r="N338">
        <v>158</v>
      </c>
      <c r="O338">
        <v>20</v>
      </c>
      <c r="P338" s="4">
        <f>DATE(YEAR(Table1[[#This Row],[Order_Date]]),MONTH(Table1[[#This Row],[Order_Date]]),1)</f>
        <v>45717</v>
      </c>
      <c r="Q338" t="str">
        <f>TEXT(Table1[[#This Row],[Order_Date]],"mmmmmmmm")</f>
        <v>March</v>
      </c>
      <c r="R338">
        <f>YEAR(Table1[[#This Row],[Order_Date]])</f>
        <v>2025</v>
      </c>
      <c r="S338" s="6">
        <f>Table1[[#This Row],[Sales_Amount]]/100000</f>
        <v>4.2506999999999996E-3</v>
      </c>
      <c r="T338">
        <f>1</f>
        <v>1</v>
      </c>
      <c r="U338" t="str">
        <f>IF(Table1[[#This Row],[Inventory_Available]]&lt;=Table1[[#This Row],[Reorder_Level]],"Reorder Required","Sufficient")</f>
        <v>Sufficient</v>
      </c>
    </row>
    <row r="339" spans="1:21" x14ac:dyDescent="0.35">
      <c r="A339" t="s">
        <v>551</v>
      </c>
      <c r="B339" s="3" t="s">
        <v>552</v>
      </c>
      <c r="C339" s="3" t="str">
        <f>IF(WEEKDAY(Table1[[#This Row],[Order_Date]],2)&lt;=5,"Weekday","Weekend")</f>
        <v>Weekday</v>
      </c>
      <c r="D339" t="s">
        <v>16</v>
      </c>
      <c r="E339" t="s">
        <v>53</v>
      </c>
      <c r="F339" s="8" t="s">
        <v>24</v>
      </c>
      <c r="G339" t="s">
        <v>42</v>
      </c>
      <c r="H339" s="7">
        <v>5</v>
      </c>
      <c r="I339">
        <v>197.09</v>
      </c>
      <c r="J339">
        <v>20</v>
      </c>
      <c r="K339" s="6">
        <v>788.36</v>
      </c>
      <c r="L339">
        <v>3.7</v>
      </c>
      <c r="M339" t="s">
        <v>39</v>
      </c>
      <c r="N339">
        <v>497</v>
      </c>
      <c r="O339">
        <v>25</v>
      </c>
      <c r="P339" s="4">
        <f>DATE(YEAR(Table1[[#This Row],[Order_Date]]),MONTH(Table1[[#This Row],[Order_Date]]),1)</f>
        <v>45689</v>
      </c>
      <c r="Q339" t="str">
        <f>TEXT(Table1[[#This Row],[Order_Date]],"mmmmmmmm")</f>
        <v>February</v>
      </c>
      <c r="R339">
        <f>YEAR(Table1[[#This Row],[Order_Date]])</f>
        <v>2025</v>
      </c>
      <c r="S339" s="6">
        <f>Table1[[#This Row],[Sales_Amount]]/100000</f>
        <v>7.8835999999999993E-3</v>
      </c>
      <c r="T339">
        <f>1</f>
        <v>1</v>
      </c>
      <c r="U339" t="str">
        <f>IF(Table1[[#This Row],[Inventory_Available]]&lt;=Table1[[#This Row],[Reorder_Level]],"Reorder Required","Sufficient")</f>
        <v>Sufficient</v>
      </c>
    </row>
    <row r="340" spans="1:21" x14ac:dyDescent="0.35">
      <c r="A340" t="s">
        <v>553</v>
      </c>
      <c r="B340" s="3" t="s">
        <v>425</v>
      </c>
      <c r="C340" s="3" t="str">
        <f>IF(WEEKDAY(Table1[[#This Row],[Order_Date]],2)&lt;=5,"Weekday","Weekend")</f>
        <v>Weekday</v>
      </c>
      <c r="D340" t="s">
        <v>16</v>
      </c>
      <c r="E340" t="s">
        <v>17</v>
      </c>
      <c r="F340" s="8" t="s">
        <v>24</v>
      </c>
      <c r="G340" t="s">
        <v>42</v>
      </c>
      <c r="H340" s="7">
        <v>3</v>
      </c>
      <c r="I340">
        <v>135.16</v>
      </c>
      <c r="J340">
        <v>20</v>
      </c>
      <c r="K340" s="6">
        <v>324.38</v>
      </c>
      <c r="L340">
        <v>3.6</v>
      </c>
      <c r="M340" t="s">
        <v>30</v>
      </c>
      <c r="N340">
        <v>266</v>
      </c>
      <c r="O340">
        <v>64</v>
      </c>
      <c r="P340" s="4">
        <f>DATE(YEAR(Table1[[#This Row],[Order_Date]]),MONTH(Table1[[#This Row],[Order_Date]]),1)</f>
        <v>45689</v>
      </c>
      <c r="Q340" t="str">
        <f>TEXT(Table1[[#This Row],[Order_Date]],"mmmmmmmm")</f>
        <v>February</v>
      </c>
      <c r="R340">
        <f>YEAR(Table1[[#This Row],[Order_Date]])</f>
        <v>2025</v>
      </c>
      <c r="S340" s="6">
        <f>Table1[[#This Row],[Sales_Amount]]/100000</f>
        <v>3.2437999999999998E-3</v>
      </c>
      <c r="T340">
        <f>1</f>
        <v>1</v>
      </c>
      <c r="U340" t="str">
        <f>IF(Table1[[#This Row],[Inventory_Available]]&lt;=Table1[[#This Row],[Reorder_Level]],"Reorder Required","Sufficient")</f>
        <v>Sufficient</v>
      </c>
    </row>
    <row r="341" spans="1:21" x14ac:dyDescent="0.35">
      <c r="A341" t="s">
        <v>554</v>
      </c>
      <c r="B341" s="3" t="s">
        <v>60</v>
      </c>
      <c r="C341" s="3" t="str">
        <f>IF(WEEKDAY(Table1[[#This Row],[Order_Date]],2)&lt;=5,"Weekday","Weekend")</f>
        <v>Weekday</v>
      </c>
      <c r="D341" t="s">
        <v>74</v>
      </c>
      <c r="E341" t="s">
        <v>61</v>
      </c>
      <c r="F341" s="8" t="s">
        <v>62</v>
      </c>
      <c r="G341" t="s">
        <v>63</v>
      </c>
      <c r="H341" s="7">
        <v>8</v>
      </c>
      <c r="I341">
        <v>362.67</v>
      </c>
      <c r="J341">
        <v>10</v>
      </c>
      <c r="K341" s="6">
        <v>2611.2199999999998</v>
      </c>
      <c r="L341">
        <v>3.7</v>
      </c>
      <c r="M341" t="s">
        <v>30</v>
      </c>
      <c r="N341">
        <v>97</v>
      </c>
      <c r="O341">
        <v>62</v>
      </c>
      <c r="P341" s="4">
        <f>DATE(YEAR(Table1[[#This Row],[Order_Date]]),MONTH(Table1[[#This Row],[Order_Date]]),1)</f>
        <v>45778</v>
      </c>
      <c r="Q341" t="str">
        <f>TEXT(Table1[[#This Row],[Order_Date]],"mmmmmmmm")</f>
        <v>May</v>
      </c>
      <c r="R341">
        <f>YEAR(Table1[[#This Row],[Order_Date]])</f>
        <v>2025</v>
      </c>
      <c r="S341" s="6">
        <f>Table1[[#This Row],[Sales_Amount]]/100000</f>
        <v>2.6112199999999999E-2</v>
      </c>
      <c r="T341">
        <f>1</f>
        <v>1</v>
      </c>
      <c r="U341" t="str">
        <f>IF(Table1[[#This Row],[Inventory_Available]]&lt;=Table1[[#This Row],[Reorder_Level]],"Reorder Required","Sufficient")</f>
        <v>Sufficient</v>
      </c>
    </row>
    <row r="342" spans="1:21" x14ac:dyDescent="0.35">
      <c r="A342" t="s">
        <v>555</v>
      </c>
      <c r="B342" s="3" t="s">
        <v>240</v>
      </c>
      <c r="C342" s="3" t="str">
        <f>IF(WEEKDAY(Table1[[#This Row],[Order_Date]],2)&lt;=5,"Weekday","Weekend")</f>
        <v>Weekend</v>
      </c>
      <c r="D342" t="s">
        <v>46</v>
      </c>
      <c r="E342" t="s">
        <v>17</v>
      </c>
      <c r="F342" s="8" t="s">
        <v>49</v>
      </c>
      <c r="G342" t="s">
        <v>106</v>
      </c>
      <c r="H342" s="7">
        <v>4</v>
      </c>
      <c r="I342">
        <v>47.52</v>
      </c>
      <c r="J342">
        <v>15</v>
      </c>
      <c r="K342" s="6">
        <v>161.57</v>
      </c>
      <c r="L342">
        <v>4</v>
      </c>
      <c r="M342" t="s">
        <v>30</v>
      </c>
      <c r="N342">
        <v>323</v>
      </c>
      <c r="O342">
        <v>38</v>
      </c>
      <c r="P342" s="4">
        <f>DATE(YEAR(Table1[[#This Row],[Order_Date]]),MONTH(Table1[[#This Row],[Order_Date]]),1)</f>
        <v>45689</v>
      </c>
      <c r="Q342" t="str">
        <f>TEXT(Table1[[#This Row],[Order_Date]],"mmmmmmmm")</f>
        <v>February</v>
      </c>
      <c r="R342">
        <f>YEAR(Table1[[#This Row],[Order_Date]])</f>
        <v>2025</v>
      </c>
      <c r="S342" s="6">
        <f>Table1[[#This Row],[Sales_Amount]]/100000</f>
        <v>1.6156999999999999E-3</v>
      </c>
      <c r="T342">
        <f>1</f>
        <v>1</v>
      </c>
      <c r="U342" t="str">
        <f>IF(Table1[[#This Row],[Inventory_Available]]&lt;=Table1[[#This Row],[Reorder_Level]],"Reorder Required","Sufficient")</f>
        <v>Sufficient</v>
      </c>
    </row>
    <row r="343" spans="1:21" x14ac:dyDescent="0.35">
      <c r="A343" t="s">
        <v>556</v>
      </c>
      <c r="B343" s="3" t="s">
        <v>557</v>
      </c>
      <c r="C343" s="3" t="str">
        <f>IF(WEEKDAY(Table1[[#This Row],[Order_Date]],2)&lt;=5,"Weekday","Weekend")</f>
        <v>Weekday</v>
      </c>
      <c r="D343" t="s">
        <v>46</v>
      </c>
      <c r="E343" t="s">
        <v>28</v>
      </c>
      <c r="F343" s="8" t="s">
        <v>49</v>
      </c>
      <c r="G343" t="s">
        <v>169</v>
      </c>
      <c r="H343" s="7">
        <v>4</v>
      </c>
      <c r="I343">
        <v>147.72</v>
      </c>
      <c r="J343">
        <v>15</v>
      </c>
      <c r="K343" s="6">
        <v>502.25</v>
      </c>
      <c r="L343">
        <v>4.2</v>
      </c>
      <c r="M343" t="s">
        <v>43</v>
      </c>
      <c r="N343">
        <v>158</v>
      </c>
      <c r="O343">
        <v>51</v>
      </c>
      <c r="P343" s="4">
        <f>DATE(YEAR(Table1[[#This Row],[Order_Date]]),MONTH(Table1[[#This Row],[Order_Date]]),1)</f>
        <v>45717</v>
      </c>
      <c r="Q343" t="str">
        <f>TEXT(Table1[[#This Row],[Order_Date]],"mmmmmmmm")</f>
        <v>March</v>
      </c>
      <c r="R343">
        <f>YEAR(Table1[[#This Row],[Order_Date]])</f>
        <v>2025</v>
      </c>
      <c r="S343" s="6">
        <f>Table1[[#This Row],[Sales_Amount]]/100000</f>
        <v>5.0225000000000001E-3</v>
      </c>
      <c r="T343">
        <f>1</f>
        <v>1</v>
      </c>
      <c r="U343" t="str">
        <f>IF(Table1[[#This Row],[Inventory_Available]]&lt;=Table1[[#This Row],[Reorder_Level]],"Reorder Required","Sufficient")</f>
        <v>Sufficient</v>
      </c>
    </row>
    <row r="344" spans="1:21" x14ac:dyDescent="0.35">
      <c r="A344" t="s">
        <v>558</v>
      </c>
      <c r="B344" s="3" t="s">
        <v>559</v>
      </c>
      <c r="C344" s="3" t="str">
        <f>IF(WEEKDAY(Table1[[#This Row],[Order_Date]],2)&lt;=5,"Weekday","Weekend")</f>
        <v>Weekday</v>
      </c>
      <c r="D344" t="s">
        <v>23</v>
      </c>
      <c r="E344" t="s">
        <v>53</v>
      </c>
      <c r="F344" s="8" t="s">
        <v>24</v>
      </c>
      <c r="G344" t="s">
        <v>34</v>
      </c>
      <c r="H344" s="7">
        <v>1</v>
      </c>
      <c r="I344">
        <v>350.28</v>
      </c>
      <c r="J344">
        <v>0</v>
      </c>
      <c r="K344" s="6">
        <v>350.28</v>
      </c>
      <c r="L344">
        <v>4.0999999999999996</v>
      </c>
      <c r="M344" t="s">
        <v>43</v>
      </c>
      <c r="N344">
        <v>48</v>
      </c>
      <c r="O344">
        <v>61</v>
      </c>
      <c r="P344" s="4">
        <f>DATE(YEAR(Table1[[#This Row],[Order_Date]]),MONTH(Table1[[#This Row],[Order_Date]]),1)</f>
        <v>45748</v>
      </c>
      <c r="Q344" t="str">
        <f>TEXT(Table1[[#This Row],[Order_Date]],"mmmmmmmm")</f>
        <v>April</v>
      </c>
      <c r="R344">
        <f>YEAR(Table1[[#This Row],[Order_Date]])</f>
        <v>2025</v>
      </c>
      <c r="S344" s="6">
        <f>Table1[[#This Row],[Sales_Amount]]/100000</f>
        <v>3.5027999999999999E-3</v>
      </c>
      <c r="T344">
        <f>1</f>
        <v>1</v>
      </c>
      <c r="U344" t="str">
        <f>IF(Table1[[#This Row],[Inventory_Available]]&lt;=Table1[[#This Row],[Reorder_Level]],"Reorder Required","Sufficient")</f>
        <v>Reorder Required</v>
      </c>
    </row>
    <row r="345" spans="1:21" x14ac:dyDescent="0.35">
      <c r="A345" t="s">
        <v>560</v>
      </c>
      <c r="B345" s="3" t="s">
        <v>237</v>
      </c>
      <c r="C345" s="3" t="str">
        <f>IF(WEEKDAY(Table1[[#This Row],[Order_Date]],2)&lt;=5,"Weekday","Weekend")</f>
        <v>Weekend</v>
      </c>
      <c r="D345" t="s">
        <v>46</v>
      </c>
      <c r="E345" t="s">
        <v>28</v>
      </c>
      <c r="F345" s="8" t="s">
        <v>49</v>
      </c>
      <c r="G345" t="s">
        <v>169</v>
      </c>
      <c r="H345" s="7">
        <v>7</v>
      </c>
      <c r="I345">
        <v>116.97</v>
      </c>
      <c r="J345">
        <v>15</v>
      </c>
      <c r="K345" s="6">
        <v>695.97</v>
      </c>
      <c r="L345">
        <v>4.5</v>
      </c>
      <c r="M345" t="s">
        <v>20</v>
      </c>
      <c r="N345">
        <v>344</v>
      </c>
      <c r="O345">
        <v>38</v>
      </c>
      <c r="P345" s="4">
        <f>DATE(YEAR(Table1[[#This Row],[Order_Date]]),MONTH(Table1[[#This Row],[Order_Date]]),1)</f>
        <v>45689</v>
      </c>
      <c r="Q345" t="str">
        <f>TEXT(Table1[[#This Row],[Order_Date]],"mmmmmmmm")</f>
        <v>February</v>
      </c>
      <c r="R345">
        <f>YEAR(Table1[[#This Row],[Order_Date]])</f>
        <v>2025</v>
      </c>
      <c r="S345" s="6">
        <f>Table1[[#This Row],[Sales_Amount]]/100000</f>
        <v>6.9597000000000001E-3</v>
      </c>
      <c r="T345">
        <f>1</f>
        <v>1</v>
      </c>
      <c r="U345" t="str">
        <f>IF(Table1[[#This Row],[Inventory_Available]]&lt;=Table1[[#This Row],[Reorder_Level]],"Reorder Required","Sufficient")</f>
        <v>Sufficient</v>
      </c>
    </row>
    <row r="346" spans="1:21" x14ac:dyDescent="0.35">
      <c r="A346" t="s">
        <v>561</v>
      </c>
      <c r="B346" s="3" t="s">
        <v>364</v>
      </c>
      <c r="C346" s="3" t="str">
        <f>IF(WEEKDAY(Table1[[#This Row],[Order_Date]],2)&lt;=5,"Weekday","Weekend")</f>
        <v>Weekday</v>
      </c>
      <c r="D346" t="s">
        <v>37</v>
      </c>
      <c r="E346" t="s">
        <v>17</v>
      </c>
      <c r="F346" s="8" t="s">
        <v>70</v>
      </c>
      <c r="G346" t="s">
        <v>139</v>
      </c>
      <c r="H346" s="7">
        <v>1</v>
      </c>
      <c r="I346">
        <v>27.35</v>
      </c>
      <c r="J346">
        <v>15</v>
      </c>
      <c r="K346" s="6">
        <v>23.25</v>
      </c>
      <c r="L346">
        <v>4.2</v>
      </c>
      <c r="M346" t="s">
        <v>39</v>
      </c>
      <c r="N346">
        <v>161</v>
      </c>
      <c r="O346">
        <v>53</v>
      </c>
      <c r="P346" s="4">
        <f>DATE(YEAR(Table1[[#This Row],[Order_Date]]),MONTH(Table1[[#This Row],[Order_Date]]),1)</f>
        <v>45658</v>
      </c>
      <c r="Q346" t="str">
        <f>TEXT(Table1[[#This Row],[Order_Date]],"mmmmmmmm")</f>
        <v>January</v>
      </c>
      <c r="R346">
        <f>YEAR(Table1[[#This Row],[Order_Date]])</f>
        <v>2025</v>
      </c>
      <c r="S346" s="6">
        <f>Table1[[#This Row],[Sales_Amount]]/100000</f>
        <v>2.3250000000000001E-4</v>
      </c>
      <c r="T346">
        <f>1</f>
        <v>1</v>
      </c>
      <c r="U346" t="str">
        <f>IF(Table1[[#This Row],[Inventory_Available]]&lt;=Table1[[#This Row],[Reorder_Level]],"Reorder Required","Sufficient")</f>
        <v>Sufficient</v>
      </c>
    </row>
    <row r="347" spans="1:21" x14ac:dyDescent="0.35">
      <c r="A347" t="s">
        <v>562</v>
      </c>
      <c r="B347" s="3" t="s">
        <v>308</v>
      </c>
      <c r="C347" s="3" t="str">
        <f>IF(WEEKDAY(Table1[[#This Row],[Order_Date]],2)&lt;=5,"Weekday","Weekend")</f>
        <v>Weekday</v>
      </c>
      <c r="D347" t="s">
        <v>23</v>
      </c>
      <c r="E347" t="s">
        <v>28</v>
      </c>
      <c r="F347" s="8" t="s">
        <v>18</v>
      </c>
      <c r="G347" t="s">
        <v>87</v>
      </c>
      <c r="H347" s="7">
        <v>1</v>
      </c>
      <c r="I347">
        <v>70.760000000000005</v>
      </c>
      <c r="J347">
        <v>15</v>
      </c>
      <c r="K347" s="6">
        <v>60.15</v>
      </c>
      <c r="L347">
        <v>4.7</v>
      </c>
      <c r="M347" t="s">
        <v>30</v>
      </c>
      <c r="N347">
        <v>160</v>
      </c>
      <c r="O347">
        <v>56</v>
      </c>
      <c r="P347" s="4">
        <f>DATE(YEAR(Table1[[#This Row],[Order_Date]]),MONTH(Table1[[#This Row],[Order_Date]]),1)</f>
        <v>45748</v>
      </c>
      <c r="Q347" t="str">
        <f>TEXT(Table1[[#This Row],[Order_Date]],"mmmmmmmm")</f>
        <v>April</v>
      </c>
      <c r="R347">
        <f>YEAR(Table1[[#This Row],[Order_Date]])</f>
        <v>2025</v>
      </c>
      <c r="S347" s="6">
        <f>Table1[[#This Row],[Sales_Amount]]/100000</f>
        <v>6.0150000000000004E-4</v>
      </c>
      <c r="T347">
        <f>1</f>
        <v>1</v>
      </c>
      <c r="U347" t="str">
        <f>IF(Table1[[#This Row],[Inventory_Available]]&lt;=Table1[[#This Row],[Reorder_Level]],"Reorder Required","Sufficient")</f>
        <v>Sufficient</v>
      </c>
    </row>
    <row r="348" spans="1:21" x14ac:dyDescent="0.35">
      <c r="A348" t="s">
        <v>563</v>
      </c>
      <c r="B348" s="3" t="s">
        <v>221</v>
      </c>
      <c r="C348" s="3" t="str">
        <f>IF(WEEKDAY(Table1[[#This Row],[Order_Date]],2)&lt;=5,"Weekday","Weekend")</f>
        <v>Weekday</v>
      </c>
      <c r="D348" t="s">
        <v>16</v>
      </c>
      <c r="E348" t="s">
        <v>28</v>
      </c>
      <c r="F348" s="8" t="s">
        <v>24</v>
      </c>
      <c r="G348" t="s">
        <v>42</v>
      </c>
      <c r="H348" s="7">
        <v>2</v>
      </c>
      <c r="I348">
        <v>469.63</v>
      </c>
      <c r="J348">
        <v>20</v>
      </c>
      <c r="K348" s="6">
        <v>751.41</v>
      </c>
      <c r="L348">
        <v>3.9</v>
      </c>
      <c r="M348" t="s">
        <v>20</v>
      </c>
      <c r="N348">
        <v>493</v>
      </c>
      <c r="O348">
        <v>32</v>
      </c>
      <c r="P348" s="4">
        <f>DATE(YEAR(Table1[[#This Row],[Order_Date]]),MONTH(Table1[[#This Row],[Order_Date]]),1)</f>
        <v>45809</v>
      </c>
      <c r="Q348" t="str">
        <f>TEXT(Table1[[#This Row],[Order_Date]],"mmmmmmmm")</f>
        <v>June</v>
      </c>
      <c r="R348">
        <f>YEAR(Table1[[#This Row],[Order_Date]])</f>
        <v>2025</v>
      </c>
      <c r="S348" s="6">
        <f>Table1[[#This Row],[Sales_Amount]]/100000</f>
        <v>7.5140999999999993E-3</v>
      </c>
      <c r="T348">
        <f>1</f>
        <v>1</v>
      </c>
      <c r="U348" t="str">
        <f>IF(Table1[[#This Row],[Inventory_Available]]&lt;=Table1[[#This Row],[Reorder_Level]],"Reorder Required","Sufficient")</f>
        <v>Sufficient</v>
      </c>
    </row>
    <row r="349" spans="1:21" x14ac:dyDescent="0.35">
      <c r="A349" t="s">
        <v>564</v>
      </c>
      <c r="B349" s="3" t="s">
        <v>487</v>
      </c>
      <c r="C349" s="3" t="str">
        <f>IF(WEEKDAY(Table1[[#This Row],[Order_Date]],2)&lt;=5,"Weekday","Weekend")</f>
        <v>Weekday</v>
      </c>
      <c r="D349" t="s">
        <v>46</v>
      </c>
      <c r="E349" t="s">
        <v>61</v>
      </c>
      <c r="F349" s="8" t="s">
        <v>70</v>
      </c>
      <c r="G349" t="s">
        <v>143</v>
      </c>
      <c r="H349" s="7">
        <v>10</v>
      </c>
      <c r="I349">
        <v>121.47</v>
      </c>
      <c r="J349">
        <v>0</v>
      </c>
      <c r="K349" s="6">
        <v>1214.7</v>
      </c>
      <c r="L349">
        <v>4.2</v>
      </c>
      <c r="M349" t="s">
        <v>43</v>
      </c>
      <c r="N349">
        <v>191</v>
      </c>
      <c r="O349">
        <v>59</v>
      </c>
      <c r="P349" s="4">
        <f>DATE(YEAR(Table1[[#This Row],[Order_Date]]),MONTH(Table1[[#This Row],[Order_Date]]),1)</f>
        <v>45778</v>
      </c>
      <c r="Q349" t="str">
        <f>TEXT(Table1[[#This Row],[Order_Date]],"mmmmmmmm")</f>
        <v>May</v>
      </c>
      <c r="R349">
        <f>YEAR(Table1[[#This Row],[Order_Date]])</f>
        <v>2025</v>
      </c>
      <c r="S349" s="6">
        <f>Table1[[#This Row],[Sales_Amount]]/100000</f>
        <v>1.2147E-2</v>
      </c>
      <c r="T349">
        <f>1</f>
        <v>1</v>
      </c>
      <c r="U349" t="str">
        <f>IF(Table1[[#This Row],[Inventory_Available]]&lt;=Table1[[#This Row],[Reorder_Level]],"Reorder Required","Sufficient")</f>
        <v>Sufficient</v>
      </c>
    </row>
    <row r="350" spans="1:21" x14ac:dyDescent="0.35">
      <c r="A350" t="s">
        <v>565</v>
      </c>
      <c r="B350" s="3" t="s">
        <v>182</v>
      </c>
      <c r="C350" s="3" t="str">
        <f>IF(WEEKDAY(Table1[[#This Row],[Order_Date]],2)&lt;=5,"Weekday","Weekend")</f>
        <v>Weekday</v>
      </c>
      <c r="D350" t="s">
        <v>74</v>
      </c>
      <c r="E350" t="s">
        <v>53</v>
      </c>
      <c r="F350" s="8" t="s">
        <v>70</v>
      </c>
      <c r="G350" t="s">
        <v>71</v>
      </c>
      <c r="H350" s="7">
        <v>6</v>
      </c>
      <c r="I350">
        <v>167.88</v>
      </c>
      <c r="J350">
        <v>20</v>
      </c>
      <c r="K350" s="6">
        <v>805.82</v>
      </c>
      <c r="L350">
        <v>4.7</v>
      </c>
      <c r="M350" t="s">
        <v>30</v>
      </c>
      <c r="N350">
        <v>242</v>
      </c>
      <c r="O350">
        <v>61</v>
      </c>
      <c r="P350" s="4">
        <f>DATE(YEAR(Table1[[#This Row],[Order_Date]]),MONTH(Table1[[#This Row],[Order_Date]]),1)</f>
        <v>45809</v>
      </c>
      <c r="Q350" t="str">
        <f>TEXT(Table1[[#This Row],[Order_Date]],"mmmmmmmm")</f>
        <v>June</v>
      </c>
      <c r="R350">
        <f>YEAR(Table1[[#This Row],[Order_Date]])</f>
        <v>2025</v>
      </c>
      <c r="S350" s="6">
        <f>Table1[[#This Row],[Sales_Amount]]/100000</f>
        <v>8.0581999999999997E-3</v>
      </c>
      <c r="T350">
        <f>1</f>
        <v>1</v>
      </c>
      <c r="U350" t="str">
        <f>IF(Table1[[#This Row],[Inventory_Available]]&lt;=Table1[[#This Row],[Reorder_Level]],"Reorder Required","Sufficient")</f>
        <v>Sufficient</v>
      </c>
    </row>
    <row r="351" spans="1:21" x14ac:dyDescent="0.35">
      <c r="A351" t="s">
        <v>566</v>
      </c>
      <c r="B351" s="3" t="s">
        <v>91</v>
      </c>
      <c r="C351" s="3" t="str">
        <f>IF(WEEKDAY(Table1[[#This Row],[Order_Date]],2)&lt;=5,"Weekday","Weekend")</f>
        <v>Weekday</v>
      </c>
      <c r="D351" t="s">
        <v>46</v>
      </c>
      <c r="E351" t="s">
        <v>17</v>
      </c>
      <c r="F351" s="8" t="s">
        <v>18</v>
      </c>
      <c r="G351" t="s">
        <v>87</v>
      </c>
      <c r="H351" s="7">
        <v>8</v>
      </c>
      <c r="I351">
        <v>295.69</v>
      </c>
      <c r="J351">
        <v>15</v>
      </c>
      <c r="K351" s="6">
        <v>2010.69</v>
      </c>
      <c r="L351">
        <v>4.0999999999999996</v>
      </c>
      <c r="M351" t="s">
        <v>30</v>
      </c>
      <c r="N351">
        <v>94</v>
      </c>
      <c r="O351">
        <v>74</v>
      </c>
      <c r="P351" s="4">
        <f>DATE(YEAR(Table1[[#This Row],[Order_Date]]),MONTH(Table1[[#This Row],[Order_Date]]),1)</f>
        <v>45689</v>
      </c>
      <c r="Q351" t="str">
        <f>TEXT(Table1[[#This Row],[Order_Date]],"mmmmmmmm")</f>
        <v>February</v>
      </c>
      <c r="R351">
        <f>YEAR(Table1[[#This Row],[Order_Date]])</f>
        <v>2025</v>
      </c>
      <c r="S351" s="6">
        <f>Table1[[#This Row],[Sales_Amount]]/100000</f>
        <v>2.01069E-2</v>
      </c>
      <c r="T351">
        <f>1</f>
        <v>1</v>
      </c>
      <c r="U351" t="str">
        <f>IF(Table1[[#This Row],[Inventory_Available]]&lt;=Table1[[#This Row],[Reorder_Level]],"Reorder Required","Sufficient")</f>
        <v>Sufficient</v>
      </c>
    </row>
    <row r="352" spans="1:21" x14ac:dyDescent="0.35">
      <c r="A352" t="s">
        <v>567</v>
      </c>
      <c r="B352" s="3" t="s">
        <v>286</v>
      </c>
      <c r="C352" s="3" t="str">
        <f>IF(WEEKDAY(Table1[[#This Row],[Order_Date]],2)&lt;=5,"Weekday","Weekend")</f>
        <v>Weekend</v>
      </c>
      <c r="D352" t="s">
        <v>46</v>
      </c>
      <c r="E352" t="s">
        <v>53</v>
      </c>
      <c r="F352" s="8" t="s">
        <v>70</v>
      </c>
      <c r="G352" t="s">
        <v>71</v>
      </c>
      <c r="H352" s="7">
        <v>10</v>
      </c>
      <c r="I352">
        <v>233.82</v>
      </c>
      <c r="J352">
        <v>5</v>
      </c>
      <c r="K352" s="6">
        <v>2221.29</v>
      </c>
      <c r="L352">
        <v>4.0999999999999996</v>
      </c>
      <c r="M352" t="s">
        <v>43</v>
      </c>
      <c r="N352">
        <v>52</v>
      </c>
      <c r="O352">
        <v>33</v>
      </c>
      <c r="P352" s="4">
        <f>DATE(YEAR(Table1[[#This Row],[Order_Date]]),MONTH(Table1[[#This Row],[Order_Date]]),1)</f>
        <v>45658</v>
      </c>
      <c r="Q352" t="str">
        <f>TEXT(Table1[[#This Row],[Order_Date]],"mmmmmmmm")</f>
        <v>January</v>
      </c>
      <c r="R352">
        <f>YEAR(Table1[[#This Row],[Order_Date]])</f>
        <v>2025</v>
      </c>
      <c r="S352" s="6">
        <f>Table1[[#This Row],[Sales_Amount]]/100000</f>
        <v>2.2212900000000001E-2</v>
      </c>
      <c r="T352">
        <f>1</f>
        <v>1</v>
      </c>
      <c r="U352" t="str">
        <f>IF(Table1[[#This Row],[Inventory_Available]]&lt;=Table1[[#This Row],[Reorder_Level]],"Reorder Required","Sufficient")</f>
        <v>Sufficient</v>
      </c>
    </row>
    <row r="353" spans="1:21" x14ac:dyDescent="0.35">
      <c r="A353" t="s">
        <v>568</v>
      </c>
      <c r="B353" s="3" t="s">
        <v>211</v>
      </c>
      <c r="C353" s="3" t="str">
        <f>IF(WEEKDAY(Table1[[#This Row],[Order_Date]],2)&lt;=5,"Weekday","Weekend")</f>
        <v>Weekend</v>
      </c>
      <c r="D353" t="s">
        <v>33</v>
      </c>
      <c r="E353" t="s">
        <v>61</v>
      </c>
      <c r="F353" s="8" t="s">
        <v>18</v>
      </c>
      <c r="G353" t="s">
        <v>87</v>
      </c>
      <c r="H353" s="7">
        <v>6</v>
      </c>
      <c r="I353">
        <v>300.95</v>
      </c>
      <c r="J353">
        <v>0</v>
      </c>
      <c r="K353" s="6">
        <v>1805.7</v>
      </c>
      <c r="L353">
        <v>4.5</v>
      </c>
      <c r="M353" t="s">
        <v>43</v>
      </c>
      <c r="N353">
        <v>162</v>
      </c>
      <c r="O353">
        <v>57</v>
      </c>
      <c r="P353" s="4">
        <f>DATE(YEAR(Table1[[#This Row],[Order_Date]]),MONTH(Table1[[#This Row],[Order_Date]]),1)</f>
        <v>45809</v>
      </c>
      <c r="Q353" t="str">
        <f>TEXT(Table1[[#This Row],[Order_Date]],"mmmmmmmm")</f>
        <v>June</v>
      </c>
      <c r="R353">
        <f>YEAR(Table1[[#This Row],[Order_Date]])</f>
        <v>2025</v>
      </c>
      <c r="S353" s="6">
        <f>Table1[[#This Row],[Sales_Amount]]/100000</f>
        <v>1.8057E-2</v>
      </c>
      <c r="T353">
        <f>1</f>
        <v>1</v>
      </c>
      <c r="U353" t="str">
        <f>IF(Table1[[#This Row],[Inventory_Available]]&lt;=Table1[[#This Row],[Reorder_Level]],"Reorder Required","Sufficient")</f>
        <v>Sufficient</v>
      </c>
    </row>
    <row r="354" spans="1:21" x14ac:dyDescent="0.35">
      <c r="A354" t="s">
        <v>569</v>
      </c>
      <c r="B354" s="3" t="s">
        <v>159</v>
      </c>
      <c r="C354" s="3" t="str">
        <f>IF(WEEKDAY(Table1[[#This Row],[Order_Date]],2)&lt;=5,"Weekday","Weekend")</f>
        <v>Weekend</v>
      </c>
      <c r="D354" t="s">
        <v>37</v>
      </c>
      <c r="E354" t="s">
        <v>28</v>
      </c>
      <c r="F354" s="8" t="s">
        <v>18</v>
      </c>
      <c r="G354" t="s">
        <v>38</v>
      </c>
      <c r="H354" s="7">
        <v>10</v>
      </c>
      <c r="I354">
        <v>92.85</v>
      </c>
      <c r="J354">
        <v>0</v>
      </c>
      <c r="K354" s="6">
        <v>928.5</v>
      </c>
      <c r="L354">
        <v>3.9</v>
      </c>
      <c r="M354" t="s">
        <v>30</v>
      </c>
      <c r="N354">
        <v>45</v>
      </c>
      <c r="O354">
        <v>67</v>
      </c>
      <c r="P354" s="4">
        <f>DATE(YEAR(Table1[[#This Row],[Order_Date]]),MONTH(Table1[[#This Row],[Order_Date]]),1)</f>
        <v>45717</v>
      </c>
      <c r="Q354" t="str">
        <f>TEXT(Table1[[#This Row],[Order_Date]],"mmmmmmmm")</f>
        <v>March</v>
      </c>
      <c r="R354">
        <f>YEAR(Table1[[#This Row],[Order_Date]])</f>
        <v>2025</v>
      </c>
      <c r="S354" s="6">
        <f>Table1[[#This Row],[Sales_Amount]]/100000</f>
        <v>9.2849999999999999E-3</v>
      </c>
      <c r="T354">
        <f>1</f>
        <v>1</v>
      </c>
      <c r="U354" t="str">
        <f>IF(Table1[[#This Row],[Inventory_Available]]&lt;=Table1[[#This Row],[Reorder_Level]],"Reorder Required","Sufficient")</f>
        <v>Reorder Required</v>
      </c>
    </row>
    <row r="355" spans="1:21" x14ac:dyDescent="0.35">
      <c r="A355" t="s">
        <v>570</v>
      </c>
      <c r="B355" s="3" t="s">
        <v>178</v>
      </c>
      <c r="C355" s="3" t="str">
        <f>IF(WEEKDAY(Table1[[#This Row],[Order_Date]],2)&lt;=5,"Weekday","Weekend")</f>
        <v>Weekday</v>
      </c>
      <c r="D355" t="s">
        <v>23</v>
      </c>
      <c r="E355" t="s">
        <v>17</v>
      </c>
      <c r="F355" s="8" t="s">
        <v>62</v>
      </c>
      <c r="G355" t="s">
        <v>82</v>
      </c>
      <c r="H355" s="7">
        <v>5</v>
      </c>
      <c r="I355">
        <v>385.88</v>
      </c>
      <c r="J355">
        <v>0</v>
      </c>
      <c r="K355" s="6">
        <v>1929.4</v>
      </c>
      <c r="L355">
        <v>3.7</v>
      </c>
      <c r="M355" t="s">
        <v>39</v>
      </c>
      <c r="N355">
        <v>355</v>
      </c>
      <c r="O355">
        <v>48</v>
      </c>
      <c r="P355" s="4">
        <f>DATE(YEAR(Table1[[#This Row],[Order_Date]]),MONTH(Table1[[#This Row],[Order_Date]]),1)</f>
        <v>45717</v>
      </c>
      <c r="Q355" t="str">
        <f>TEXT(Table1[[#This Row],[Order_Date]],"mmmmmmmm")</f>
        <v>March</v>
      </c>
      <c r="R355">
        <f>YEAR(Table1[[#This Row],[Order_Date]])</f>
        <v>2025</v>
      </c>
      <c r="S355" s="6">
        <f>Table1[[#This Row],[Sales_Amount]]/100000</f>
        <v>1.9294000000000002E-2</v>
      </c>
      <c r="T355">
        <f>1</f>
        <v>1</v>
      </c>
      <c r="U355" t="str">
        <f>IF(Table1[[#This Row],[Inventory_Available]]&lt;=Table1[[#This Row],[Reorder_Level]],"Reorder Required","Sufficient")</f>
        <v>Sufficient</v>
      </c>
    </row>
    <row r="356" spans="1:21" x14ac:dyDescent="0.35">
      <c r="A356" t="s">
        <v>571</v>
      </c>
      <c r="B356" s="3" t="s">
        <v>178</v>
      </c>
      <c r="C356" s="3" t="str">
        <f>IF(WEEKDAY(Table1[[#This Row],[Order_Date]],2)&lt;=5,"Weekday","Weekend")</f>
        <v>Weekday</v>
      </c>
      <c r="D356" t="s">
        <v>23</v>
      </c>
      <c r="E356" t="s">
        <v>28</v>
      </c>
      <c r="F356" s="8" t="s">
        <v>49</v>
      </c>
      <c r="G356" t="s">
        <v>169</v>
      </c>
      <c r="H356" s="7">
        <v>7</v>
      </c>
      <c r="I356">
        <v>84.58</v>
      </c>
      <c r="J356">
        <v>15</v>
      </c>
      <c r="K356" s="6">
        <v>503.25</v>
      </c>
      <c r="L356">
        <v>4</v>
      </c>
      <c r="M356" t="s">
        <v>39</v>
      </c>
      <c r="N356">
        <v>131</v>
      </c>
      <c r="O356">
        <v>68</v>
      </c>
      <c r="P356" s="4">
        <f>DATE(YEAR(Table1[[#This Row],[Order_Date]]),MONTH(Table1[[#This Row],[Order_Date]]),1)</f>
        <v>45717</v>
      </c>
      <c r="Q356" t="str">
        <f>TEXT(Table1[[#This Row],[Order_Date]],"mmmmmmmm")</f>
        <v>March</v>
      </c>
      <c r="R356">
        <f>YEAR(Table1[[#This Row],[Order_Date]])</f>
        <v>2025</v>
      </c>
      <c r="S356" s="6">
        <f>Table1[[#This Row],[Sales_Amount]]/100000</f>
        <v>5.0324999999999996E-3</v>
      </c>
      <c r="T356">
        <f>1</f>
        <v>1</v>
      </c>
      <c r="U356" t="str">
        <f>IF(Table1[[#This Row],[Inventory_Available]]&lt;=Table1[[#This Row],[Reorder_Level]],"Reorder Required","Sufficient")</f>
        <v>Sufficient</v>
      </c>
    </row>
    <row r="357" spans="1:21" x14ac:dyDescent="0.35">
      <c r="A357" t="s">
        <v>572</v>
      </c>
      <c r="B357" s="3" t="s">
        <v>126</v>
      </c>
      <c r="C357" s="3" t="str">
        <f>IF(WEEKDAY(Table1[[#This Row],[Order_Date]],2)&lt;=5,"Weekday","Weekend")</f>
        <v>Weekday</v>
      </c>
      <c r="D357" t="s">
        <v>23</v>
      </c>
      <c r="E357" t="s">
        <v>28</v>
      </c>
      <c r="F357" s="8" t="s">
        <v>18</v>
      </c>
      <c r="G357" t="s">
        <v>38</v>
      </c>
      <c r="H357" s="7">
        <v>4</v>
      </c>
      <c r="I357">
        <v>137.47</v>
      </c>
      <c r="J357">
        <v>10</v>
      </c>
      <c r="K357" s="6">
        <v>494.89</v>
      </c>
      <c r="L357">
        <v>4.4000000000000004</v>
      </c>
      <c r="M357" t="s">
        <v>43</v>
      </c>
      <c r="N357">
        <v>496</v>
      </c>
      <c r="O357">
        <v>45</v>
      </c>
      <c r="P357" s="4">
        <f>DATE(YEAR(Table1[[#This Row],[Order_Date]]),MONTH(Table1[[#This Row],[Order_Date]]),1)</f>
        <v>45778</v>
      </c>
      <c r="Q357" t="str">
        <f>TEXT(Table1[[#This Row],[Order_Date]],"mmmmmmmm")</f>
        <v>May</v>
      </c>
      <c r="R357">
        <f>YEAR(Table1[[#This Row],[Order_Date]])</f>
        <v>2025</v>
      </c>
      <c r="S357" s="6">
        <f>Table1[[#This Row],[Sales_Amount]]/100000</f>
        <v>4.9489E-3</v>
      </c>
      <c r="T357">
        <f>1</f>
        <v>1</v>
      </c>
      <c r="U357" t="str">
        <f>IF(Table1[[#This Row],[Inventory_Available]]&lt;=Table1[[#This Row],[Reorder_Level]],"Reorder Required","Sufficient")</f>
        <v>Sufficient</v>
      </c>
    </row>
    <row r="358" spans="1:21" x14ac:dyDescent="0.35">
      <c r="A358" t="s">
        <v>573</v>
      </c>
      <c r="B358" s="3" t="s">
        <v>142</v>
      </c>
      <c r="C358" s="3" t="str">
        <f>IF(WEEKDAY(Table1[[#This Row],[Order_Date]],2)&lt;=5,"Weekday","Weekend")</f>
        <v>Weekend</v>
      </c>
      <c r="D358" t="s">
        <v>37</v>
      </c>
      <c r="E358" t="s">
        <v>53</v>
      </c>
      <c r="F358" s="8" t="s">
        <v>49</v>
      </c>
      <c r="G358" t="s">
        <v>169</v>
      </c>
      <c r="H358" s="7">
        <v>6</v>
      </c>
      <c r="I358">
        <v>492.43</v>
      </c>
      <c r="J358">
        <v>0</v>
      </c>
      <c r="K358" s="6">
        <v>2954.58</v>
      </c>
      <c r="L358">
        <v>3.7</v>
      </c>
      <c r="M358" t="s">
        <v>43</v>
      </c>
      <c r="N358">
        <v>218</v>
      </c>
      <c r="O358">
        <v>45</v>
      </c>
      <c r="P358" s="4">
        <f>DATE(YEAR(Table1[[#This Row],[Order_Date]]),MONTH(Table1[[#This Row],[Order_Date]]),1)</f>
        <v>45748</v>
      </c>
      <c r="Q358" t="str">
        <f>TEXT(Table1[[#This Row],[Order_Date]],"mmmmmmmm")</f>
        <v>April</v>
      </c>
      <c r="R358">
        <f>YEAR(Table1[[#This Row],[Order_Date]])</f>
        <v>2025</v>
      </c>
      <c r="S358" s="6">
        <f>Table1[[#This Row],[Sales_Amount]]/100000</f>
        <v>2.9545800000000001E-2</v>
      </c>
      <c r="T358">
        <f>1</f>
        <v>1</v>
      </c>
      <c r="U358" t="str">
        <f>IF(Table1[[#This Row],[Inventory_Available]]&lt;=Table1[[#This Row],[Reorder_Level]],"Reorder Required","Sufficient")</f>
        <v>Sufficient</v>
      </c>
    </row>
    <row r="359" spans="1:21" x14ac:dyDescent="0.35">
      <c r="A359" t="s">
        <v>574</v>
      </c>
      <c r="B359" s="3" t="s">
        <v>128</v>
      </c>
      <c r="C359" s="3" t="str">
        <f>IF(WEEKDAY(Table1[[#This Row],[Order_Date]],2)&lt;=5,"Weekday","Weekend")</f>
        <v>Weekday</v>
      </c>
      <c r="D359" t="s">
        <v>33</v>
      </c>
      <c r="E359" t="s">
        <v>28</v>
      </c>
      <c r="F359" s="8" t="s">
        <v>49</v>
      </c>
      <c r="G359" t="s">
        <v>50</v>
      </c>
      <c r="H359" s="7">
        <v>1</v>
      </c>
      <c r="I359">
        <v>129.84</v>
      </c>
      <c r="J359">
        <v>20</v>
      </c>
      <c r="K359" s="6">
        <v>103.87</v>
      </c>
      <c r="L359">
        <v>4.3</v>
      </c>
      <c r="M359" t="s">
        <v>39</v>
      </c>
      <c r="N359">
        <v>62</v>
      </c>
      <c r="O359">
        <v>22</v>
      </c>
      <c r="P359" s="4">
        <f>DATE(YEAR(Table1[[#This Row],[Order_Date]]),MONTH(Table1[[#This Row],[Order_Date]]),1)</f>
        <v>45809</v>
      </c>
      <c r="Q359" t="str">
        <f>TEXT(Table1[[#This Row],[Order_Date]],"mmmmmmmm")</f>
        <v>June</v>
      </c>
      <c r="R359">
        <f>YEAR(Table1[[#This Row],[Order_Date]])</f>
        <v>2025</v>
      </c>
      <c r="S359" s="6">
        <f>Table1[[#This Row],[Sales_Amount]]/100000</f>
        <v>1.0387E-3</v>
      </c>
      <c r="T359">
        <f>1</f>
        <v>1</v>
      </c>
      <c r="U359" t="str">
        <f>IF(Table1[[#This Row],[Inventory_Available]]&lt;=Table1[[#This Row],[Reorder_Level]],"Reorder Required","Sufficient")</f>
        <v>Sufficient</v>
      </c>
    </row>
    <row r="360" spans="1:21" x14ac:dyDescent="0.35">
      <c r="A360" t="s">
        <v>575</v>
      </c>
      <c r="B360" s="3" t="s">
        <v>73</v>
      </c>
      <c r="C360" s="3" t="str">
        <f>IF(WEEKDAY(Table1[[#This Row],[Order_Date]],2)&lt;=5,"Weekday","Weekend")</f>
        <v>Weekday</v>
      </c>
      <c r="D360" t="s">
        <v>16</v>
      </c>
      <c r="E360" t="s">
        <v>17</v>
      </c>
      <c r="F360" s="8" t="s">
        <v>18</v>
      </c>
      <c r="G360" t="s">
        <v>79</v>
      </c>
      <c r="H360" s="7">
        <v>1</v>
      </c>
      <c r="I360">
        <v>430.03</v>
      </c>
      <c r="J360">
        <v>20</v>
      </c>
      <c r="K360" s="6">
        <v>344.02</v>
      </c>
      <c r="L360">
        <v>3.9</v>
      </c>
      <c r="M360" t="s">
        <v>43</v>
      </c>
      <c r="N360">
        <v>205</v>
      </c>
      <c r="O360">
        <v>73</v>
      </c>
      <c r="P360" s="4">
        <f>DATE(YEAR(Table1[[#This Row],[Order_Date]]),MONTH(Table1[[#This Row],[Order_Date]]),1)</f>
        <v>45748</v>
      </c>
      <c r="Q360" t="str">
        <f>TEXT(Table1[[#This Row],[Order_Date]],"mmmmmmmm")</f>
        <v>April</v>
      </c>
      <c r="R360">
        <f>YEAR(Table1[[#This Row],[Order_Date]])</f>
        <v>2025</v>
      </c>
      <c r="S360" s="6">
        <f>Table1[[#This Row],[Sales_Amount]]/100000</f>
        <v>3.4402E-3</v>
      </c>
      <c r="T360">
        <f>1</f>
        <v>1</v>
      </c>
      <c r="U360" t="str">
        <f>IF(Table1[[#This Row],[Inventory_Available]]&lt;=Table1[[#This Row],[Reorder_Level]],"Reorder Required","Sufficient")</f>
        <v>Sufficient</v>
      </c>
    </row>
    <row r="361" spans="1:21" x14ac:dyDescent="0.35">
      <c r="A361" t="s">
        <v>576</v>
      </c>
      <c r="B361" s="3" t="s">
        <v>55</v>
      </c>
      <c r="C361" s="3" t="str">
        <f>IF(WEEKDAY(Table1[[#This Row],[Order_Date]],2)&lt;=5,"Weekday","Weekend")</f>
        <v>Weekend</v>
      </c>
      <c r="D361" t="s">
        <v>74</v>
      </c>
      <c r="E361" t="s">
        <v>53</v>
      </c>
      <c r="F361" s="8" t="s">
        <v>62</v>
      </c>
      <c r="G361" t="s">
        <v>149</v>
      </c>
      <c r="H361" s="7">
        <v>8</v>
      </c>
      <c r="I361">
        <v>221.72</v>
      </c>
      <c r="J361">
        <v>20</v>
      </c>
      <c r="K361" s="6">
        <v>1419.01</v>
      </c>
      <c r="L361">
        <v>4.9000000000000004</v>
      </c>
      <c r="M361" t="s">
        <v>43</v>
      </c>
      <c r="N361">
        <v>25</v>
      </c>
      <c r="O361">
        <v>63</v>
      </c>
      <c r="P361" s="4">
        <f>DATE(YEAR(Table1[[#This Row],[Order_Date]]),MONTH(Table1[[#This Row],[Order_Date]]),1)</f>
        <v>45748</v>
      </c>
      <c r="Q361" t="str">
        <f>TEXT(Table1[[#This Row],[Order_Date]],"mmmmmmmm")</f>
        <v>April</v>
      </c>
      <c r="R361">
        <f>YEAR(Table1[[#This Row],[Order_Date]])</f>
        <v>2025</v>
      </c>
      <c r="S361" s="6">
        <f>Table1[[#This Row],[Sales_Amount]]/100000</f>
        <v>1.4190100000000001E-2</v>
      </c>
      <c r="T361">
        <f>1</f>
        <v>1</v>
      </c>
      <c r="U361" t="str">
        <f>IF(Table1[[#This Row],[Inventory_Available]]&lt;=Table1[[#This Row],[Reorder_Level]],"Reorder Required","Sufficient")</f>
        <v>Reorder Required</v>
      </c>
    </row>
    <row r="362" spans="1:21" x14ac:dyDescent="0.35">
      <c r="A362" t="s">
        <v>577</v>
      </c>
      <c r="B362" s="3" t="s">
        <v>578</v>
      </c>
      <c r="C362" s="3" t="str">
        <f>IF(WEEKDAY(Table1[[#This Row],[Order_Date]],2)&lt;=5,"Weekday","Weekend")</f>
        <v>Weekday</v>
      </c>
      <c r="D362" t="s">
        <v>16</v>
      </c>
      <c r="E362" t="s">
        <v>28</v>
      </c>
      <c r="F362" s="8" t="s">
        <v>49</v>
      </c>
      <c r="G362" t="s">
        <v>50</v>
      </c>
      <c r="H362" s="7">
        <v>5</v>
      </c>
      <c r="I362">
        <v>181.41</v>
      </c>
      <c r="J362">
        <v>0</v>
      </c>
      <c r="K362" s="6">
        <v>907.05</v>
      </c>
      <c r="L362">
        <v>4.0999999999999996</v>
      </c>
      <c r="M362" t="s">
        <v>20</v>
      </c>
      <c r="N362">
        <v>302</v>
      </c>
      <c r="O362">
        <v>35</v>
      </c>
      <c r="P362" s="4">
        <f>DATE(YEAR(Table1[[#This Row],[Order_Date]]),MONTH(Table1[[#This Row],[Order_Date]]),1)</f>
        <v>45658</v>
      </c>
      <c r="Q362" t="str">
        <f>TEXT(Table1[[#This Row],[Order_Date]],"mmmmmmmm")</f>
        <v>January</v>
      </c>
      <c r="R362">
        <f>YEAR(Table1[[#This Row],[Order_Date]])</f>
        <v>2025</v>
      </c>
      <c r="S362" s="6">
        <f>Table1[[#This Row],[Sales_Amount]]/100000</f>
        <v>9.0704999999999987E-3</v>
      </c>
      <c r="T362">
        <f>1</f>
        <v>1</v>
      </c>
      <c r="U362" t="str">
        <f>IF(Table1[[#This Row],[Inventory_Available]]&lt;=Table1[[#This Row],[Reorder_Level]],"Reorder Required","Sufficient")</f>
        <v>Sufficient</v>
      </c>
    </row>
    <row r="363" spans="1:21" x14ac:dyDescent="0.35">
      <c r="A363" t="s">
        <v>579</v>
      </c>
      <c r="B363" s="3" t="s">
        <v>221</v>
      </c>
      <c r="C363" s="3" t="str">
        <f>IF(WEEKDAY(Table1[[#This Row],[Order_Date]],2)&lt;=5,"Weekday","Weekend")</f>
        <v>Weekday</v>
      </c>
      <c r="D363" t="s">
        <v>23</v>
      </c>
      <c r="E363" t="s">
        <v>61</v>
      </c>
      <c r="F363" s="8" t="s">
        <v>70</v>
      </c>
      <c r="G363" t="s">
        <v>139</v>
      </c>
      <c r="H363" s="7">
        <v>5</v>
      </c>
      <c r="I363">
        <v>221.24</v>
      </c>
      <c r="J363">
        <v>10</v>
      </c>
      <c r="K363" s="6">
        <v>995.58</v>
      </c>
      <c r="L363">
        <v>5</v>
      </c>
      <c r="M363" t="s">
        <v>43</v>
      </c>
      <c r="N363">
        <v>384</v>
      </c>
      <c r="O363">
        <v>77</v>
      </c>
      <c r="P363" s="4">
        <f>DATE(YEAR(Table1[[#This Row],[Order_Date]]),MONTH(Table1[[#This Row],[Order_Date]]),1)</f>
        <v>45809</v>
      </c>
      <c r="Q363" t="str">
        <f>TEXT(Table1[[#This Row],[Order_Date]],"mmmmmmmm")</f>
        <v>June</v>
      </c>
      <c r="R363">
        <f>YEAR(Table1[[#This Row],[Order_Date]])</f>
        <v>2025</v>
      </c>
      <c r="S363" s="6">
        <f>Table1[[#This Row],[Sales_Amount]]/100000</f>
        <v>9.9558000000000008E-3</v>
      </c>
      <c r="T363">
        <f>1</f>
        <v>1</v>
      </c>
      <c r="U363" t="str">
        <f>IF(Table1[[#This Row],[Inventory_Available]]&lt;=Table1[[#This Row],[Reorder_Level]],"Reorder Required","Sufficient")</f>
        <v>Sufficient</v>
      </c>
    </row>
    <row r="364" spans="1:21" x14ac:dyDescent="0.35">
      <c r="A364" t="s">
        <v>580</v>
      </c>
      <c r="B364" s="3" t="s">
        <v>451</v>
      </c>
      <c r="C364" s="3" t="str">
        <f>IF(WEEKDAY(Table1[[#This Row],[Order_Date]],2)&lt;=5,"Weekday","Weekend")</f>
        <v>Weekday</v>
      </c>
      <c r="D364" t="s">
        <v>74</v>
      </c>
      <c r="E364" t="s">
        <v>17</v>
      </c>
      <c r="F364" s="8" t="s">
        <v>18</v>
      </c>
      <c r="G364" t="s">
        <v>79</v>
      </c>
      <c r="H364" s="7">
        <v>4</v>
      </c>
      <c r="I364">
        <v>367.78</v>
      </c>
      <c r="J364">
        <v>10</v>
      </c>
      <c r="K364" s="6">
        <v>1324.01</v>
      </c>
      <c r="L364">
        <v>3.9</v>
      </c>
      <c r="M364" t="s">
        <v>43</v>
      </c>
      <c r="N364">
        <v>385</v>
      </c>
      <c r="O364">
        <v>44</v>
      </c>
      <c r="P364" s="4">
        <f>DATE(YEAR(Table1[[#This Row],[Order_Date]]),MONTH(Table1[[#This Row],[Order_Date]]),1)</f>
        <v>45809</v>
      </c>
      <c r="Q364" t="str">
        <f>TEXT(Table1[[#This Row],[Order_Date]],"mmmmmmmm")</f>
        <v>June</v>
      </c>
      <c r="R364">
        <f>YEAR(Table1[[#This Row],[Order_Date]])</f>
        <v>2025</v>
      </c>
      <c r="S364" s="6">
        <f>Table1[[#This Row],[Sales_Amount]]/100000</f>
        <v>1.3240099999999999E-2</v>
      </c>
      <c r="T364">
        <f>1</f>
        <v>1</v>
      </c>
      <c r="U364" t="str">
        <f>IF(Table1[[#This Row],[Inventory_Available]]&lt;=Table1[[#This Row],[Reorder_Level]],"Reorder Required","Sufficient")</f>
        <v>Sufficient</v>
      </c>
    </row>
    <row r="365" spans="1:21" x14ac:dyDescent="0.35">
      <c r="A365" t="s">
        <v>581</v>
      </c>
      <c r="B365" s="3" t="s">
        <v>146</v>
      </c>
      <c r="C365" s="3" t="str">
        <f>IF(WEEKDAY(Table1[[#This Row],[Order_Date]],2)&lt;=5,"Weekday","Weekend")</f>
        <v>Weekend</v>
      </c>
      <c r="D365" t="s">
        <v>23</v>
      </c>
      <c r="E365" t="s">
        <v>53</v>
      </c>
      <c r="F365" s="8" t="s">
        <v>18</v>
      </c>
      <c r="G365" t="s">
        <v>87</v>
      </c>
      <c r="H365" s="7">
        <v>6</v>
      </c>
      <c r="I365">
        <v>471.3</v>
      </c>
      <c r="J365">
        <v>15</v>
      </c>
      <c r="K365" s="6">
        <v>2403.63</v>
      </c>
      <c r="L365">
        <v>4.9000000000000004</v>
      </c>
      <c r="M365" t="s">
        <v>43</v>
      </c>
      <c r="N365">
        <v>308</v>
      </c>
      <c r="O365">
        <v>45</v>
      </c>
      <c r="P365" s="4">
        <f>DATE(YEAR(Table1[[#This Row],[Order_Date]]),MONTH(Table1[[#This Row],[Order_Date]]),1)</f>
        <v>45717</v>
      </c>
      <c r="Q365" t="str">
        <f>TEXT(Table1[[#This Row],[Order_Date]],"mmmmmmmm")</f>
        <v>March</v>
      </c>
      <c r="R365">
        <f>YEAR(Table1[[#This Row],[Order_Date]])</f>
        <v>2025</v>
      </c>
      <c r="S365" s="6">
        <f>Table1[[#This Row],[Sales_Amount]]/100000</f>
        <v>2.40363E-2</v>
      </c>
      <c r="T365">
        <f>1</f>
        <v>1</v>
      </c>
      <c r="U365" t="str">
        <f>IF(Table1[[#This Row],[Inventory_Available]]&lt;=Table1[[#This Row],[Reorder_Level]],"Reorder Required","Sufficient")</f>
        <v>Sufficient</v>
      </c>
    </row>
    <row r="366" spans="1:21" x14ac:dyDescent="0.35">
      <c r="A366" t="s">
        <v>582</v>
      </c>
      <c r="B366" s="3" t="s">
        <v>235</v>
      </c>
      <c r="C366" s="3" t="str">
        <f>IF(WEEKDAY(Table1[[#This Row],[Order_Date]],2)&lt;=5,"Weekday","Weekend")</f>
        <v>Weekend</v>
      </c>
      <c r="D366" t="s">
        <v>37</v>
      </c>
      <c r="E366" t="s">
        <v>28</v>
      </c>
      <c r="F366" s="8" t="s">
        <v>24</v>
      </c>
      <c r="G366" t="s">
        <v>34</v>
      </c>
      <c r="H366" s="7">
        <v>4</v>
      </c>
      <c r="I366">
        <v>144.5</v>
      </c>
      <c r="J366">
        <v>5</v>
      </c>
      <c r="K366" s="6">
        <v>549.1</v>
      </c>
      <c r="L366">
        <v>4.3</v>
      </c>
      <c r="M366" t="s">
        <v>20</v>
      </c>
      <c r="N366">
        <v>162</v>
      </c>
      <c r="O366">
        <v>48</v>
      </c>
      <c r="P366" s="4">
        <f>DATE(YEAR(Table1[[#This Row],[Order_Date]]),MONTH(Table1[[#This Row],[Order_Date]]),1)</f>
        <v>45778</v>
      </c>
      <c r="Q366" t="str">
        <f>TEXT(Table1[[#This Row],[Order_Date]],"mmmmmmmm")</f>
        <v>May</v>
      </c>
      <c r="R366">
        <f>YEAR(Table1[[#This Row],[Order_Date]])</f>
        <v>2025</v>
      </c>
      <c r="S366" s="6">
        <f>Table1[[#This Row],[Sales_Amount]]/100000</f>
        <v>5.4910000000000002E-3</v>
      </c>
      <c r="T366">
        <f>1</f>
        <v>1</v>
      </c>
      <c r="U366" t="str">
        <f>IF(Table1[[#This Row],[Inventory_Available]]&lt;=Table1[[#This Row],[Reorder_Level]],"Reorder Required","Sufficient")</f>
        <v>Sufficient</v>
      </c>
    </row>
    <row r="367" spans="1:21" x14ac:dyDescent="0.35">
      <c r="A367" t="s">
        <v>583</v>
      </c>
      <c r="B367" s="3" t="s">
        <v>584</v>
      </c>
      <c r="C367" s="3" t="str">
        <f>IF(WEEKDAY(Table1[[#This Row],[Order_Date]],2)&lt;=5,"Weekday","Weekend")</f>
        <v>Weekday</v>
      </c>
      <c r="D367" t="s">
        <v>33</v>
      </c>
      <c r="E367" t="s">
        <v>61</v>
      </c>
      <c r="F367" s="8" t="s">
        <v>24</v>
      </c>
      <c r="G367" t="s">
        <v>42</v>
      </c>
      <c r="H367" s="7">
        <v>5</v>
      </c>
      <c r="I367">
        <v>137.27000000000001</v>
      </c>
      <c r="J367">
        <v>10</v>
      </c>
      <c r="K367" s="6">
        <v>617.72</v>
      </c>
      <c r="L367">
        <v>4.7</v>
      </c>
      <c r="M367" t="s">
        <v>20</v>
      </c>
      <c r="N367">
        <v>281</v>
      </c>
      <c r="O367">
        <v>45</v>
      </c>
      <c r="P367" s="4">
        <f>DATE(YEAR(Table1[[#This Row],[Order_Date]]),MONTH(Table1[[#This Row],[Order_Date]]),1)</f>
        <v>45748</v>
      </c>
      <c r="Q367" t="str">
        <f>TEXT(Table1[[#This Row],[Order_Date]],"mmmmmmmm")</f>
        <v>April</v>
      </c>
      <c r="R367">
        <f>YEAR(Table1[[#This Row],[Order_Date]])</f>
        <v>2025</v>
      </c>
      <c r="S367" s="6">
        <f>Table1[[#This Row],[Sales_Amount]]/100000</f>
        <v>6.1771999999999999E-3</v>
      </c>
      <c r="T367">
        <f>1</f>
        <v>1</v>
      </c>
      <c r="U367" t="str">
        <f>IF(Table1[[#This Row],[Inventory_Available]]&lt;=Table1[[#This Row],[Reorder_Level]],"Reorder Required","Sufficient")</f>
        <v>Sufficient</v>
      </c>
    </row>
    <row r="368" spans="1:21" x14ac:dyDescent="0.35">
      <c r="A368" t="s">
        <v>585</v>
      </c>
      <c r="B368" s="3" t="s">
        <v>532</v>
      </c>
      <c r="C368" s="3" t="str">
        <f>IF(WEEKDAY(Table1[[#This Row],[Order_Date]],2)&lt;=5,"Weekday","Weekend")</f>
        <v>Weekday</v>
      </c>
      <c r="D368" t="s">
        <v>23</v>
      </c>
      <c r="E368" t="s">
        <v>17</v>
      </c>
      <c r="F368" s="8" t="s">
        <v>62</v>
      </c>
      <c r="G368" t="s">
        <v>63</v>
      </c>
      <c r="H368" s="7">
        <v>7</v>
      </c>
      <c r="I368">
        <v>466.87</v>
      </c>
      <c r="J368">
        <v>15</v>
      </c>
      <c r="K368" s="6">
        <v>2777.88</v>
      </c>
      <c r="L368">
        <v>4.5</v>
      </c>
      <c r="M368" t="s">
        <v>30</v>
      </c>
      <c r="N368">
        <v>58</v>
      </c>
      <c r="O368">
        <v>57</v>
      </c>
      <c r="P368" s="4">
        <f>DATE(YEAR(Table1[[#This Row],[Order_Date]]),MONTH(Table1[[#This Row],[Order_Date]]),1)</f>
        <v>45778</v>
      </c>
      <c r="Q368" t="str">
        <f>TEXT(Table1[[#This Row],[Order_Date]],"mmmmmmmm")</f>
        <v>May</v>
      </c>
      <c r="R368">
        <f>YEAR(Table1[[#This Row],[Order_Date]])</f>
        <v>2025</v>
      </c>
      <c r="S368" s="6">
        <f>Table1[[#This Row],[Sales_Amount]]/100000</f>
        <v>2.7778800000000003E-2</v>
      </c>
      <c r="T368">
        <f>1</f>
        <v>1</v>
      </c>
      <c r="U368" t="str">
        <f>IF(Table1[[#This Row],[Inventory_Available]]&lt;=Table1[[#This Row],[Reorder_Level]],"Reorder Required","Sufficient")</f>
        <v>Sufficient</v>
      </c>
    </row>
    <row r="369" spans="1:21" x14ac:dyDescent="0.35">
      <c r="A369" t="s">
        <v>586</v>
      </c>
      <c r="B369" s="3" t="s">
        <v>441</v>
      </c>
      <c r="C369" s="3" t="str">
        <f>IF(WEEKDAY(Table1[[#This Row],[Order_Date]],2)&lt;=5,"Weekday","Weekend")</f>
        <v>Weekday</v>
      </c>
      <c r="D369" t="s">
        <v>37</v>
      </c>
      <c r="E369" t="s">
        <v>53</v>
      </c>
      <c r="F369" s="8" t="s">
        <v>24</v>
      </c>
      <c r="G369" t="s">
        <v>25</v>
      </c>
      <c r="H369" s="7">
        <v>10</v>
      </c>
      <c r="I369">
        <v>332.14</v>
      </c>
      <c r="J369">
        <v>20</v>
      </c>
      <c r="K369" s="6">
        <v>2657.12</v>
      </c>
      <c r="L369">
        <v>3.7</v>
      </c>
      <c r="M369" t="s">
        <v>30</v>
      </c>
      <c r="N369">
        <v>286</v>
      </c>
      <c r="O369">
        <v>55</v>
      </c>
      <c r="P369" s="4">
        <f>DATE(YEAR(Table1[[#This Row],[Order_Date]]),MONTH(Table1[[#This Row],[Order_Date]]),1)</f>
        <v>45809</v>
      </c>
      <c r="Q369" t="str">
        <f>TEXT(Table1[[#This Row],[Order_Date]],"mmmmmmmm")</f>
        <v>June</v>
      </c>
      <c r="R369">
        <f>YEAR(Table1[[#This Row],[Order_Date]])</f>
        <v>2025</v>
      </c>
      <c r="S369" s="6">
        <f>Table1[[#This Row],[Sales_Amount]]/100000</f>
        <v>2.65712E-2</v>
      </c>
      <c r="T369">
        <f>1</f>
        <v>1</v>
      </c>
      <c r="U369" t="str">
        <f>IF(Table1[[#This Row],[Inventory_Available]]&lt;=Table1[[#This Row],[Reorder_Level]],"Reorder Required","Sufficient")</f>
        <v>Sufficient</v>
      </c>
    </row>
    <row r="370" spans="1:21" x14ac:dyDescent="0.35">
      <c r="A370" t="s">
        <v>587</v>
      </c>
      <c r="B370" s="3" t="s">
        <v>148</v>
      </c>
      <c r="C370" s="3" t="str">
        <f>IF(WEEKDAY(Table1[[#This Row],[Order_Date]],2)&lt;=5,"Weekday","Weekend")</f>
        <v>Weekday</v>
      </c>
      <c r="D370" t="s">
        <v>46</v>
      </c>
      <c r="E370" t="s">
        <v>17</v>
      </c>
      <c r="F370" s="8" t="s">
        <v>62</v>
      </c>
      <c r="G370" t="s">
        <v>149</v>
      </c>
      <c r="H370" s="7">
        <v>7</v>
      </c>
      <c r="I370">
        <v>346.37</v>
      </c>
      <c r="J370">
        <v>15</v>
      </c>
      <c r="K370" s="6">
        <v>2060.9</v>
      </c>
      <c r="L370">
        <v>3.8</v>
      </c>
      <c r="M370" t="s">
        <v>30</v>
      </c>
      <c r="N370">
        <v>468</v>
      </c>
      <c r="O370">
        <v>31</v>
      </c>
      <c r="P370" s="4">
        <f>DATE(YEAR(Table1[[#This Row],[Order_Date]]),MONTH(Table1[[#This Row],[Order_Date]]),1)</f>
        <v>45689</v>
      </c>
      <c r="Q370" t="str">
        <f>TEXT(Table1[[#This Row],[Order_Date]],"mmmmmmmm")</f>
        <v>February</v>
      </c>
      <c r="R370">
        <f>YEAR(Table1[[#This Row],[Order_Date]])</f>
        <v>2025</v>
      </c>
      <c r="S370" s="6">
        <f>Table1[[#This Row],[Sales_Amount]]/100000</f>
        <v>2.0609000000000002E-2</v>
      </c>
      <c r="T370">
        <f>1</f>
        <v>1</v>
      </c>
      <c r="U370" t="str">
        <f>IF(Table1[[#This Row],[Inventory_Available]]&lt;=Table1[[#This Row],[Reorder_Level]],"Reorder Required","Sufficient")</f>
        <v>Sufficient</v>
      </c>
    </row>
    <row r="371" spans="1:21" x14ac:dyDescent="0.35">
      <c r="A371" t="s">
        <v>588</v>
      </c>
      <c r="B371" s="3" t="s">
        <v>116</v>
      </c>
      <c r="C371" s="3" t="str">
        <f>IF(WEEKDAY(Table1[[#This Row],[Order_Date]],2)&lt;=5,"Weekday","Weekend")</f>
        <v>Weekday</v>
      </c>
      <c r="D371" t="s">
        <v>23</v>
      </c>
      <c r="E371" t="s">
        <v>53</v>
      </c>
      <c r="F371" s="8" t="s">
        <v>62</v>
      </c>
      <c r="G371" t="s">
        <v>63</v>
      </c>
      <c r="H371" s="7">
        <v>5</v>
      </c>
      <c r="I371">
        <v>26.43</v>
      </c>
      <c r="J371">
        <v>15</v>
      </c>
      <c r="K371" s="6">
        <v>112.33</v>
      </c>
      <c r="L371">
        <v>5</v>
      </c>
      <c r="M371" t="s">
        <v>39</v>
      </c>
      <c r="N371">
        <v>332</v>
      </c>
      <c r="O371">
        <v>51</v>
      </c>
      <c r="P371" s="4">
        <f>DATE(YEAR(Table1[[#This Row],[Order_Date]]),MONTH(Table1[[#This Row],[Order_Date]]),1)</f>
        <v>45689</v>
      </c>
      <c r="Q371" t="str">
        <f>TEXT(Table1[[#This Row],[Order_Date]],"mmmmmmmm")</f>
        <v>February</v>
      </c>
      <c r="R371">
        <f>YEAR(Table1[[#This Row],[Order_Date]])</f>
        <v>2025</v>
      </c>
      <c r="S371" s="6">
        <f>Table1[[#This Row],[Sales_Amount]]/100000</f>
        <v>1.1233E-3</v>
      </c>
      <c r="T371">
        <f>1</f>
        <v>1</v>
      </c>
      <c r="U371" t="str">
        <f>IF(Table1[[#This Row],[Inventory_Available]]&lt;=Table1[[#This Row],[Reorder_Level]],"Reorder Required","Sufficient")</f>
        <v>Sufficient</v>
      </c>
    </row>
    <row r="372" spans="1:21" x14ac:dyDescent="0.35">
      <c r="A372" t="s">
        <v>589</v>
      </c>
      <c r="B372" s="3" t="s">
        <v>134</v>
      </c>
      <c r="C372" s="3" t="str">
        <f>IF(WEEKDAY(Table1[[#This Row],[Order_Date]],2)&lt;=5,"Weekday","Weekend")</f>
        <v>Weekday</v>
      </c>
      <c r="D372" t="s">
        <v>74</v>
      </c>
      <c r="E372" t="s">
        <v>28</v>
      </c>
      <c r="F372" s="8" t="s">
        <v>24</v>
      </c>
      <c r="G372" t="s">
        <v>34</v>
      </c>
      <c r="H372" s="7">
        <v>5</v>
      </c>
      <c r="I372">
        <v>230.87</v>
      </c>
      <c r="J372">
        <v>20</v>
      </c>
      <c r="K372" s="6">
        <v>923.48</v>
      </c>
      <c r="L372">
        <v>4.0999999999999996</v>
      </c>
      <c r="M372" t="s">
        <v>30</v>
      </c>
      <c r="N372">
        <v>13</v>
      </c>
      <c r="O372">
        <v>40</v>
      </c>
      <c r="P372" s="4">
        <f>DATE(YEAR(Table1[[#This Row],[Order_Date]]),MONTH(Table1[[#This Row],[Order_Date]]),1)</f>
        <v>45778</v>
      </c>
      <c r="Q372" t="str">
        <f>TEXT(Table1[[#This Row],[Order_Date]],"mmmmmmmm")</f>
        <v>May</v>
      </c>
      <c r="R372">
        <f>YEAR(Table1[[#This Row],[Order_Date]])</f>
        <v>2025</v>
      </c>
      <c r="S372" s="6">
        <f>Table1[[#This Row],[Sales_Amount]]/100000</f>
        <v>9.2347999999999996E-3</v>
      </c>
      <c r="T372">
        <f>1</f>
        <v>1</v>
      </c>
      <c r="U372" t="str">
        <f>IF(Table1[[#This Row],[Inventory_Available]]&lt;=Table1[[#This Row],[Reorder_Level]],"Reorder Required","Sufficient")</f>
        <v>Reorder Required</v>
      </c>
    </row>
    <row r="373" spans="1:21" x14ac:dyDescent="0.35">
      <c r="A373" t="s">
        <v>590</v>
      </c>
      <c r="B373" s="3" t="s">
        <v>381</v>
      </c>
      <c r="C373" s="3" t="str">
        <f>IF(WEEKDAY(Table1[[#This Row],[Order_Date]],2)&lt;=5,"Weekday","Weekend")</f>
        <v>Weekend</v>
      </c>
      <c r="D373" t="s">
        <v>74</v>
      </c>
      <c r="E373" t="s">
        <v>61</v>
      </c>
      <c r="F373" s="8" t="s">
        <v>62</v>
      </c>
      <c r="G373" t="s">
        <v>82</v>
      </c>
      <c r="H373" s="7">
        <v>8</v>
      </c>
      <c r="I373">
        <v>291.64</v>
      </c>
      <c r="J373">
        <v>5</v>
      </c>
      <c r="K373" s="6">
        <v>2216.46</v>
      </c>
      <c r="L373">
        <v>4</v>
      </c>
      <c r="M373" t="s">
        <v>39</v>
      </c>
      <c r="N373">
        <v>181</v>
      </c>
      <c r="O373">
        <v>26</v>
      </c>
      <c r="P373" s="4">
        <f>DATE(YEAR(Table1[[#This Row],[Order_Date]]),MONTH(Table1[[#This Row],[Order_Date]]),1)</f>
        <v>45748</v>
      </c>
      <c r="Q373" t="str">
        <f>TEXT(Table1[[#This Row],[Order_Date]],"mmmmmmmm")</f>
        <v>April</v>
      </c>
      <c r="R373">
        <f>YEAR(Table1[[#This Row],[Order_Date]])</f>
        <v>2025</v>
      </c>
      <c r="S373" s="6">
        <f>Table1[[#This Row],[Sales_Amount]]/100000</f>
        <v>2.21646E-2</v>
      </c>
      <c r="T373">
        <f>1</f>
        <v>1</v>
      </c>
      <c r="U373" t="str">
        <f>IF(Table1[[#This Row],[Inventory_Available]]&lt;=Table1[[#This Row],[Reorder_Level]],"Reorder Required","Sufficient")</f>
        <v>Sufficient</v>
      </c>
    </row>
    <row r="374" spans="1:21" x14ac:dyDescent="0.35">
      <c r="A374" t="s">
        <v>591</v>
      </c>
      <c r="B374" s="3" t="s">
        <v>114</v>
      </c>
      <c r="C374" s="3" t="str">
        <f>IF(WEEKDAY(Table1[[#This Row],[Order_Date]],2)&lt;=5,"Weekday","Weekend")</f>
        <v>Weekday</v>
      </c>
      <c r="D374" t="s">
        <v>16</v>
      </c>
      <c r="E374" t="s">
        <v>61</v>
      </c>
      <c r="F374" s="8" t="s">
        <v>18</v>
      </c>
      <c r="G374" t="s">
        <v>38</v>
      </c>
      <c r="H374" s="7">
        <v>6</v>
      </c>
      <c r="I374">
        <v>190.51</v>
      </c>
      <c r="J374">
        <v>20</v>
      </c>
      <c r="K374" s="6">
        <v>914.45</v>
      </c>
      <c r="L374">
        <v>4.5</v>
      </c>
      <c r="M374" t="s">
        <v>30</v>
      </c>
      <c r="N374">
        <v>244</v>
      </c>
      <c r="O374">
        <v>26</v>
      </c>
      <c r="P374" s="4">
        <f>DATE(YEAR(Table1[[#This Row],[Order_Date]]),MONTH(Table1[[#This Row],[Order_Date]]),1)</f>
        <v>45809</v>
      </c>
      <c r="Q374" t="str">
        <f>TEXT(Table1[[#This Row],[Order_Date]],"mmmmmmmm")</f>
        <v>June</v>
      </c>
      <c r="R374">
        <f>YEAR(Table1[[#This Row],[Order_Date]])</f>
        <v>2025</v>
      </c>
      <c r="S374" s="6">
        <f>Table1[[#This Row],[Sales_Amount]]/100000</f>
        <v>9.1444999999999999E-3</v>
      </c>
      <c r="T374">
        <f>1</f>
        <v>1</v>
      </c>
      <c r="U374" t="str">
        <f>IF(Table1[[#This Row],[Inventory_Available]]&lt;=Table1[[#This Row],[Reorder_Level]],"Reorder Required","Sufficient")</f>
        <v>Sufficient</v>
      </c>
    </row>
    <row r="375" spans="1:21" x14ac:dyDescent="0.35">
      <c r="A375" t="s">
        <v>592</v>
      </c>
      <c r="B375" s="3" t="s">
        <v>108</v>
      </c>
      <c r="C375" s="3" t="str">
        <f>IF(WEEKDAY(Table1[[#This Row],[Order_Date]],2)&lt;=5,"Weekday","Weekend")</f>
        <v>Weekday</v>
      </c>
      <c r="D375" t="s">
        <v>16</v>
      </c>
      <c r="E375" t="s">
        <v>28</v>
      </c>
      <c r="F375" s="8" t="s">
        <v>62</v>
      </c>
      <c r="G375" t="s">
        <v>63</v>
      </c>
      <c r="H375" s="7">
        <v>8</v>
      </c>
      <c r="I375">
        <v>421.74</v>
      </c>
      <c r="J375">
        <v>20</v>
      </c>
      <c r="K375" s="6">
        <v>2699.14</v>
      </c>
      <c r="L375">
        <v>4.0999999999999996</v>
      </c>
      <c r="M375" t="s">
        <v>20</v>
      </c>
      <c r="N375">
        <v>274</v>
      </c>
      <c r="O375">
        <v>28</v>
      </c>
      <c r="P375" s="4">
        <f>DATE(YEAR(Table1[[#This Row],[Order_Date]]),MONTH(Table1[[#This Row],[Order_Date]]),1)</f>
        <v>45809</v>
      </c>
      <c r="Q375" t="str">
        <f>TEXT(Table1[[#This Row],[Order_Date]],"mmmmmmmm")</f>
        <v>June</v>
      </c>
      <c r="R375">
        <f>YEAR(Table1[[#This Row],[Order_Date]])</f>
        <v>2025</v>
      </c>
      <c r="S375" s="6">
        <f>Table1[[#This Row],[Sales_Amount]]/100000</f>
        <v>2.6991399999999999E-2</v>
      </c>
      <c r="T375">
        <f>1</f>
        <v>1</v>
      </c>
      <c r="U375" t="str">
        <f>IF(Table1[[#This Row],[Inventory_Available]]&lt;=Table1[[#This Row],[Reorder_Level]],"Reorder Required","Sufficient")</f>
        <v>Sufficient</v>
      </c>
    </row>
    <row r="376" spans="1:21" x14ac:dyDescent="0.35">
      <c r="A376" t="s">
        <v>593</v>
      </c>
      <c r="B376" s="3" t="s">
        <v>132</v>
      </c>
      <c r="C376" s="3" t="str">
        <f>IF(WEEKDAY(Table1[[#This Row],[Order_Date]],2)&lt;=5,"Weekday","Weekend")</f>
        <v>Weekday</v>
      </c>
      <c r="D376" t="s">
        <v>46</v>
      </c>
      <c r="E376" t="s">
        <v>61</v>
      </c>
      <c r="F376" s="8" t="s">
        <v>62</v>
      </c>
      <c r="G376" t="s">
        <v>149</v>
      </c>
      <c r="H376" s="7">
        <v>7</v>
      </c>
      <c r="I376">
        <v>435.4</v>
      </c>
      <c r="J376">
        <v>15</v>
      </c>
      <c r="K376" s="6">
        <v>2590.63</v>
      </c>
      <c r="L376">
        <v>3.5</v>
      </c>
      <c r="M376" t="s">
        <v>43</v>
      </c>
      <c r="N376">
        <v>495</v>
      </c>
      <c r="O376">
        <v>32</v>
      </c>
      <c r="P376" s="4">
        <f>DATE(YEAR(Table1[[#This Row],[Order_Date]]),MONTH(Table1[[#This Row],[Order_Date]]),1)</f>
        <v>45689</v>
      </c>
      <c r="Q376" t="str">
        <f>TEXT(Table1[[#This Row],[Order_Date]],"mmmmmmmm")</f>
        <v>February</v>
      </c>
      <c r="R376">
        <f>YEAR(Table1[[#This Row],[Order_Date]])</f>
        <v>2025</v>
      </c>
      <c r="S376" s="6">
        <f>Table1[[#This Row],[Sales_Amount]]/100000</f>
        <v>2.59063E-2</v>
      </c>
      <c r="T376">
        <f>1</f>
        <v>1</v>
      </c>
      <c r="U376" t="str">
        <f>IF(Table1[[#This Row],[Inventory_Available]]&lt;=Table1[[#This Row],[Reorder_Level]],"Reorder Required","Sufficient")</f>
        <v>Sufficient</v>
      </c>
    </row>
    <row r="377" spans="1:21" x14ac:dyDescent="0.35">
      <c r="A377" t="s">
        <v>594</v>
      </c>
      <c r="B377" s="3" t="s">
        <v>456</v>
      </c>
      <c r="C377" s="3" t="str">
        <f>IF(WEEKDAY(Table1[[#This Row],[Order_Date]],2)&lt;=5,"Weekday","Weekend")</f>
        <v>Weekday</v>
      </c>
      <c r="D377" t="s">
        <v>74</v>
      </c>
      <c r="E377" t="s">
        <v>53</v>
      </c>
      <c r="F377" s="8" t="s">
        <v>70</v>
      </c>
      <c r="G377" t="s">
        <v>71</v>
      </c>
      <c r="H377" s="7">
        <v>3</v>
      </c>
      <c r="I377">
        <v>302.76</v>
      </c>
      <c r="J377">
        <v>20</v>
      </c>
      <c r="K377" s="6">
        <v>726.62</v>
      </c>
      <c r="L377">
        <v>4.0999999999999996</v>
      </c>
      <c r="M377" t="s">
        <v>43</v>
      </c>
      <c r="N377">
        <v>26</v>
      </c>
      <c r="O377">
        <v>24</v>
      </c>
      <c r="P377" s="4">
        <f>DATE(YEAR(Table1[[#This Row],[Order_Date]]),MONTH(Table1[[#This Row],[Order_Date]]),1)</f>
        <v>45748</v>
      </c>
      <c r="Q377" t="str">
        <f>TEXT(Table1[[#This Row],[Order_Date]],"mmmmmmmm")</f>
        <v>April</v>
      </c>
      <c r="R377">
        <f>YEAR(Table1[[#This Row],[Order_Date]])</f>
        <v>2025</v>
      </c>
      <c r="S377" s="6">
        <f>Table1[[#This Row],[Sales_Amount]]/100000</f>
        <v>7.2662000000000004E-3</v>
      </c>
      <c r="T377">
        <f>1</f>
        <v>1</v>
      </c>
      <c r="U377" t="str">
        <f>IF(Table1[[#This Row],[Inventory_Available]]&lt;=Table1[[#This Row],[Reorder_Level]],"Reorder Required","Sufficient")</f>
        <v>Sufficient</v>
      </c>
    </row>
    <row r="378" spans="1:21" x14ac:dyDescent="0.35">
      <c r="A378" t="s">
        <v>595</v>
      </c>
      <c r="B378" s="3" t="s">
        <v>101</v>
      </c>
      <c r="C378" s="3" t="str">
        <f>IF(WEEKDAY(Table1[[#This Row],[Order_Date]],2)&lt;=5,"Weekday","Weekend")</f>
        <v>Weekend</v>
      </c>
      <c r="D378" t="s">
        <v>37</v>
      </c>
      <c r="E378" t="s">
        <v>17</v>
      </c>
      <c r="F378" s="8" t="s">
        <v>70</v>
      </c>
      <c r="G378" t="s">
        <v>71</v>
      </c>
      <c r="H378" s="7">
        <v>5</v>
      </c>
      <c r="I378">
        <v>60.03</v>
      </c>
      <c r="J378">
        <v>5</v>
      </c>
      <c r="K378" s="6">
        <v>285.14</v>
      </c>
      <c r="L378">
        <v>3.8</v>
      </c>
      <c r="M378" t="s">
        <v>39</v>
      </c>
      <c r="N378">
        <v>124</v>
      </c>
      <c r="O378">
        <v>31</v>
      </c>
      <c r="P378" s="4">
        <f>DATE(YEAR(Table1[[#This Row],[Order_Date]]),MONTH(Table1[[#This Row],[Order_Date]]),1)</f>
        <v>45778</v>
      </c>
      <c r="Q378" t="str">
        <f>TEXT(Table1[[#This Row],[Order_Date]],"mmmmmmmm")</f>
        <v>May</v>
      </c>
      <c r="R378">
        <f>YEAR(Table1[[#This Row],[Order_Date]])</f>
        <v>2025</v>
      </c>
      <c r="S378" s="6">
        <f>Table1[[#This Row],[Sales_Amount]]/100000</f>
        <v>2.8514E-3</v>
      </c>
      <c r="T378">
        <f>1</f>
        <v>1</v>
      </c>
      <c r="U378" t="str">
        <f>IF(Table1[[#This Row],[Inventory_Available]]&lt;=Table1[[#This Row],[Reorder_Level]],"Reorder Required","Sufficient")</f>
        <v>Sufficient</v>
      </c>
    </row>
    <row r="379" spans="1:21" x14ac:dyDescent="0.35">
      <c r="A379" t="s">
        <v>596</v>
      </c>
      <c r="B379" s="3" t="s">
        <v>168</v>
      </c>
      <c r="C379" s="3" t="str">
        <f>IF(WEEKDAY(Table1[[#This Row],[Order_Date]],2)&lt;=5,"Weekday","Weekend")</f>
        <v>Weekday</v>
      </c>
      <c r="D379" t="s">
        <v>33</v>
      </c>
      <c r="E379" t="s">
        <v>28</v>
      </c>
      <c r="F379" s="8" t="s">
        <v>70</v>
      </c>
      <c r="G379" t="s">
        <v>77</v>
      </c>
      <c r="H379" s="7">
        <v>9</v>
      </c>
      <c r="I379">
        <v>340.95</v>
      </c>
      <c r="J379">
        <v>10</v>
      </c>
      <c r="K379" s="6">
        <v>2761.69</v>
      </c>
      <c r="L379">
        <v>3.9</v>
      </c>
      <c r="M379" t="s">
        <v>20</v>
      </c>
      <c r="N379">
        <v>20</v>
      </c>
      <c r="O379">
        <v>54</v>
      </c>
      <c r="P379" s="4">
        <f>DATE(YEAR(Table1[[#This Row],[Order_Date]]),MONTH(Table1[[#This Row],[Order_Date]]),1)</f>
        <v>45809</v>
      </c>
      <c r="Q379" t="str">
        <f>TEXT(Table1[[#This Row],[Order_Date]],"mmmmmmmm")</f>
        <v>June</v>
      </c>
      <c r="R379">
        <f>YEAR(Table1[[#This Row],[Order_Date]])</f>
        <v>2025</v>
      </c>
      <c r="S379" s="6">
        <f>Table1[[#This Row],[Sales_Amount]]/100000</f>
        <v>2.76169E-2</v>
      </c>
      <c r="T379">
        <f>1</f>
        <v>1</v>
      </c>
      <c r="U379" t="str">
        <f>IF(Table1[[#This Row],[Inventory_Available]]&lt;=Table1[[#This Row],[Reorder_Level]],"Reorder Required","Sufficient")</f>
        <v>Reorder Required</v>
      </c>
    </row>
    <row r="380" spans="1:21" x14ac:dyDescent="0.35">
      <c r="A380" t="s">
        <v>597</v>
      </c>
      <c r="B380" s="3" t="s">
        <v>284</v>
      </c>
      <c r="C380" s="3" t="str">
        <f>IF(WEEKDAY(Table1[[#This Row],[Order_Date]],2)&lt;=5,"Weekday","Weekend")</f>
        <v>Weekday</v>
      </c>
      <c r="D380" t="s">
        <v>37</v>
      </c>
      <c r="E380" t="s">
        <v>53</v>
      </c>
      <c r="F380" s="8" t="s">
        <v>62</v>
      </c>
      <c r="G380" t="s">
        <v>82</v>
      </c>
      <c r="H380" s="7">
        <v>2</v>
      </c>
      <c r="I380">
        <v>251.21</v>
      </c>
      <c r="J380">
        <v>10</v>
      </c>
      <c r="K380" s="6">
        <v>452.18</v>
      </c>
      <c r="L380">
        <v>4</v>
      </c>
      <c r="M380" t="s">
        <v>20</v>
      </c>
      <c r="N380">
        <v>459</v>
      </c>
      <c r="O380">
        <v>45</v>
      </c>
      <c r="P380" s="4">
        <f>DATE(YEAR(Table1[[#This Row],[Order_Date]]),MONTH(Table1[[#This Row],[Order_Date]]),1)</f>
        <v>45809</v>
      </c>
      <c r="Q380" t="str">
        <f>TEXT(Table1[[#This Row],[Order_Date]],"mmmmmmmm")</f>
        <v>June</v>
      </c>
      <c r="R380">
        <f>YEAR(Table1[[#This Row],[Order_Date]])</f>
        <v>2025</v>
      </c>
      <c r="S380" s="6">
        <f>Table1[[#This Row],[Sales_Amount]]/100000</f>
        <v>4.5218000000000003E-3</v>
      </c>
      <c r="T380">
        <f>1</f>
        <v>1</v>
      </c>
      <c r="U380" t="str">
        <f>IF(Table1[[#This Row],[Inventory_Available]]&lt;=Table1[[#This Row],[Reorder_Level]],"Reorder Required","Sufficient")</f>
        <v>Sufficient</v>
      </c>
    </row>
    <row r="381" spans="1:21" x14ac:dyDescent="0.35">
      <c r="A381" t="s">
        <v>598</v>
      </c>
      <c r="B381" s="3" t="s">
        <v>232</v>
      </c>
      <c r="C381" s="3" t="str">
        <f>IF(WEEKDAY(Table1[[#This Row],[Order_Date]],2)&lt;=5,"Weekday","Weekend")</f>
        <v>Weekday</v>
      </c>
      <c r="D381" t="s">
        <v>46</v>
      </c>
      <c r="E381" t="s">
        <v>17</v>
      </c>
      <c r="F381" s="8" t="s">
        <v>18</v>
      </c>
      <c r="G381" t="s">
        <v>19</v>
      </c>
      <c r="H381" s="7">
        <v>2</v>
      </c>
      <c r="I381">
        <v>455.92</v>
      </c>
      <c r="J381">
        <v>10</v>
      </c>
      <c r="K381" s="6">
        <v>820.66</v>
      </c>
      <c r="L381">
        <v>4.3</v>
      </c>
      <c r="M381" t="s">
        <v>30</v>
      </c>
      <c r="N381">
        <v>288</v>
      </c>
      <c r="O381">
        <v>71</v>
      </c>
      <c r="P381" s="4">
        <f>DATE(YEAR(Table1[[#This Row],[Order_Date]]),MONTH(Table1[[#This Row],[Order_Date]]),1)</f>
        <v>45689</v>
      </c>
      <c r="Q381" t="str">
        <f>TEXT(Table1[[#This Row],[Order_Date]],"mmmmmmmm")</f>
        <v>February</v>
      </c>
      <c r="R381">
        <f>YEAR(Table1[[#This Row],[Order_Date]])</f>
        <v>2025</v>
      </c>
      <c r="S381" s="6">
        <f>Table1[[#This Row],[Sales_Amount]]/100000</f>
        <v>8.2065999999999997E-3</v>
      </c>
      <c r="T381">
        <f>1</f>
        <v>1</v>
      </c>
      <c r="U381" t="str">
        <f>IF(Table1[[#This Row],[Inventory_Available]]&lt;=Table1[[#This Row],[Reorder_Level]],"Reorder Required","Sufficient")</f>
        <v>Sufficient</v>
      </c>
    </row>
    <row r="382" spans="1:21" x14ac:dyDescent="0.35">
      <c r="A382" t="s">
        <v>599</v>
      </c>
      <c r="B382" s="3" t="s">
        <v>286</v>
      </c>
      <c r="C382" s="3" t="str">
        <f>IF(WEEKDAY(Table1[[#This Row],[Order_Date]],2)&lt;=5,"Weekday","Weekend")</f>
        <v>Weekend</v>
      </c>
      <c r="D382" t="s">
        <v>46</v>
      </c>
      <c r="E382" t="s">
        <v>28</v>
      </c>
      <c r="F382" s="8" t="s">
        <v>49</v>
      </c>
      <c r="G382" t="s">
        <v>56</v>
      </c>
      <c r="H382" s="7">
        <v>2</v>
      </c>
      <c r="I382">
        <v>168.33</v>
      </c>
      <c r="J382">
        <v>10</v>
      </c>
      <c r="K382" s="6">
        <v>302.99</v>
      </c>
      <c r="L382">
        <v>3.9</v>
      </c>
      <c r="M382" t="s">
        <v>39</v>
      </c>
      <c r="N382">
        <v>404</v>
      </c>
      <c r="O382">
        <v>35</v>
      </c>
      <c r="P382" s="4">
        <f>DATE(YEAR(Table1[[#This Row],[Order_Date]]),MONTH(Table1[[#This Row],[Order_Date]]),1)</f>
        <v>45658</v>
      </c>
      <c r="Q382" t="str">
        <f>TEXT(Table1[[#This Row],[Order_Date]],"mmmmmmmm")</f>
        <v>January</v>
      </c>
      <c r="R382">
        <f>YEAR(Table1[[#This Row],[Order_Date]])</f>
        <v>2025</v>
      </c>
      <c r="S382" s="6">
        <f>Table1[[#This Row],[Sales_Amount]]/100000</f>
        <v>3.0299000000000003E-3</v>
      </c>
      <c r="T382">
        <f>1</f>
        <v>1</v>
      </c>
      <c r="U382" t="str">
        <f>IF(Table1[[#This Row],[Inventory_Available]]&lt;=Table1[[#This Row],[Reorder_Level]],"Reorder Required","Sufficient")</f>
        <v>Sufficient</v>
      </c>
    </row>
    <row r="383" spans="1:21" x14ac:dyDescent="0.35">
      <c r="A383" t="s">
        <v>600</v>
      </c>
      <c r="B383" s="3" t="s">
        <v>246</v>
      </c>
      <c r="C383" s="3" t="str">
        <f>IF(WEEKDAY(Table1[[#This Row],[Order_Date]],2)&lt;=5,"Weekday","Weekend")</f>
        <v>Weekend</v>
      </c>
      <c r="D383" t="s">
        <v>37</v>
      </c>
      <c r="E383" t="s">
        <v>17</v>
      </c>
      <c r="F383" s="8" t="s">
        <v>62</v>
      </c>
      <c r="G383" t="s">
        <v>82</v>
      </c>
      <c r="H383" s="7">
        <v>3</v>
      </c>
      <c r="I383">
        <v>476.95</v>
      </c>
      <c r="J383">
        <v>15</v>
      </c>
      <c r="K383" s="6">
        <v>1216.22</v>
      </c>
      <c r="L383">
        <v>4.3</v>
      </c>
      <c r="M383" t="s">
        <v>20</v>
      </c>
      <c r="N383">
        <v>348</v>
      </c>
      <c r="O383">
        <v>25</v>
      </c>
      <c r="P383" s="4">
        <f>DATE(YEAR(Table1[[#This Row],[Order_Date]]),MONTH(Table1[[#This Row],[Order_Date]]),1)</f>
        <v>45717</v>
      </c>
      <c r="Q383" t="str">
        <f>TEXT(Table1[[#This Row],[Order_Date]],"mmmmmmmm")</f>
        <v>March</v>
      </c>
      <c r="R383">
        <f>YEAR(Table1[[#This Row],[Order_Date]])</f>
        <v>2025</v>
      </c>
      <c r="S383" s="6">
        <f>Table1[[#This Row],[Sales_Amount]]/100000</f>
        <v>1.21622E-2</v>
      </c>
      <c r="T383">
        <f>1</f>
        <v>1</v>
      </c>
      <c r="U383" t="str">
        <f>IF(Table1[[#This Row],[Inventory_Available]]&lt;=Table1[[#This Row],[Reorder_Level]],"Reorder Required","Sufficient")</f>
        <v>Sufficient</v>
      </c>
    </row>
    <row r="384" spans="1:21" x14ac:dyDescent="0.35">
      <c r="A384" t="s">
        <v>601</v>
      </c>
      <c r="B384" s="3" t="s">
        <v>189</v>
      </c>
      <c r="C384" s="3" t="str">
        <f>IF(WEEKDAY(Table1[[#This Row],[Order_Date]],2)&lt;=5,"Weekday","Weekend")</f>
        <v>Weekday</v>
      </c>
      <c r="D384" t="s">
        <v>16</v>
      </c>
      <c r="E384" t="s">
        <v>28</v>
      </c>
      <c r="F384" s="8" t="s">
        <v>70</v>
      </c>
      <c r="G384" t="s">
        <v>139</v>
      </c>
      <c r="H384" s="7">
        <v>8</v>
      </c>
      <c r="I384">
        <v>427.79</v>
      </c>
      <c r="J384">
        <v>15</v>
      </c>
      <c r="K384" s="6">
        <v>2908.97</v>
      </c>
      <c r="L384">
        <v>4.7</v>
      </c>
      <c r="M384" t="s">
        <v>39</v>
      </c>
      <c r="N384">
        <v>43</v>
      </c>
      <c r="O384">
        <v>79</v>
      </c>
      <c r="P384" s="4">
        <f>DATE(YEAR(Table1[[#This Row],[Order_Date]]),MONTH(Table1[[#This Row],[Order_Date]]),1)</f>
        <v>45717</v>
      </c>
      <c r="Q384" t="str">
        <f>TEXT(Table1[[#This Row],[Order_Date]],"mmmmmmmm")</f>
        <v>March</v>
      </c>
      <c r="R384">
        <f>YEAR(Table1[[#This Row],[Order_Date]])</f>
        <v>2025</v>
      </c>
      <c r="S384" s="6">
        <f>Table1[[#This Row],[Sales_Amount]]/100000</f>
        <v>2.90897E-2</v>
      </c>
      <c r="T384">
        <f>1</f>
        <v>1</v>
      </c>
      <c r="U384" t="str">
        <f>IF(Table1[[#This Row],[Inventory_Available]]&lt;=Table1[[#This Row],[Reorder_Level]],"Reorder Required","Sufficient")</f>
        <v>Reorder Required</v>
      </c>
    </row>
    <row r="385" spans="1:21" x14ac:dyDescent="0.35">
      <c r="A385" t="s">
        <v>602</v>
      </c>
      <c r="B385" s="3" t="s">
        <v>603</v>
      </c>
      <c r="C385" s="3" t="str">
        <f>IF(WEEKDAY(Table1[[#This Row],[Order_Date]],2)&lt;=5,"Weekday","Weekend")</f>
        <v>Weekday</v>
      </c>
      <c r="D385" t="s">
        <v>23</v>
      </c>
      <c r="E385" t="s">
        <v>28</v>
      </c>
      <c r="F385" s="8" t="s">
        <v>24</v>
      </c>
      <c r="G385" t="s">
        <v>25</v>
      </c>
      <c r="H385" s="7">
        <v>2</v>
      </c>
      <c r="I385">
        <v>96.84</v>
      </c>
      <c r="J385">
        <v>5</v>
      </c>
      <c r="K385" s="6">
        <v>184</v>
      </c>
      <c r="L385">
        <v>4.8</v>
      </c>
      <c r="M385" t="s">
        <v>43</v>
      </c>
      <c r="N385">
        <v>484</v>
      </c>
      <c r="O385">
        <v>80</v>
      </c>
      <c r="P385" s="4">
        <f>DATE(YEAR(Table1[[#This Row],[Order_Date]]),MONTH(Table1[[#This Row],[Order_Date]]),1)</f>
        <v>45778</v>
      </c>
      <c r="Q385" t="str">
        <f>TEXT(Table1[[#This Row],[Order_Date]],"mmmmmmmm")</f>
        <v>May</v>
      </c>
      <c r="R385">
        <f>YEAR(Table1[[#This Row],[Order_Date]])</f>
        <v>2025</v>
      </c>
      <c r="S385" s="6">
        <f>Table1[[#This Row],[Sales_Amount]]/100000</f>
        <v>1.8400000000000001E-3</v>
      </c>
      <c r="T385">
        <f>1</f>
        <v>1</v>
      </c>
      <c r="U385" t="str">
        <f>IF(Table1[[#This Row],[Inventory_Available]]&lt;=Table1[[#This Row],[Reorder_Level]],"Reorder Required","Sufficient")</f>
        <v>Sufficient</v>
      </c>
    </row>
    <row r="386" spans="1:21" x14ac:dyDescent="0.35">
      <c r="A386" t="s">
        <v>604</v>
      </c>
      <c r="B386" s="3" t="s">
        <v>384</v>
      </c>
      <c r="C386" s="3" t="str">
        <f>IF(WEEKDAY(Table1[[#This Row],[Order_Date]],2)&lt;=5,"Weekday","Weekend")</f>
        <v>Weekday</v>
      </c>
      <c r="D386" t="s">
        <v>46</v>
      </c>
      <c r="E386" t="s">
        <v>53</v>
      </c>
      <c r="F386" s="8" t="s">
        <v>18</v>
      </c>
      <c r="G386" t="s">
        <v>87</v>
      </c>
      <c r="H386" s="7">
        <v>1</v>
      </c>
      <c r="I386">
        <v>317.93</v>
      </c>
      <c r="J386">
        <v>20</v>
      </c>
      <c r="K386" s="6">
        <v>254.34</v>
      </c>
      <c r="L386">
        <v>4.0999999999999996</v>
      </c>
      <c r="M386" t="s">
        <v>30</v>
      </c>
      <c r="N386">
        <v>271</v>
      </c>
      <c r="O386">
        <v>58</v>
      </c>
      <c r="P386" s="4">
        <f>DATE(YEAR(Table1[[#This Row],[Order_Date]]),MONTH(Table1[[#This Row],[Order_Date]]),1)</f>
        <v>45748</v>
      </c>
      <c r="Q386" t="str">
        <f>TEXT(Table1[[#This Row],[Order_Date]],"mmmmmmmm")</f>
        <v>April</v>
      </c>
      <c r="R386">
        <f>YEAR(Table1[[#This Row],[Order_Date]])</f>
        <v>2025</v>
      </c>
      <c r="S386" s="6">
        <f>Table1[[#This Row],[Sales_Amount]]/100000</f>
        <v>2.5433999999999999E-3</v>
      </c>
      <c r="T386">
        <f>1</f>
        <v>1</v>
      </c>
      <c r="U386" t="str">
        <f>IF(Table1[[#This Row],[Inventory_Available]]&lt;=Table1[[#This Row],[Reorder_Level]],"Reorder Required","Sufficient")</f>
        <v>Sufficient</v>
      </c>
    </row>
    <row r="387" spans="1:21" x14ac:dyDescent="0.35">
      <c r="A387" t="s">
        <v>605</v>
      </c>
      <c r="B387" s="3" t="s">
        <v>194</v>
      </c>
      <c r="C387" s="3" t="str">
        <f>IF(WEEKDAY(Table1[[#This Row],[Order_Date]],2)&lt;=5,"Weekday","Weekend")</f>
        <v>Weekend</v>
      </c>
      <c r="D387" t="s">
        <v>46</v>
      </c>
      <c r="E387" t="s">
        <v>53</v>
      </c>
      <c r="F387" s="8" t="s">
        <v>18</v>
      </c>
      <c r="G387" t="s">
        <v>87</v>
      </c>
      <c r="H387" s="7">
        <v>4</v>
      </c>
      <c r="I387">
        <v>263.41000000000003</v>
      </c>
      <c r="J387">
        <v>10</v>
      </c>
      <c r="K387" s="6">
        <v>948.28</v>
      </c>
      <c r="L387">
        <v>4.5999999999999996</v>
      </c>
      <c r="M387" t="s">
        <v>30</v>
      </c>
      <c r="N387">
        <v>276</v>
      </c>
      <c r="O387">
        <v>68</v>
      </c>
      <c r="P387" s="4">
        <f>DATE(YEAR(Table1[[#This Row],[Order_Date]]),MONTH(Table1[[#This Row],[Order_Date]]),1)</f>
        <v>45778</v>
      </c>
      <c r="Q387" t="str">
        <f>TEXT(Table1[[#This Row],[Order_Date]],"mmmmmmmm")</f>
        <v>May</v>
      </c>
      <c r="R387">
        <f>YEAR(Table1[[#This Row],[Order_Date]])</f>
        <v>2025</v>
      </c>
      <c r="S387" s="6">
        <f>Table1[[#This Row],[Sales_Amount]]/100000</f>
        <v>9.4827999999999996E-3</v>
      </c>
      <c r="T387">
        <f>1</f>
        <v>1</v>
      </c>
      <c r="U387" t="str">
        <f>IF(Table1[[#This Row],[Inventory_Available]]&lt;=Table1[[#This Row],[Reorder_Level]],"Reorder Required","Sufficient")</f>
        <v>Sufficient</v>
      </c>
    </row>
    <row r="388" spans="1:21" x14ac:dyDescent="0.35">
      <c r="A388" t="s">
        <v>606</v>
      </c>
      <c r="B388" s="3" t="s">
        <v>162</v>
      </c>
      <c r="C388" s="3" t="str">
        <f>IF(WEEKDAY(Table1[[#This Row],[Order_Date]],2)&lt;=5,"Weekday","Weekend")</f>
        <v>Weekend</v>
      </c>
      <c r="D388" t="s">
        <v>74</v>
      </c>
      <c r="E388" t="s">
        <v>61</v>
      </c>
      <c r="F388" s="8" t="s">
        <v>49</v>
      </c>
      <c r="G388" t="s">
        <v>50</v>
      </c>
      <c r="H388" s="7">
        <v>3</v>
      </c>
      <c r="I388">
        <v>254.47</v>
      </c>
      <c r="J388">
        <v>5</v>
      </c>
      <c r="K388" s="6">
        <v>725.24</v>
      </c>
      <c r="L388">
        <v>4.9000000000000004</v>
      </c>
      <c r="M388" t="s">
        <v>39</v>
      </c>
      <c r="N388">
        <v>194</v>
      </c>
      <c r="O388">
        <v>60</v>
      </c>
      <c r="P388" s="4">
        <f>DATE(YEAR(Table1[[#This Row],[Order_Date]]),MONTH(Table1[[#This Row],[Order_Date]]),1)</f>
        <v>45717</v>
      </c>
      <c r="Q388" t="str">
        <f>TEXT(Table1[[#This Row],[Order_Date]],"mmmmmmmm")</f>
        <v>March</v>
      </c>
      <c r="R388">
        <f>YEAR(Table1[[#This Row],[Order_Date]])</f>
        <v>2025</v>
      </c>
      <c r="S388" s="6">
        <f>Table1[[#This Row],[Sales_Amount]]/100000</f>
        <v>7.2524E-3</v>
      </c>
      <c r="T388">
        <f>1</f>
        <v>1</v>
      </c>
      <c r="U388" t="str">
        <f>IF(Table1[[#This Row],[Inventory_Available]]&lt;=Table1[[#This Row],[Reorder_Level]],"Reorder Required","Sufficient")</f>
        <v>Sufficient</v>
      </c>
    </row>
    <row r="389" spans="1:21" x14ac:dyDescent="0.35">
      <c r="A389" t="s">
        <v>607</v>
      </c>
      <c r="B389" s="3" t="s">
        <v>114</v>
      </c>
      <c r="C389" s="3" t="str">
        <f>IF(WEEKDAY(Table1[[#This Row],[Order_Date]],2)&lt;=5,"Weekday","Weekend")</f>
        <v>Weekday</v>
      </c>
      <c r="D389" t="s">
        <v>74</v>
      </c>
      <c r="E389" t="s">
        <v>28</v>
      </c>
      <c r="F389" s="8" t="s">
        <v>18</v>
      </c>
      <c r="G389" t="s">
        <v>38</v>
      </c>
      <c r="H389" s="7">
        <v>3</v>
      </c>
      <c r="I389">
        <v>340.87</v>
      </c>
      <c r="J389">
        <v>15</v>
      </c>
      <c r="K389" s="6">
        <v>869.22</v>
      </c>
      <c r="L389">
        <v>4.3</v>
      </c>
      <c r="M389" t="s">
        <v>39</v>
      </c>
      <c r="N389">
        <v>96</v>
      </c>
      <c r="O389">
        <v>21</v>
      </c>
      <c r="P389" s="4">
        <f>DATE(YEAR(Table1[[#This Row],[Order_Date]]),MONTH(Table1[[#This Row],[Order_Date]]),1)</f>
        <v>45809</v>
      </c>
      <c r="Q389" t="str">
        <f>TEXT(Table1[[#This Row],[Order_Date]],"mmmmmmmm")</f>
        <v>June</v>
      </c>
      <c r="R389">
        <f>YEAR(Table1[[#This Row],[Order_Date]])</f>
        <v>2025</v>
      </c>
      <c r="S389" s="6">
        <f>Table1[[#This Row],[Sales_Amount]]/100000</f>
        <v>8.6922000000000006E-3</v>
      </c>
      <c r="T389">
        <f>1</f>
        <v>1</v>
      </c>
      <c r="U389" t="str">
        <f>IF(Table1[[#This Row],[Inventory_Available]]&lt;=Table1[[#This Row],[Reorder_Level]],"Reorder Required","Sufficient")</f>
        <v>Sufficient</v>
      </c>
    </row>
    <row r="390" spans="1:21" x14ac:dyDescent="0.35">
      <c r="A390" t="s">
        <v>608</v>
      </c>
      <c r="B390" s="3" t="s">
        <v>73</v>
      </c>
      <c r="C390" s="3" t="str">
        <f>IF(WEEKDAY(Table1[[#This Row],[Order_Date]],2)&lt;=5,"Weekday","Weekend")</f>
        <v>Weekday</v>
      </c>
      <c r="D390" t="s">
        <v>46</v>
      </c>
      <c r="E390" t="s">
        <v>53</v>
      </c>
      <c r="F390" s="8" t="s">
        <v>24</v>
      </c>
      <c r="G390" t="s">
        <v>42</v>
      </c>
      <c r="H390" s="7">
        <v>4</v>
      </c>
      <c r="I390">
        <v>323.22000000000003</v>
      </c>
      <c r="J390">
        <v>0</v>
      </c>
      <c r="K390" s="6">
        <v>1292.8800000000001</v>
      </c>
      <c r="L390">
        <v>4.9000000000000004</v>
      </c>
      <c r="M390" t="s">
        <v>43</v>
      </c>
      <c r="N390">
        <v>209</v>
      </c>
      <c r="O390">
        <v>60</v>
      </c>
      <c r="P390" s="4">
        <f>DATE(YEAR(Table1[[#This Row],[Order_Date]]),MONTH(Table1[[#This Row],[Order_Date]]),1)</f>
        <v>45748</v>
      </c>
      <c r="Q390" t="str">
        <f>TEXT(Table1[[#This Row],[Order_Date]],"mmmmmmmm")</f>
        <v>April</v>
      </c>
      <c r="R390">
        <f>YEAR(Table1[[#This Row],[Order_Date]])</f>
        <v>2025</v>
      </c>
      <c r="S390" s="6">
        <f>Table1[[#This Row],[Sales_Amount]]/100000</f>
        <v>1.2928800000000001E-2</v>
      </c>
      <c r="T390">
        <f>1</f>
        <v>1</v>
      </c>
      <c r="U390" t="str">
        <f>IF(Table1[[#This Row],[Inventory_Available]]&lt;=Table1[[#This Row],[Reorder_Level]],"Reorder Required","Sufficient")</f>
        <v>Sufficient</v>
      </c>
    </row>
    <row r="391" spans="1:21" x14ac:dyDescent="0.35">
      <c r="A391" t="s">
        <v>609</v>
      </c>
      <c r="B391" s="3" t="s">
        <v>132</v>
      </c>
      <c r="C391" s="3" t="str">
        <f>IF(WEEKDAY(Table1[[#This Row],[Order_Date]],2)&lt;=5,"Weekday","Weekend")</f>
        <v>Weekday</v>
      </c>
      <c r="D391" t="s">
        <v>33</v>
      </c>
      <c r="E391" t="s">
        <v>28</v>
      </c>
      <c r="F391" s="8" t="s">
        <v>62</v>
      </c>
      <c r="G391" t="s">
        <v>82</v>
      </c>
      <c r="H391" s="7">
        <v>3</v>
      </c>
      <c r="I391">
        <v>274.05</v>
      </c>
      <c r="J391">
        <v>5</v>
      </c>
      <c r="K391" s="6">
        <v>781.04</v>
      </c>
      <c r="L391">
        <v>4.5999999999999996</v>
      </c>
      <c r="M391" t="s">
        <v>30</v>
      </c>
      <c r="N391">
        <v>491</v>
      </c>
      <c r="O391">
        <v>51</v>
      </c>
      <c r="P391" s="4">
        <f>DATE(YEAR(Table1[[#This Row],[Order_Date]]),MONTH(Table1[[#This Row],[Order_Date]]),1)</f>
        <v>45689</v>
      </c>
      <c r="Q391" t="str">
        <f>TEXT(Table1[[#This Row],[Order_Date]],"mmmmmmmm")</f>
        <v>February</v>
      </c>
      <c r="R391">
        <f>YEAR(Table1[[#This Row],[Order_Date]])</f>
        <v>2025</v>
      </c>
      <c r="S391" s="6">
        <f>Table1[[#This Row],[Sales_Amount]]/100000</f>
        <v>7.8103999999999995E-3</v>
      </c>
      <c r="T391">
        <f>1</f>
        <v>1</v>
      </c>
      <c r="U391" t="str">
        <f>IF(Table1[[#This Row],[Inventory_Available]]&lt;=Table1[[#This Row],[Reorder_Level]],"Reorder Required","Sufficient")</f>
        <v>Sufficient</v>
      </c>
    </row>
    <row r="392" spans="1:21" x14ac:dyDescent="0.35">
      <c r="A392" t="s">
        <v>610</v>
      </c>
      <c r="B392" s="3" t="s">
        <v>266</v>
      </c>
      <c r="C392" s="3" t="str">
        <f>IF(WEEKDAY(Table1[[#This Row],[Order_Date]],2)&lt;=5,"Weekday","Weekend")</f>
        <v>Weekday</v>
      </c>
      <c r="D392" t="s">
        <v>33</v>
      </c>
      <c r="E392" t="s">
        <v>28</v>
      </c>
      <c r="F392" s="8" t="s">
        <v>49</v>
      </c>
      <c r="G392" t="s">
        <v>50</v>
      </c>
      <c r="H392" s="7">
        <v>6</v>
      </c>
      <c r="I392">
        <v>128</v>
      </c>
      <c r="J392">
        <v>10</v>
      </c>
      <c r="K392" s="6">
        <v>691.2</v>
      </c>
      <c r="L392">
        <v>4.3</v>
      </c>
      <c r="M392" t="s">
        <v>39</v>
      </c>
      <c r="N392">
        <v>207</v>
      </c>
      <c r="O392">
        <v>78</v>
      </c>
      <c r="P392" s="4">
        <f>DATE(YEAR(Table1[[#This Row],[Order_Date]]),MONTH(Table1[[#This Row],[Order_Date]]),1)</f>
        <v>45689</v>
      </c>
      <c r="Q392" t="str">
        <f>TEXT(Table1[[#This Row],[Order_Date]],"mmmmmmmm")</f>
        <v>February</v>
      </c>
      <c r="R392">
        <f>YEAR(Table1[[#This Row],[Order_Date]])</f>
        <v>2025</v>
      </c>
      <c r="S392" s="6">
        <f>Table1[[#This Row],[Sales_Amount]]/100000</f>
        <v>6.9120000000000006E-3</v>
      </c>
      <c r="T392">
        <f>1</f>
        <v>1</v>
      </c>
      <c r="U392" t="str">
        <f>IF(Table1[[#This Row],[Inventory_Available]]&lt;=Table1[[#This Row],[Reorder_Level]],"Reorder Required","Sufficient")</f>
        <v>Sufficient</v>
      </c>
    </row>
    <row r="393" spans="1:21" x14ac:dyDescent="0.35">
      <c r="A393" t="s">
        <v>611</v>
      </c>
      <c r="B393" s="3" t="s">
        <v>479</v>
      </c>
      <c r="C393" s="3" t="str">
        <f>IF(WEEKDAY(Table1[[#This Row],[Order_Date]],2)&lt;=5,"Weekday","Weekend")</f>
        <v>Weekday</v>
      </c>
      <c r="D393" t="s">
        <v>33</v>
      </c>
      <c r="E393" t="s">
        <v>53</v>
      </c>
      <c r="F393" s="8" t="s">
        <v>49</v>
      </c>
      <c r="G393" t="s">
        <v>106</v>
      </c>
      <c r="H393" s="7">
        <v>2</v>
      </c>
      <c r="I393">
        <v>105.53</v>
      </c>
      <c r="J393">
        <v>10</v>
      </c>
      <c r="K393" s="6">
        <v>189.95</v>
      </c>
      <c r="L393">
        <v>4.4000000000000004</v>
      </c>
      <c r="M393" t="s">
        <v>20</v>
      </c>
      <c r="N393">
        <v>418</v>
      </c>
      <c r="O393">
        <v>29</v>
      </c>
      <c r="P393" s="4">
        <f>DATE(YEAR(Table1[[#This Row],[Order_Date]]),MONTH(Table1[[#This Row],[Order_Date]]),1)</f>
        <v>45778</v>
      </c>
      <c r="Q393" t="str">
        <f>TEXT(Table1[[#This Row],[Order_Date]],"mmmmmmmm")</f>
        <v>May</v>
      </c>
      <c r="R393">
        <f>YEAR(Table1[[#This Row],[Order_Date]])</f>
        <v>2025</v>
      </c>
      <c r="S393" s="6">
        <f>Table1[[#This Row],[Sales_Amount]]/100000</f>
        <v>1.8994999999999999E-3</v>
      </c>
      <c r="T393">
        <f>1</f>
        <v>1</v>
      </c>
      <c r="U393" t="str">
        <f>IF(Table1[[#This Row],[Inventory_Available]]&lt;=Table1[[#This Row],[Reorder_Level]],"Reorder Required","Sufficient")</f>
        <v>Sufficient</v>
      </c>
    </row>
    <row r="394" spans="1:21" x14ac:dyDescent="0.35">
      <c r="A394" t="s">
        <v>612</v>
      </c>
      <c r="B394" s="3" t="s">
        <v>297</v>
      </c>
      <c r="C394" s="3" t="str">
        <f>IF(WEEKDAY(Table1[[#This Row],[Order_Date]],2)&lt;=5,"Weekday","Weekend")</f>
        <v>Weekend</v>
      </c>
      <c r="D394" t="s">
        <v>37</v>
      </c>
      <c r="E394" t="s">
        <v>28</v>
      </c>
      <c r="F394" s="8" t="s">
        <v>62</v>
      </c>
      <c r="G394" t="s">
        <v>149</v>
      </c>
      <c r="H394" s="7">
        <v>4</v>
      </c>
      <c r="I394">
        <v>480.41</v>
      </c>
      <c r="J394">
        <v>0</v>
      </c>
      <c r="K394" s="6">
        <v>1921.64</v>
      </c>
      <c r="L394">
        <v>3.9</v>
      </c>
      <c r="M394" t="s">
        <v>30</v>
      </c>
      <c r="N394">
        <v>58</v>
      </c>
      <c r="O394">
        <v>49</v>
      </c>
      <c r="P394" s="4">
        <f>DATE(YEAR(Table1[[#This Row],[Order_Date]]),MONTH(Table1[[#This Row],[Order_Date]]),1)</f>
        <v>45748</v>
      </c>
      <c r="Q394" t="str">
        <f>TEXT(Table1[[#This Row],[Order_Date]],"mmmmmmmm")</f>
        <v>April</v>
      </c>
      <c r="R394">
        <f>YEAR(Table1[[#This Row],[Order_Date]])</f>
        <v>2025</v>
      </c>
      <c r="S394" s="6">
        <f>Table1[[#This Row],[Sales_Amount]]/100000</f>
        <v>1.9216400000000002E-2</v>
      </c>
      <c r="T394">
        <f>1</f>
        <v>1</v>
      </c>
      <c r="U394" t="str">
        <f>IF(Table1[[#This Row],[Inventory_Available]]&lt;=Table1[[#This Row],[Reorder_Level]],"Reorder Required","Sufficient")</f>
        <v>Sufficient</v>
      </c>
    </row>
    <row r="395" spans="1:21" x14ac:dyDescent="0.35">
      <c r="A395" t="s">
        <v>613</v>
      </c>
      <c r="B395" s="3" t="s">
        <v>213</v>
      </c>
      <c r="C395" s="3" t="str">
        <f>IF(WEEKDAY(Table1[[#This Row],[Order_Date]],2)&lt;=5,"Weekday","Weekend")</f>
        <v>Weekend</v>
      </c>
      <c r="D395" t="s">
        <v>46</v>
      </c>
      <c r="E395" t="s">
        <v>53</v>
      </c>
      <c r="F395" s="8" t="s">
        <v>70</v>
      </c>
      <c r="G395" t="s">
        <v>71</v>
      </c>
      <c r="H395" s="7">
        <v>1</v>
      </c>
      <c r="I395">
        <v>391.87</v>
      </c>
      <c r="J395">
        <v>20</v>
      </c>
      <c r="K395" s="6">
        <v>313.5</v>
      </c>
      <c r="L395">
        <v>4.3</v>
      </c>
      <c r="M395" t="s">
        <v>43</v>
      </c>
      <c r="N395">
        <v>77</v>
      </c>
      <c r="O395">
        <v>47</v>
      </c>
      <c r="P395" s="4">
        <f>DATE(YEAR(Table1[[#This Row],[Order_Date]]),MONTH(Table1[[#This Row],[Order_Date]]),1)</f>
        <v>45748</v>
      </c>
      <c r="Q395" t="str">
        <f>TEXT(Table1[[#This Row],[Order_Date]],"mmmmmmmm")</f>
        <v>April</v>
      </c>
      <c r="R395">
        <f>YEAR(Table1[[#This Row],[Order_Date]])</f>
        <v>2025</v>
      </c>
      <c r="S395" s="6">
        <f>Table1[[#This Row],[Sales_Amount]]/100000</f>
        <v>3.1350000000000002E-3</v>
      </c>
      <c r="T395">
        <f>1</f>
        <v>1</v>
      </c>
      <c r="U395" t="str">
        <f>IF(Table1[[#This Row],[Inventory_Available]]&lt;=Table1[[#This Row],[Reorder_Level]],"Reorder Required","Sufficient")</f>
        <v>Sufficient</v>
      </c>
    </row>
    <row r="396" spans="1:21" x14ac:dyDescent="0.35">
      <c r="A396" t="s">
        <v>614</v>
      </c>
      <c r="B396" s="3" t="s">
        <v>248</v>
      </c>
      <c r="C396" s="3" t="str">
        <f>IF(WEEKDAY(Table1[[#This Row],[Order_Date]],2)&lt;=5,"Weekday","Weekend")</f>
        <v>Weekend</v>
      </c>
      <c r="D396" t="s">
        <v>37</v>
      </c>
      <c r="E396" t="s">
        <v>61</v>
      </c>
      <c r="F396" s="8" t="s">
        <v>18</v>
      </c>
      <c r="G396" t="s">
        <v>38</v>
      </c>
      <c r="H396" s="7">
        <v>9</v>
      </c>
      <c r="I396">
        <v>269.60000000000002</v>
      </c>
      <c r="J396">
        <v>15</v>
      </c>
      <c r="K396" s="6">
        <v>2062.44</v>
      </c>
      <c r="L396">
        <v>3.5</v>
      </c>
      <c r="M396" t="s">
        <v>43</v>
      </c>
      <c r="N396">
        <v>341</v>
      </c>
      <c r="O396">
        <v>60</v>
      </c>
      <c r="P396" s="4">
        <f>DATE(YEAR(Table1[[#This Row],[Order_Date]]),MONTH(Table1[[#This Row],[Order_Date]]),1)</f>
        <v>45717</v>
      </c>
      <c r="Q396" t="str">
        <f>TEXT(Table1[[#This Row],[Order_Date]],"mmmmmmmm")</f>
        <v>March</v>
      </c>
      <c r="R396">
        <f>YEAR(Table1[[#This Row],[Order_Date]])</f>
        <v>2025</v>
      </c>
      <c r="S396" s="6">
        <f>Table1[[#This Row],[Sales_Amount]]/100000</f>
        <v>2.0624400000000001E-2</v>
      </c>
      <c r="T396">
        <f>1</f>
        <v>1</v>
      </c>
      <c r="U396" t="str">
        <f>IF(Table1[[#This Row],[Inventory_Available]]&lt;=Table1[[#This Row],[Reorder_Level]],"Reorder Required","Sufficient")</f>
        <v>Sufficient</v>
      </c>
    </row>
    <row r="397" spans="1:21" x14ac:dyDescent="0.35">
      <c r="A397" t="s">
        <v>615</v>
      </c>
      <c r="B397" s="3" t="s">
        <v>356</v>
      </c>
      <c r="C397" s="3" t="str">
        <f>IF(WEEKDAY(Table1[[#This Row],[Order_Date]],2)&lt;=5,"Weekday","Weekend")</f>
        <v>Weekend</v>
      </c>
      <c r="D397" t="s">
        <v>16</v>
      </c>
      <c r="E397" t="s">
        <v>28</v>
      </c>
      <c r="F397" s="8" t="s">
        <v>49</v>
      </c>
      <c r="G397" t="s">
        <v>56</v>
      </c>
      <c r="H397" s="7">
        <v>8</v>
      </c>
      <c r="I397">
        <v>361.3</v>
      </c>
      <c r="J397">
        <v>20</v>
      </c>
      <c r="K397" s="6">
        <v>2312.3200000000002</v>
      </c>
      <c r="L397">
        <v>4.3</v>
      </c>
      <c r="M397" t="s">
        <v>43</v>
      </c>
      <c r="N397">
        <v>426</v>
      </c>
      <c r="O397">
        <v>37</v>
      </c>
      <c r="P397" s="4">
        <f>DATE(YEAR(Table1[[#This Row],[Order_Date]]),MONTH(Table1[[#This Row],[Order_Date]]),1)</f>
        <v>45778</v>
      </c>
      <c r="Q397" t="str">
        <f>TEXT(Table1[[#This Row],[Order_Date]],"mmmmmmmm")</f>
        <v>May</v>
      </c>
      <c r="R397">
        <f>YEAR(Table1[[#This Row],[Order_Date]])</f>
        <v>2025</v>
      </c>
      <c r="S397" s="6">
        <f>Table1[[#This Row],[Sales_Amount]]/100000</f>
        <v>2.31232E-2</v>
      </c>
      <c r="T397">
        <f>1</f>
        <v>1</v>
      </c>
      <c r="U397" t="str">
        <f>IF(Table1[[#This Row],[Inventory_Available]]&lt;=Table1[[#This Row],[Reorder_Level]],"Reorder Required","Sufficient")</f>
        <v>Sufficient</v>
      </c>
    </row>
    <row r="398" spans="1:21" x14ac:dyDescent="0.35">
      <c r="A398" t="s">
        <v>616</v>
      </c>
      <c r="B398" s="3" t="s">
        <v>101</v>
      </c>
      <c r="C398" s="3" t="str">
        <f>IF(WEEKDAY(Table1[[#This Row],[Order_Date]],2)&lt;=5,"Weekday","Weekend")</f>
        <v>Weekend</v>
      </c>
      <c r="D398" t="s">
        <v>33</v>
      </c>
      <c r="E398" t="s">
        <v>61</v>
      </c>
      <c r="F398" s="8" t="s">
        <v>49</v>
      </c>
      <c r="G398" t="s">
        <v>106</v>
      </c>
      <c r="H398" s="7">
        <v>6</v>
      </c>
      <c r="I398">
        <v>144.72999999999999</v>
      </c>
      <c r="J398">
        <v>10</v>
      </c>
      <c r="K398" s="6">
        <v>781.54</v>
      </c>
      <c r="L398">
        <v>4</v>
      </c>
      <c r="M398" t="s">
        <v>20</v>
      </c>
      <c r="N398">
        <v>366</v>
      </c>
      <c r="O398">
        <v>34</v>
      </c>
      <c r="P398" s="4">
        <f>DATE(YEAR(Table1[[#This Row],[Order_Date]]),MONTH(Table1[[#This Row],[Order_Date]]),1)</f>
        <v>45778</v>
      </c>
      <c r="Q398" t="str">
        <f>TEXT(Table1[[#This Row],[Order_Date]],"mmmmmmmm")</f>
        <v>May</v>
      </c>
      <c r="R398">
        <f>YEAR(Table1[[#This Row],[Order_Date]])</f>
        <v>2025</v>
      </c>
      <c r="S398" s="6">
        <f>Table1[[#This Row],[Sales_Amount]]/100000</f>
        <v>7.8154000000000001E-3</v>
      </c>
      <c r="T398">
        <f>1</f>
        <v>1</v>
      </c>
      <c r="U398" t="str">
        <f>IF(Table1[[#This Row],[Inventory_Available]]&lt;=Table1[[#This Row],[Reorder_Level]],"Reorder Required","Sufficient")</f>
        <v>Sufficient</v>
      </c>
    </row>
    <row r="399" spans="1:21" x14ac:dyDescent="0.35">
      <c r="A399" t="s">
        <v>617</v>
      </c>
      <c r="B399" s="3" t="s">
        <v>351</v>
      </c>
      <c r="C399" s="3" t="str">
        <f>IF(WEEKDAY(Table1[[#This Row],[Order_Date]],2)&lt;=5,"Weekday","Weekend")</f>
        <v>Weekday</v>
      </c>
      <c r="D399" t="s">
        <v>16</v>
      </c>
      <c r="E399" t="s">
        <v>17</v>
      </c>
      <c r="F399" s="8" t="s">
        <v>62</v>
      </c>
      <c r="G399" t="s">
        <v>149</v>
      </c>
      <c r="H399" s="7">
        <v>7</v>
      </c>
      <c r="I399">
        <v>354.06</v>
      </c>
      <c r="J399">
        <v>10</v>
      </c>
      <c r="K399" s="6">
        <v>2230.58</v>
      </c>
      <c r="L399">
        <v>4</v>
      </c>
      <c r="M399" t="s">
        <v>39</v>
      </c>
      <c r="N399">
        <v>499</v>
      </c>
      <c r="O399">
        <v>62</v>
      </c>
      <c r="P399" s="4">
        <f>DATE(YEAR(Table1[[#This Row],[Order_Date]]),MONTH(Table1[[#This Row],[Order_Date]]),1)</f>
        <v>45778</v>
      </c>
      <c r="Q399" t="str">
        <f>TEXT(Table1[[#This Row],[Order_Date]],"mmmmmmmm")</f>
        <v>May</v>
      </c>
      <c r="R399">
        <f>YEAR(Table1[[#This Row],[Order_Date]])</f>
        <v>2025</v>
      </c>
      <c r="S399" s="6">
        <f>Table1[[#This Row],[Sales_Amount]]/100000</f>
        <v>2.2305800000000001E-2</v>
      </c>
      <c r="T399">
        <f>1</f>
        <v>1</v>
      </c>
      <c r="U399" t="str">
        <f>IF(Table1[[#This Row],[Inventory_Available]]&lt;=Table1[[#This Row],[Reorder_Level]],"Reorder Required","Sufficient")</f>
        <v>Sufficient</v>
      </c>
    </row>
    <row r="400" spans="1:21" x14ac:dyDescent="0.35">
      <c r="A400" t="s">
        <v>618</v>
      </c>
      <c r="B400" s="3" t="s">
        <v>52</v>
      </c>
      <c r="C400" s="3" t="str">
        <f>IF(WEEKDAY(Table1[[#This Row],[Order_Date]],2)&lt;=5,"Weekday","Weekend")</f>
        <v>Weekday</v>
      </c>
      <c r="D400" t="s">
        <v>37</v>
      </c>
      <c r="E400" t="s">
        <v>28</v>
      </c>
      <c r="F400" s="8" t="s">
        <v>49</v>
      </c>
      <c r="G400" t="s">
        <v>106</v>
      </c>
      <c r="H400" s="7">
        <v>1</v>
      </c>
      <c r="I400">
        <v>380.99</v>
      </c>
      <c r="J400">
        <v>20</v>
      </c>
      <c r="K400" s="6">
        <v>304.79000000000002</v>
      </c>
      <c r="L400">
        <v>4.8</v>
      </c>
      <c r="M400" t="s">
        <v>20</v>
      </c>
      <c r="N400">
        <v>446</v>
      </c>
      <c r="O400">
        <v>54</v>
      </c>
      <c r="P400" s="4">
        <f>DATE(YEAR(Table1[[#This Row],[Order_Date]]),MONTH(Table1[[#This Row],[Order_Date]]),1)</f>
        <v>45717</v>
      </c>
      <c r="Q400" t="str">
        <f>TEXT(Table1[[#This Row],[Order_Date]],"mmmmmmmm")</f>
        <v>March</v>
      </c>
      <c r="R400">
        <f>YEAR(Table1[[#This Row],[Order_Date]])</f>
        <v>2025</v>
      </c>
      <c r="S400" s="6">
        <f>Table1[[#This Row],[Sales_Amount]]/100000</f>
        <v>3.0479000000000001E-3</v>
      </c>
      <c r="T400">
        <f>1</f>
        <v>1</v>
      </c>
      <c r="U400" t="str">
        <f>IF(Table1[[#This Row],[Inventory_Available]]&lt;=Table1[[#This Row],[Reorder_Level]],"Reorder Required","Sufficient")</f>
        <v>Sufficient</v>
      </c>
    </row>
    <row r="401" spans="1:21" x14ac:dyDescent="0.35">
      <c r="A401" t="s">
        <v>619</v>
      </c>
      <c r="B401" s="3" t="s">
        <v>545</v>
      </c>
      <c r="C401" s="3" t="str">
        <f>IF(WEEKDAY(Table1[[#This Row],[Order_Date]],2)&lt;=5,"Weekday","Weekend")</f>
        <v>Weekday</v>
      </c>
      <c r="D401" t="s">
        <v>46</v>
      </c>
      <c r="E401" t="s">
        <v>53</v>
      </c>
      <c r="F401" s="8" t="s">
        <v>70</v>
      </c>
      <c r="G401" t="s">
        <v>139</v>
      </c>
      <c r="H401" s="7">
        <v>6</v>
      </c>
      <c r="I401">
        <v>137.21</v>
      </c>
      <c r="J401">
        <v>0</v>
      </c>
      <c r="K401" s="6">
        <v>823.26</v>
      </c>
      <c r="L401">
        <v>3.7</v>
      </c>
      <c r="M401" t="s">
        <v>43</v>
      </c>
      <c r="N401">
        <v>340</v>
      </c>
      <c r="O401">
        <v>69</v>
      </c>
      <c r="P401" s="4">
        <f>DATE(YEAR(Table1[[#This Row],[Order_Date]]),MONTH(Table1[[#This Row],[Order_Date]]),1)</f>
        <v>45717</v>
      </c>
      <c r="Q401" t="str">
        <f>TEXT(Table1[[#This Row],[Order_Date]],"mmmmmmmm")</f>
        <v>March</v>
      </c>
      <c r="R401">
        <f>YEAR(Table1[[#This Row],[Order_Date]])</f>
        <v>2025</v>
      </c>
      <c r="S401" s="6">
        <f>Table1[[#This Row],[Sales_Amount]]/100000</f>
        <v>8.2325999999999996E-3</v>
      </c>
      <c r="T401">
        <f>1</f>
        <v>1</v>
      </c>
      <c r="U401" t="str">
        <f>IF(Table1[[#This Row],[Inventory_Available]]&lt;=Table1[[#This Row],[Reorder_Level]],"Reorder Required","Sufficient")</f>
        <v>Sufficient</v>
      </c>
    </row>
    <row r="402" spans="1:21" x14ac:dyDescent="0.35">
      <c r="A402" t="s">
        <v>620</v>
      </c>
      <c r="B402" s="3" t="s">
        <v>351</v>
      </c>
      <c r="C402" s="3" t="str">
        <f>IF(WEEKDAY(Table1[[#This Row],[Order_Date]],2)&lt;=5,"Weekday","Weekend")</f>
        <v>Weekday</v>
      </c>
      <c r="D402" t="s">
        <v>16</v>
      </c>
      <c r="E402" t="s">
        <v>28</v>
      </c>
      <c r="F402" s="8" t="s">
        <v>70</v>
      </c>
      <c r="G402" t="s">
        <v>143</v>
      </c>
      <c r="H402" s="7">
        <v>2</v>
      </c>
      <c r="I402">
        <v>262.74</v>
      </c>
      <c r="J402">
        <v>5</v>
      </c>
      <c r="K402" s="6">
        <v>499.21</v>
      </c>
      <c r="L402">
        <v>3.6</v>
      </c>
      <c r="M402" t="s">
        <v>20</v>
      </c>
      <c r="N402">
        <v>39</v>
      </c>
      <c r="O402">
        <v>69</v>
      </c>
      <c r="P402" s="4">
        <f>DATE(YEAR(Table1[[#This Row],[Order_Date]]),MONTH(Table1[[#This Row],[Order_Date]]),1)</f>
        <v>45778</v>
      </c>
      <c r="Q402" t="str">
        <f>TEXT(Table1[[#This Row],[Order_Date]],"mmmmmmmm")</f>
        <v>May</v>
      </c>
      <c r="R402">
        <f>YEAR(Table1[[#This Row],[Order_Date]])</f>
        <v>2025</v>
      </c>
      <c r="S402" s="6">
        <f>Table1[[#This Row],[Sales_Amount]]/100000</f>
        <v>4.9921000000000002E-3</v>
      </c>
      <c r="T402">
        <f>1</f>
        <v>1</v>
      </c>
      <c r="U402" t="str">
        <f>IF(Table1[[#This Row],[Inventory_Available]]&lt;=Table1[[#This Row],[Reorder_Level]],"Reorder Required","Sufficient")</f>
        <v>Reorder Required</v>
      </c>
    </row>
    <row r="403" spans="1:21" x14ac:dyDescent="0.35">
      <c r="A403" t="s">
        <v>621</v>
      </c>
      <c r="B403" s="3" t="s">
        <v>218</v>
      </c>
      <c r="C403" s="3" t="str">
        <f>IF(WEEKDAY(Table1[[#This Row],[Order_Date]],2)&lt;=5,"Weekday","Weekend")</f>
        <v>Weekday</v>
      </c>
      <c r="D403" t="s">
        <v>46</v>
      </c>
      <c r="E403" t="s">
        <v>17</v>
      </c>
      <c r="F403" s="8" t="s">
        <v>49</v>
      </c>
      <c r="G403" t="s">
        <v>56</v>
      </c>
      <c r="H403" s="7">
        <v>8</v>
      </c>
      <c r="I403">
        <v>366.53</v>
      </c>
      <c r="J403">
        <v>5</v>
      </c>
      <c r="K403" s="6">
        <v>2785.63</v>
      </c>
      <c r="L403">
        <v>3.9</v>
      </c>
      <c r="M403" t="s">
        <v>20</v>
      </c>
      <c r="N403">
        <v>256</v>
      </c>
      <c r="O403">
        <v>80</v>
      </c>
      <c r="P403" s="4">
        <f>DATE(YEAR(Table1[[#This Row],[Order_Date]]),MONTH(Table1[[#This Row],[Order_Date]]),1)</f>
        <v>45778</v>
      </c>
      <c r="Q403" t="str">
        <f>TEXT(Table1[[#This Row],[Order_Date]],"mmmmmmmm")</f>
        <v>May</v>
      </c>
      <c r="R403">
        <f>YEAR(Table1[[#This Row],[Order_Date]])</f>
        <v>2025</v>
      </c>
      <c r="S403" s="6">
        <f>Table1[[#This Row],[Sales_Amount]]/100000</f>
        <v>2.7856300000000001E-2</v>
      </c>
      <c r="T403">
        <f>1</f>
        <v>1</v>
      </c>
      <c r="U403" t="str">
        <f>IF(Table1[[#This Row],[Inventory_Available]]&lt;=Table1[[#This Row],[Reorder_Level]],"Reorder Required","Sufficient")</f>
        <v>Sufficient</v>
      </c>
    </row>
    <row r="404" spans="1:21" x14ac:dyDescent="0.35">
      <c r="A404" t="s">
        <v>622</v>
      </c>
      <c r="B404" s="3" t="s">
        <v>280</v>
      </c>
      <c r="C404" s="3" t="str">
        <f>IF(WEEKDAY(Table1[[#This Row],[Order_Date]],2)&lt;=5,"Weekday","Weekend")</f>
        <v>Weekday</v>
      </c>
      <c r="D404" t="s">
        <v>33</v>
      </c>
      <c r="E404" t="s">
        <v>28</v>
      </c>
      <c r="F404" s="8" t="s">
        <v>18</v>
      </c>
      <c r="G404" t="s">
        <v>79</v>
      </c>
      <c r="H404" s="7">
        <v>5</v>
      </c>
      <c r="I404">
        <v>158.91999999999999</v>
      </c>
      <c r="J404">
        <v>10</v>
      </c>
      <c r="K404" s="6">
        <v>715.14</v>
      </c>
      <c r="L404">
        <v>3.7</v>
      </c>
      <c r="M404" t="s">
        <v>20</v>
      </c>
      <c r="N404">
        <v>191</v>
      </c>
      <c r="O404">
        <v>39</v>
      </c>
      <c r="P404" s="4">
        <f>DATE(YEAR(Table1[[#This Row],[Order_Date]]),MONTH(Table1[[#This Row],[Order_Date]]),1)</f>
        <v>45658</v>
      </c>
      <c r="Q404" t="str">
        <f>TEXT(Table1[[#This Row],[Order_Date]],"mmmmmmmm")</f>
        <v>January</v>
      </c>
      <c r="R404">
        <f>YEAR(Table1[[#This Row],[Order_Date]])</f>
        <v>2025</v>
      </c>
      <c r="S404" s="6">
        <f>Table1[[#This Row],[Sales_Amount]]/100000</f>
        <v>7.1513999999999996E-3</v>
      </c>
      <c r="T404">
        <f>1</f>
        <v>1</v>
      </c>
      <c r="U404" t="str">
        <f>IF(Table1[[#This Row],[Inventory_Available]]&lt;=Table1[[#This Row],[Reorder_Level]],"Reorder Required","Sufficient")</f>
        <v>Sufficient</v>
      </c>
    </row>
    <row r="405" spans="1:21" x14ac:dyDescent="0.35">
      <c r="A405" t="s">
        <v>623</v>
      </c>
      <c r="B405" s="3" t="s">
        <v>36</v>
      </c>
      <c r="C405" s="3" t="str">
        <f>IF(WEEKDAY(Table1[[#This Row],[Order_Date]],2)&lt;=5,"Weekday","Weekend")</f>
        <v>Weekend</v>
      </c>
      <c r="D405" t="s">
        <v>74</v>
      </c>
      <c r="E405" t="s">
        <v>61</v>
      </c>
      <c r="F405" s="8" t="s">
        <v>49</v>
      </c>
      <c r="G405" t="s">
        <v>50</v>
      </c>
      <c r="H405" s="7">
        <v>2</v>
      </c>
      <c r="I405">
        <v>108.65</v>
      </c>
      <c r="J405">
        <v>20</v>
      </c>
      <c r="K405" s="6">
        <v>173.84</v>
      </c>
      <c r="L405">
        <v>4.0999999999999996</v>
      </c>
      <c r="M405" t="s">
        <v>39</v>
      </c>
      <c r="N405">
        <v>162</v>
      </c>
      <c r="O405">
        <v>58</v>
      </c>
      <c r="P405" s="4">
        <f>DATE(YEAR(Table1[[#This Row],[Order_Date]]),MONTH(Table1[[#This Row],[Order_Date]]),1)</f>
        <v>45689</v>
      </c>
      <c r="Q405" t="str">
        <f>TEXT(Table1[[#This Row],[Order_Date]],"mmmmmmmm")</f>
        <v>February</v>
      </c>
      <c r="R405">
        <f>YEAR(Table1[[#This Row],[Order_Date]])</f>
        <v>2025</v>
      </c>
      <c r="S405" s="6">
        <f>Table1[[#This Row],[Sales_Amount]]/100000</f>
        <v>1.7384E-3</v>
      </c>
      <c r="T405">
        <f>1</f>
        <v>1</v>
      </c>
      <c r="U405" t="str">
        <f>IF(Table1[[#This Row],[Inventory_Available]]&lt;=Table1[[#This Row],[Reorder_Level]],"Reorder Required","Sufficient")</f>
        <v>Sufficient</v>
      </c>
    </row>
    <row r="406" spans="1:21" x14ac:dyDescent="0.35">
      <c r="A406" t="s">
        <v>624</v>
      </c>
      <c r="B406" s="3" t="s">
        <v>456</v>
      </c>
      <c r="C406" s="3" t="str">
        <f>IF(WEEKDAY(Table1[[#This Row],[Order_Date]],2)&lt;=5,"Weekday","Weekend")</f>
        <v>Weekday</v>
      </c>
      <c r="D406" t="s">
        <v>74</v>
      </c>
      <c r="E406" t="s">
        <v>28</v>
      </c>
      <c r="F406" s="8" t="s">
        <v>49</v>
      </c>
      <c r="G406" t="s">
        <v>106</v>
      </c>
      <c r="H406" s="7">
        <v>3</v>
      </c>
      <c r="I406">
        <v>64.52</v>
      </c>
      <c r="J406">
        <v>15</v>
      </c>
      <c r="K406" s="6">
        <v>164.53</v>
      </c>
      <c r="L406">
        <v>4.0999999999999996</v>
      </c>
      <c r="M406" t="s">
        <v>39</v>
      </c>
      <c r="N406">
        <v>160</v>
      </c>
      <c r="O406">
        <v>57</v>
      </c>
      <c r="P406" s="4">
        <f>DATE(YEAR(Table1[[#This Row],[Order_Date]]),MONTH(Table1[[#This Row],[Order_Date]]),1)</f>
        <v>45748</v>
      </c>
      <c r="Q406" t="str">
        <f>TEXT(Table1[[#This Row],[Order_Date]],"mmmmmmmm")</f>
        <v>April</v>
      </c>
      <c r="R406">
        <f>YEAR(Table1[[#This Row],[Order_Date]])</f>
        <v>2025</v>
      </c>
      <c r="S406" s="6">
        <f>Table1[[#This Row],[Sales_Amount]]/100000</f>
        <v>1.6452999999999999E-3</v>
      </c>
      <c r="T406">
        <f>1</f>
        <v>1</v>
      </c>
      <c r="U406" t="str">
        <f>IF(Table1[[#This Row],[Inventory_Available]]&lt;=Table1[[#This Row],[Reorder_Level]],"Reorder Required","Sufficient")</f>
        <v>Sufficient</v>
      </c>
    </row>
    <row r="407" spans="1:21" x14ac:dyDescent="0.35">
      <c r="A407" t="s">
        <v>625</v>
      </c>
      <c r="B407" s="3" t="s">
        <v>266</v>
      </c>
      <c r="C407" s="3" t="str">
        <f>IF(WEEKDAY(Table1[[#This Row],[Order_Date]],2)&lt;=5,"Weekday","Weekend")</f>
        <v>Weekday</v>
      </c>
      <c r="D407" t="s">
        <v>16</v>
      </c>
      <c r="E407" t="s">
        <v>28</v>
      </c>
      <c r="F407" s="8" t="s">
        <v>24</v>
      </c>
      <c r="G407" t="s">
        <v>34</v>
      </c>
      <c r="H407" s="7">
        <v>9</v>
      </c>
      <c r="I407">
        <v>237.13</v>
      </c>
      <c r="J407">
        <v>5</v>
      </c>
      <c r="K407" s="6">
        <v>2027.46</v>
      </c>
      <c r="L407">
        <v>4.0999999999999996</v>
      </c>
      <c r="M407" t="s">
        <v>43</v>
      </c>
      <c r="N407">
        <v>416</v>
      </c>
      <c r="O407">
        <v>53</v>
      </c>
      <c r="P407" s="4">
        <f>DATE(YEAR(Table1[[#This Row],[Order_Date]]),MONTH(Table1[[#This Row],[Order_Date]]),1)</f>
        <v>45689</v>
      </c>
      <c r="Q407" t="str">
        <f>TEXT(Table1[[#This Row],[Order_Date]],"mmmmmmmm")</f>
        <v>February</v>
      </c>
      <c r="R407">
        <f>YEAR(Table1[[#This Row],[Order_Date]])</f>
        <v>2025</v>
      </c>
      <c r="S407" s="6">
        <f>Table1[[#This Row],[Sales_Amount]]/100000</f>
        <v>2.02746E-2</v>
      </c>
      <c r="T407">
        <f>1</f>
        <v>1</v>
      </c>
      <c r="U407" t="str">
        <f>IF(Table1[[#This Row],[Inventory_Available]]&lt;=Table1[[#This Row],[Reorder_Level]],"Reorder Required","Sufficient")</f>
        <v>Sufficient</v>
      </c>
    </row>
    <row r="408" spans="1:21" x14ac:dyDescent="0.35">
      <c r="A408" t="s">
        <v>626</v>
      </c>
      <c r="B408" s="3" t="s">
        <v>186</v>
      </c>
      <c r="C408" s="3" t="str">
        <f>IF(WEEKDAY(Table1[[#This Row],[Order_Date]],2)&lt;=5,"Weekday","Weekend")</f>
        <v>Weekday</v>
      </c>
      <c r="D408" t="s">
        <v>33</v>
      </c>
      <c r="E408" t="s">
        <v>17</v>
      </c>
      <c r="F408" s="8" t="s">
        <v>49</v>
      </c>
      <c r="G408" t="s">
        <v>56</v>
      </c>
      <c r="H408" s="7">
        <v>10</v>
      </c>
      <c r="I408">
        <v>107.69</v>
      </c>
      <c r="J408">
        <v>0</v>
      </c>
      <c r="K408" s="6">
        <v>1076.9000000000001</v>
      </c>
      <c r="L408">
        <v>4.5</v>
      </c>
      <c r="M408" t="s">
        <v>43</v>
      </c>
      <c r="N408">
        <v>36</v>
      </c>
      <c r="O408">
        <v>71</v>
      </c>
      <c r="P408" s="4">
        <f>DATE(YEAR(Table1[[#This Row],[Order_Date]]),MONTH(Table1[[#This Row],[Order_Date]]),1)</f>
        <v>45658</v>
      </c>
      <c r="Q408" t="str">
        <f>TEXT(Table1[[#This Row],[Order_Date]],"mmmmmmmm")</f>
        <v>January</v>
      </c>
      <c r="R408">
        <f>YEAR(Table1[[#This Row],[Order_Date]])</f>
        <v>2025</v>
      </c>
      <c r="S408" s="6">
        <f>Table1[[#This Row],[Sales_Amount]]/100000</f>
        <v>1.0769000000000001E-2</v>
      </c>
      <c r="T408">
        <f>1</f>
        <v>1</v>
      </c>
      <c r="U408" t="str">
        <f>IF(Table1[[#This Row],[Inventory_Available]]&lt;=Table1[[#This Row],[Reorder_Level]],"Reorder Required","Sufficient")</f>
        <v>Reorder Required</v>
      </c>
    </row>
    <row r="409" spans="1:21" x14ac:dyDescent="0.35">
      <c r="A409" t="s">
        <v>627</v>
      </c>
      <c r="B409" s="3" t="s">
        <v>628</v>
      </c>
      <c r="C409" s="3" t="str">
        <f>IF(WEEKDAY(Table1[[#This Row],[Order_Date]],2)&lt;=5,"Weekday","Weekend")</f>
        <v>Weekend</v>
      </c>
      <c r="D409" t="s">
        <v>16</v>
      </c>
      <c r="E409" t="s">
        <v>28</v>
      </c>
      <c r="F409" s="8" t="s">
        <v>24</v>
      </c>
      <c r="G409" t="s">
        <v>29</v>
      </c>
      <c r="H409" s="7">
        <v>8</v>
      </c>
      <c r="I409">
        <v>89.48</v>
      </c>
      <c r="J409">
        <v>5</v>
      </c>
      <c r="K409" s="6">
        <v>680.05</v>
      </c>
      <c r="L409">
        <v>4.9000000000000004</v>
      </c>
      <c r="M409" t="s">
        <v>39</v>
      </c>
      <c r="N409">
        <v>456</v>
      </c>
      <c r="O409">
        <v>46</v>
      </c>
      <c r="P409" s="4">
        <f>DATE(YEAR(Table1[[#This Row],[Order_Date]]),MONTH(Table1[[#This Row],[Order_Date]]),1)</f>
        <v>45658</v>
      </c>
      <c r="Q409" t="str">
        <f>TEXT(Table1[[#This Row],[Order_Date]],"mmmmmmmm")</f>
        <v>January</v>
      </c>
      <c r="R409">
        <f>YEAR(Table1[[#This Row],[Order_Date]])</f>
        <v>2025</v>
      </c>
      <c r="S409" s="6">
        <f>Table1[[#This Row],[Sales_Amount]]/100000</f>
        <v>6.8004999999999993E-3</v>
      </c>
      <c r="T409">
        <f>1</f>
        <v>1</v>
      </c>
      <c r="U409" t="str">
        <f>IF(Table1[[#This Row],[Inventory_Available]]&lt;=Table1[[#This Row],[Reorder_Level]],"Reorder Required","Sufficient")</f>
        <v>Sufficient</v>
      </c>
    </row>
    <row r="410" spans="1:21" x14ac:dyDescent="0.35">
      <c r="A410" t="s">
        <v>629</v>
      </c>
      <c r="B410" s="3" t="s">
        <v>284</v>
      </c>
      <c r="C410" s="3" t="str">
        <f>IF(WEEKDAY(Table1[[#This Row],[Order_Date]],2)&lt;=5,"Weekday","Weekend")</f>
        <v>Weekday</v>
      </c>
      <c r="D410" t="s">
        <v>16</v>
      </c>
      <c r="E410" t="s">
        <v>53</v>
      </c>
      <c r="F410" s="8" t="s">
        <v>62</v>
      </c>
      <c r="G410" t="s">
        <v>149</v>
      </c>
      <c r="H410" s="7">
        <v>4</v>
      </c>
      <c r="I410">
        <v>163.13</v>
      </c>
      <c r="J410">
        <v>15</v>
      </c>
      <c r="K410" s="6">
        <v>554.64</v>
      </c>
      <c r="L410">
        <v>3.7</v>
      </c>
      <c r="M410" t="s">
        <v>39</v>
      </c>
      <c r="N410">
        <v>154</v>
      </c>
      <c r="O410">
        <v>72</v>
      </c>
      <c r="P410" s="4">
        <f>DATE(YEAR(Table1[[#This Row],[Order_Date]]),MONTH(Table1[[#This Row],[Order_Date]]),1)</f>
        <v>45809</v>
      </c>
      <c r="Q410" t="str">
        <f>TEXT(Table1[[#This Row],[Order_Date]],"mmmmmmmm")</f>
        <v>June</v>
      </c>
      <c r="R410">
        <f>YEAR(Table1[[#This Row],[Order_Date]])</f>
        <v>2025</v>
      </c>
      <c r="S410" s="6">
        <f>Table1[[#This Row],[Sales_Amount]]/100000</f>
        <v>5.5463999999999999E-3</v>
      </c>
      <c r="T410">
        <f>1</f>
        <v>1</v>
      </c>
      <c r="U410" t="str">
        <f>IF(Table1[[#This Row],[Inventory_Available]]&lt;=Table1[[#This Row],[Reorder_Level]],"Reorder Required","Sufficient")</f>
        <v>Sufficient</v>
      </c>
    </row>
    <row r="411" spans="1:21" x14ac:dyDescent="0.35">
      <c r="A411" t="s">
        <v>630</v>
      </c>
      <c r="B411" s="3" t="s">
        <v>448</v>
      </c>
      <c r="C411" s="3" t="str">
        <f>IF(WEEKDAY(Table1[[#This Row],[Order_Date]],2)&lt;=5,"Weekday","Weekend")</f>
        <v>Weekend</v>
      </c>
      <c r="D411" t="s">
        <v>37</v>
      </c>
      <c r="E411" t="s">
        <v>17</v>
      </c>
      <c r="F411" s="8" t="s">
        <v>62</v>
      </c>
      <c r="G411" t="s">
        <v>149</v>
      </c>
      <c r="H411" s="7">
        <v>9</v>
      </c>
      <c r="I411">
        <v>359.11</v>
      </c>
      <c r="J411">
        <v>10</v>
      </c>
      <c r="K411" s="6">
        <v>2908.79</v>
      </c>
      <c r="L411">
        <v>4.9000000000000004</v>
      </c>
      <c r="M411" t="s">
        <v>39</v>
      </c>
      <c r="N411">
        <v>99</v>
      </c>
      <c r="O411">
        <v>23</v>
      </c>
      <c r="P411" s="4">
        <f>DATE(YEAR(Table1[[#This Row],[Order_Date]]),MONTH(Table1[[#This Row],[Order_Date]]),1)</f>
        <v>45689</v>
      </c>
      <c r="Q411" t="str">
        <f>TEXT(Table1[[#This Row],[Order_Date]],"mmmmmmmm")</f>
        <v>February</v>
      </c>
      <c r="R411">
        <f>YEAR(Table1[[#This Row],[Order_Date]])</f>
        <v>2025</v>
      </c>
      <c r="S411" s="6">
        <f>Table1[[#This Row],[Sales_Amount]]/100000</f>
        <v>2.90879E-2</v>
      </c>
      <c r="T411">
        <f>1</f>
        <v>1</v>
      </c>
      <c r="U411" t="str">
        <f>IF(Table1[[#This Row],[Inventory_Available]]&lt;=Table1[[#This Row],[Reorder_Level]],"Reorder Required","Sufficient")</f>
        <v>Sufficient</v>
      </c>
    </row>
    <row r="412" spans="1:21" x14ac:dyDescent="0.35">
      <c r="A412" t="s">
        <v>631</v>
      </c>
      <c r="B412" s="3" t="s">
        <v>60</v>
      </c>
      <c r="C412" s="3" t="str">
        <f>IF(WEEKDAY(Table1[[#This Row],[Order_Date]],2)&lt;=5,"Weekday","Weekend")</f>
        <v>Weekday</v>
      </c>
      <c r="D412" t="s">
        <v>37</v>
      </c>
      <c r="E412" t="s">
        <v>28</v>
      </c>
      <c r="F412" s="8" t="s">
        <v>18</v>
      </c>
      <c r="G412" t="s">
        <v>87</v>
      </c>
      <c r="H412" s="7">
        <v>2</v>
      </c>
      <c r="I412">
        <v>82.29</v>
      </c>
      <c r="J412">
        <v>20</v>
      </c>
      <c r="K412" s="6">
        <v>131.66</v>
      </c>
      <c r="L412">
        <v>4.9000000000000004</v>
      </c>
      <c r="M412" t="s">
        <v>43</v>
      </c>
      <c r="N412">
        <v>354</v>
      </c>
      <c r="O412">
        <v>47</v>
      </c>
      <c r="P412" s="4">
        <f>DATE(YEAR(Table1[[#This Row],[Order_Date]]),MONTH(Table1[[#This Row],[Order_Date]]),1)</f>
        <v>45778</v>
      </c>
      <c r="Q412" t="str">
        <f>TEXT(Table1[[#This Row],[Order_Date]],"mmmmmmmm")</f>
        <v>May</v>
      </c>
      <c r="R412">
        <f>YEAR(Table1[[#This Row],[Order_Date]])</f>
        <v>2025</v>
      </c>
      <c r="S412" s="6">
        <f>Table1[[#This Row],[Sales_Amount]]/100000</f>
        <v>1.3166E-3</v>
      </c>
      <c r="T412">
        <f>1</f>
        <v>1</v>
      </c>
      <c r="U412" t="str">
        <f>IF(Table1[[#This Row],[Inventory_Available]]&lt;=Table1[[#This Row],[Reorder_Level]],"Reorder Required","Sufficient")</f>
        <v>Sufficient</v>
      </c>
    </row>
    <row r="413" spans="1:21" x14ac:dyDescent="0.35">
      <c r="A413" t="s">
        <v>632</v>
      </c>
      <c r="B413" s="3" t="s">
        <v>633</v>
      </c>
      <c r="C413" s="3" t="str">
        <f>IF(WEEKDAY(Table1[[#This Row],[Order_Date]],2)&lt;=5,"Weekday","Weekend")</f>
        <v>Weekday</v>
      </c>
      <c r="D413" t="s">
        <v>33</v>
      </c>
      <c r="E413" t="s">
        <v>61</v>
      </c>
      <c r="F413" s="8" t="s">
        <v>62</v>
      </c>
      <c r="G413" t="s">
        <v>82</v>
      </c>
      <c r="H413" s="7">
        <v>10</v>
      </c>
      <c r="I413">
        <v>20.75</v>
      </c>
      <c r="J413">
        <v>10</v>
      </c>
      <c r="K413" s="6">
        <v>186.75</v>
      </c>
      <c r="L413">
        <v>4.5999999999999996</v>
      </c>
      <c r="M413" t="s">
        <v>39</v>
      </c>
      <c r="N413">
        <v>429</v>
      </c>
      <c r="O413">
        <v>23</v>
      </c>
      <c r="P413" s="4">
        <f>DATE(YEAR(Table1[[#This Row],[Order_Date]]),MONTH(Table1[[#This Row],[Order_Date]]),1)</f>
        <v>45717</v>
      </c>
      <c r="Q413" t="str">
        <f>TEXT(Table1[[#This Row],[Order_Date]],"mmmmmmmm")</f>
        <v>March</v>
      </c>
      <c r="R413">
        <f>YEAR(Table1[[#This Row],[Order_Date]])</f>
        <v>2025</v>
      </c>
      <c r="S413" s="6">
        <f>Table1[[#This Row],[Sales_Amount]]/100000</f>
        <v>1.8675E-3</v>
      </c>
      <c r="T413">
        <f>1</f>
        <v>1</v>
      </c>
      <c r="U413" t="str">
        <f>IF(Table1[[#This Row],[Inventory_Available]]&lt;=Table1[[#This Row],[Reorder_Level]],"Reorder Required","Sufficient")</f>
        <v>Sufficient</v>
      </c>
    </row>
    <row r="414" spans="1:21" x14ac:dyDescent="0.35">
      <c r="A414" t="s">
        <v>634</v>
      </c>
      <c r="B414" s="3" t="s">
        <v>356</v>
      </c>
      <c r="C414" s="3" t="str">
        <f>IF(WEEKDAY(Table1[[#This Row],[Order_Date]],2)&lt;=5,"Weekday","Weekend")</f>
        <v>Weekend</v>
      </c>
      <c r="D414" t="s">
        <v>37</v>
      </c>
      <c r="E414" t="s">
        <v>53</v>
      </c>
      <c r="F414" s="8" t="s">
        <v>70</v>
      </c>
      <c r="G414" t="s">
        <v>71</v>
      </c>
      <c r="H414" s="7">
        <v>8</v>
      </c>
      <c r="I414">
        <v>291.10000000000002</v>
      </c>
      <c r="J414">
        <v>15</v>
      </c>
      <c r="K414" s="6">
        <v>1979.48</v>
      </c>
      <c r="L414">
        <v>5</v>
      </c>
      <c r="M414" t="s">
        <v>20</v>
      </c>
      <c r="N414">
        <v>223</v>
      </c>
      <c r="O414">
        <v>72</v>
      </c>
      <c r="P414" s="4">
        <f>DATE(YEAR(Table1[[#This Row],[Order_Date]]),MONTH(Table1[[#This Row],[Order_Date]]),1)</f>
        <v>45778</v>
      </c>
      <c r="Q414" t="str">
        <f>TEXT(Table1[[#This Row],[Order_Date]],"mmmmmmmm")</f>
        <v>May</v>
      </c>
      <c r="R414">
        <f>YEAR(Table1[[#This Row],[Order_Date]])</f>
        <v>2025</v>
      </c>
      <c r="S414" s="6">
        <f>Table1[[#This Row],[Sales_Amount]]/100000</f>
        <v>1.9794800000000001E-2</v>
      </c>
      <c r="T414">
        <f>1</f>
        <v>1</v>
      </c>
      <c r="U414" t="str">
        <f>IF(Table1[[#This Row],[Inventory_Available]]&lt;=Table1[[#This Row],[Reorder_Level]],"Reorder Required","Sufficient")</f>
        <v>Sufficient</v>
      </c>
    </row>
    <row r="415" spans="1:21" x14ac:dyDescent="0.35">
      <c r="A415" t="s">
        <v>635</v>
      </c>
      <c r="B415" s="3" t="s">
        <v>180</v>
      </c>
      <c r="C415" s="3" t="str">
        <f>IF(WEEKDAY(Table1[[#This Row],[Order_Date]],2)&lt;=5,"Weekday","Weekend")</f>
        <v>Weekday</v>
      </c>
      <c r="D415" t="s">
        <v>74</v>
      </c>
      <c r="E415" t="s">
        <v>61</v>
      </c>
      <c r="F415" s="8" t="s">
        <v>18</v>
      </c>
      <c r="G415" t="s">
        <v>79</v>
      </c>
      <c r="H415" s="7">
        <v>6</v>
      </c>
      <c r="I415">
        <v>193.82</v>
      </c>
      <c r="J415">
        <v>20</v>
      </c>
      <c r="K415" s="6">
        <v>930.34</v>
      </c>
      <c r="L415">
        <v>4.4000000000000004</v>
      </c>
      <c r="M415" t="s">
        <v>43</v>
      </c>
      <c r="N415">
        <v>372</v>
      </c>
      <c r="O415">
        <v>49</v>
      </c>
      <c r="P415" s="4">
        <f>DATE(YEAR(Table1[[#This Row],[Order_Date]]),MONTH(Table1[[#This Row],[Order_Date]]),1)</f>
        <v>45809</v>
      </c>
      <c r="Q415" t="str">
        <f>TEXT(Table1[[#This Row],[Order_Date]],"mmmmmmmm")</f>
        <v>June</v>
      </c>
      <c r="R415">
        <f>YEAR(Table1[[#This Row],[Order_Date]])</f>
        <v>2025</v>
      </c>
      <c r="S415" s="6">
        <f>Table1[[#This Row],[Sales_Amount]]/100000</f>
        <v>9.3033999999999999E-3</v>
      </c>
      <c r="T415">
        <f>1</f>
        <v>1</v>
      </c>
      <c r="U415" t="str">
        <f>IF(Table1[[#This Row],[Inventory_Available]]&lt;=Table1[[#This Row],[Reorder_Level]],"Reorder Required","Sufficient")</f>
        <v>Sufficient</v>
      </c>
    </row>
    <row r="416" spans="1:21" x14ac:dyDescent="0.35">
      <c r="A416" t="s">
        <v>636</v>
      </c>
      <c r="B416" s="3" t="s">
        <v>41</v>
      </c>
      <c r="C416" s="3" t="str">
        <f>IF(WEEKDAY(Table1[[#This Row],[Order_Date]],2)&lt;=5,"Weekday","Weekend")</f>
        <v>Weekend</v>
      </c>
      <c r="D416" t="s">
        <v>37</v>
      </c>
      <c r="E416" t="s">
        <v>17</v>
      </c>
      <c r="F416" s="8" t="s">
        <v>70</v>
      </c>
      <c r="G416" t="s">
        <v>143</v>
      </c>
      <c r="H416" s="7">
        <v>8</v>
      </c>
      <c r="I416">
        <v>360.02</v>
      </c>
      <c r="J416">
        <v>10</v>
      </c>
      <c r="K416" s="6">
        <v>2592.14</v>
      </c>
      <c r="L416">
        <v>4.7</v>
      </c>
      <c r="M416" t="s">
        <v>30</v>
      </c>
      <c r="N416">
        <v>265</v>
      </c>
      <c r="O416">
        <v>52</v>
      </c>
      <c r="P416" s="4">
        <f>DATE(YEAR(Table1[[#This Row],[Order_Date]]),MONTH(Table1[[#This Row],[Order_Date]]),1)</f>
        <v>45658</v>
      </c>
      <c r="Q416" t="str">
        <f>TEXT(Table1[[#This Row],[Order_Date]],"mmmmmmmm")</f>
        <v>January</v>
      </c>
      <c r="R416">
        <f>YEAR(Table1[[#This Row],[Order_Date]])</f>
        <v>2025</v>
      </c>
      <c r="S416" s="6">
        <f>Table1[[#This Row],[Sales_Amount]]/100000</f>
        <v>2.5921399999999997E-2</v>
      </c>
      <c r="T416">
        <f>1</f>
        <v>1</v>
      </c>
      <c r="U416" t="str">
        <f>IF(Table1[[#This Row],[Inventory_Available]]&lt;=Table1[[#This Row],[Reorder_Level]],"Reorder Required","Sufficient")</f>
        <v>Sufficient</v>
      </c>
    </row>
    <row r="417" spans="1:21" x14ac:dyDescent="0.35">
      <c r="A417" t="s">
        <v>637</v>
      </c>
      <c r="B417" s="3" t="s">
        <v>327</v>
      </c>
      <c r="C417" s="3" t="str">
        <f>IF(WEEKDAY(Table1[[#This Row],[Order_Date]],2)&lt;=5,"Weekday","Weekend")</f>
        <v>Weekday</v>
      </c>
      <c r="D417" t="s">
        <v>37</v>
      </c>
      <c r="E417" t="s">
        <v>61</v>
      </c>
      <c r="F417" s="8" t="s">
        <v>24</v>
      </c>
      <c r="G417" t="s">
        <v>34</v>
      </c>
      <c r="H417" s="7">
        <v>2</v>
      </c>
      <c r="I417">
        <v>161.66999999999999</v>
      </c>
      <c r="J417">
        <v>15</v>
      </c>
      <c r="K417" s="6">
        <v>274.83999999999997</v>
      </c>
      <c r="L417">
        <v>3.5</v>
      </c>
      <c r="M417" t="s">
        <v>20</v>
      </c>
      <c r="N417">
        <v>65</v>
      </c>
      <c r="O417">
        <v>59</v>
      </c>
      <c r="P417" s="4">
        <f>DATE(YEAR(Table1[[#This Row],[Order_Date]]),MONTH(Table1[[#This Row],[Order_Date]]),1)</f>
        <v>45717</v>
      </c>
      <c r="Q417" t="str">
        <f>TEXT(Table1[[#This Row],[Order_Date]],"mmmmmmmm")</f>
        <v>March</v>
      </c>
      <c r="R417">
        <f>YEAR(Table1[[#This Row],[Order_Date]])</f>
        <v>2025</v>
      </c>
      <c r="S417" s="6">
        <f>Table1[[#This Row],[Sales_Amount]]/100000</f>
        <v>2.7483999999999998E-3</v>
      </c>
      <c r="T417">
        <f>1</f>
        <v>1</v>
      </c>
      <c r="U417" t="str">
        <f>IF(Table1[[#This Row],[Inventory_Available]]&lt;=Table1[[#This Row],[Reorder_Level]],"Reorder Required","Sufficient")</f>
        <v>Sufficient</v>
      </c>
    </row>
    <row r="418" spans="1:21" x14ac:dyDescent="0.35">
      <c r="A418" t="s">
        <v>638</v>
      </c>
      <c r="B418" s="3" t="s">
        <v>322</v>
      </c>
      <c r="C418" s="3" t="str">
        <f>IF(WEEKDAY(Table1[[#This Row],[Order_Date]],2)&lt;=5,"Weekday","Weekend")</f>
        <v>Weekend</v>
      </c>
      <c r="D418" t="s">
        <v>37</v>
      </c>
      <c r="E418" t="s">
        <v>17</v>
      </c>
      <c r="F418" s="8" t="s">
        <v>49</v>
      </c>
      <c r="G418" t="s">
        <v>56</v>
      </c>
      <c r="H418" s="7">
        <v>10</v>
      </c>
      <c r="I418">
        <v>363.61</v>
      </c>
      <c r="J418">
        <v>15</v>
      </c>
      <c r="K418" s="6">
        <v>3090.69</v>
      </c>
      <c r="L418">
        <v>4.8</v>
      </c>
      <c r="M418" t="s">
        <v>39</v>
      </c>
      <c r="N418">
        <v>235</v>
      </c>
      <c r="O418">
        <v>70</v>
      </c>
      <c r="P418" s="4">
        <f>DATE(YEAR(Table1[[#This Row],[Order_Date]]),MONTH(Table1[[#This Row],[Order_Date]]),1)</f>
        <v>45778</v>
      </c>
      <c r="Q418" t="str">
        <f>TEXT(Table1[[#This Row],[Order_Date]],"mmmmmmmm")</f>
        <v>May</v>
      </c>
      <c r="R418">
        <f>YEAR(Table1[[#This Row],[Order_Date]])</f>
        <v>2025</v>
      </c>
      <c r="S418" s="6">
        <f>Table1[[#This Row],[Sales_Amount]]/100000</f>
        <v>3.0906900000000001E-2</v>
      </c>
      <c r="T418">
        <f>1</f>
        <v>1</v>
      </c>
      <c r="U418" t="str">
        <f>IF(Table1[[#This Row],[Inventory_Available]]&lt;=Table1[[#This Row],[Reorder_Level]],"Reorder Required","Sufficient")</f>
        <v>Sufficient</v>
      </c>
    </row>
    <row r="419" spans="1:21" x14ac:dyDescent="0.35">
      <c r="A419" t="s">
        <v>639</v>
      </c>
      <c r="B419" s="3" t="s">
        <v>640</v>
      </c>
      <c r="C419" s="3" t="str">
        <f>IF(WEEKDAY(Table1[[#This Row],[Order_Date]],2)&lt;=5,"Weekday","Weekend")</f>
        <v>Weekday</v>
      </c>
      <c r="D419" t="s">
        <v>16</v>
      </c>
      <c r="E419" t="s">
        <v>53</v>
      </c>
      <c r="F419" s="8" t="s">
        <v>18</v>
      </c>
      <c r="G419" t="s">
        <v>38</v>
      </c>
      <c r="H419" s="7">
        <v>1</v>
      </c>
      <c r="I419">
        <v>164.03</v>
      </c>
      <c r="J419">
        <v>10</v>
      </c>
      <c r="K419" s="6">
        <v>147.63</v>
      </c>
      <c r="L419">
        <v>4.7</v>
      </c>
      <c r="M419" t="s">
        <v>30</v>
      </c>
      <c r="N419">
        <v>162</v>
      </c>
      <c r="O419">
        <v>30</v>
      </c>
      <c r="P419" s="4">
        <f>DATE(YEAR(Table1[[#This Row],[Order_Date]]),MONTH(Table1[[#This Row],[Order_Date]]),1)</f>
        <v>45658</v>
      </c>
      <c r="Q419" t="str">
        <f>TEXT(Table1[[#This Row],[Order_Date]],"mmmmmmmm")</f>
        <v>January</v>
      </c>
      <c r="R419">
        <f>YEAR(Table1[[#This Row],[Order_Date]])</f>
        <v>2025</v>
      </c>
      <c r="S419" s="6">
        <f>Table1[[#This Row],[Sales_Amount]]/100000</f>
        <v>1.4763000000000001E-3</v>
      </c>
      <c r="T419">
        <f>1</f>
        <v>1</v>
      </c>
      <c r="U419" t="str">
        <f>IF(Table1[[#This Row],[Inventory_Available]]&lt;=Table1[[#This Row],[Reorder_Level]],"Reorder Required","Sufficient")</f>
        <v>Sufficient</v>
      </c>
    </row>
    <row r="420" spans="1:21" x14ac:dyDescent="0.35">
      <c r="A420" t="s">
        <v>641</v>
      </c>
      <c r="B420" s="3" t="s">
        <v>545</v>
      </c>
      <c r="C420" s="3" t="str">
        <f>IF(WEEKDAY(Table1[[#This Row],[Order_Date]],2)&lt;=5,"Weekday","Weekend")</f>
        <v>Weekday</v>
      </c>
      <c r="D420" t="s">
        <v>33</v>
      </c>
      <c r="E420" t="s">
        <v>53</v>
      </c>
      <c r="F420" s="8" t="s">
        <v>70</v>
      </c>
      <c r="G420" t="s">
        <v>71</v>
      </c>
      <c r="H420" s="7">
        <v>4</v>
      </c>
      <c r="I420">
        <v>122</v>
      </c>
      <c r="J420">
        <v>10</v>
      </c>
      <c r="K420" s="6">
        <v>439.2</v>
      </c>
      <c r="L420">
        <v>4.5999999999999996</v>
      </c>
      <c r="M420" t="s">
        <v>43</v>
      </c>
      <c r="N420">
        <v>322</v>
      </c>
      <c r="O420">
        <v>48</v>
      </c>
      <c r="P420" s="4">
        <f>DATE(YEAR(Table1[[#This Row],[Order_Date]]),MONTH(Table1[[#This Row],[Order_Date]]),1)</f>
        <v>45717</v>
      </c>
      <c r="Q420" t="str">
        <f>TEXT(Table1[[#This Row],[Order_Date]],"mmmmmmmm")</f>
        <v>March</v>
      </c>
      <c r="R420">
        <f>YEAR(Table1[[#This Row],[Order_Date]])</f>
        <v>2025</v>
      </c>
      <c r="S420" s="6">
        <f>Table1[[#This Row],[Sales_Amount]]/100000</f>
        <v>4.3920000000000001E-3</v>
      </c>
      <c r="T420">
        <f>1</f>
        <v>1</v>
      </c>
      <c r="U420" t="str">
        <f>IF(Table1[[#This Row],[Inventory_Available]]&lt;=Table1[[#This Row],[Reorder_Level]],"Reorder Required","Sufficient")</f>
        <v>Sufficient</v>
      </c>
    </row>
    <row r="421" spans="1:21" x14ac:dyDescent="0.35">
      <c r="A421" t="s">
        <v>642</v>
      </c>
      <c r="B421" s="3" t="s">
        <v>22</v>
      </c>
      <c r="C421" s="3" t="str">
        <f>IF(WEEKDAY(Table1[[#This Row],[Order_Date]],2)&lt;=5,"Weekday","Weekend")</f>
        <v>Weekend</v>
      </c>
      <c r="D421" t="s">
        <v>16</v>
      </c>
      <c r="E421" t="s">
        <v>17</v>
      </c>
      <c r="F421" s="8" t="s">
        <v>49</v>
      </c>
      <c r="G421" t="s">
        <v>56</v>
      </c>
      <c r="H421" s="7">
        <v>3</v>
      </c>
      <c r="I421">
        <v>52.01</v>
      </c>
      <c r="J421">
        <v>10</v>
      </c>
      <c r="K421" s="6">
        <v>140.43</v>
      </c>
      <c r="L421">
        <v>4.3</v>
      </c>
      <c r="M421" t="s">
        <v>43</v>
      </c>
      <c r="N421">
        <v>47</v>
      </c>
      <c r="O421">
        <v>66</v>
      </c>
      <c r="P421" s="4">
        <f>DATE(YEAR(Table1[[#This Row],[Order_Date]]),MONTH(Table1[[#This Row],[Order_Date]]),1)</f>
        <v>45717</v>
      </c>
      <c r="Q421" t="str">
        <f>TEXT(Table1[[#This Row],[Order_Date]],"mmmmmmmm")</f>
        <v>March</v>
      </c>
      <c r="R421">
        <f>YEAR(Table1[[#This Row],[Order_Date]])</f>
        <v>2025</v>
      </c>
      <c r="S421" s="6">
        <f>Table1[[#This Row],[Sales_Amount]]/100000</f>
        <v>1.4043E-3</v>
      </c>
      <c r="T421">
        <f>1</f>
        <v>1</v>
      </c>
      <c r="U421" t="str">
        <f>IF(Table1[[#This Row],[Inventory_Available]]&lt;=Table1[[#This Row],[Reorder_Level]],"Reorder Required","Sufficient")</f>
        <v>Reorder Required</v>
      </c>
    </row>
    <row r="422" spans="1:21" x14ac:dyDescent="0.35">
      <c r="A422" t="s">
        <v>643</v>
      </c>
      <c r="B422" s="3" t="s">
        <v>644</v>
      </c>
      <c r="C422" s="3" t="str">
        <f>IF(WEEKDAY(Table1[[#This Row],[Order_Date]],2)&lt;=5,"Weekday","Weekend")</f>
        <v>Weekend</v>
      </c>
      <c r="D422" t="s">
        <v>46</v>
      </c>
      <c r="E422" t="s">
        <v>61</v>
      </c>
      <c r="F422" s="8" t="s">
        <v>70</v>
      </c>
      <c r="G422" t="s">
        <v>143</v>
      </c>
      <c r="H422" s="7">
        <v>8</v>
      </c>
      <c r="I422">
        <v>220.39</v>
      </c>
      <c r="J422">
        <v>0</v>
      </c>
      <c r="K422" s="6">
        <v>1763.12</v>
      </c>
      <c r="L422">
        <v>4</v>
      </c>
      <c r="M422" t="s">
        <v>30</v>
      </c>
      <c r="N422">
        <v>40</v>
      </c>
      <c r="O422">
        <v>41</v>
      </c>
      <c r="P422" s="4">
        <f>DATE(YEAR(Table1[[#This Row],[Order_Date]]),MONTH(Table1[[#This Row],[Order_Date]]),1)</f>
        <v>45809</v>
      </c>
      <c r="Q422" t="str">
        <f>TEXT(Table1[[#This Row],[Order_Date]],"mmmmmmmm")</f>
        <v>June</v>
      </c>
      <c r="R422">
        <f>YEAR(Table1[[#This Row],[Order_Date]])</f>
        <v>2025</v>
      </c>
      <c r="S422" s="6">
        <f>Table1[[#This Row],[Sales_Amount]]/100000</f>
        <v>1.76312E-2</v>
      </c>
      <c r="T422">
        <f>1</f>
        <v>1</v>
      </c>
      <c r="U422" t="str">
        <f>IF(Table1[[#This Row],[Inventory_Available]]&lt;=Table1[[#This Row],[Reorder_Level]],"Reorder Required","Sufficient")</f>
        <v>Reorder Required</v>
      </c>
    </row>
    <row r="423" spans="1:21" x14ac:dyDescent="0.35">
      <c r="A423" t="s">
        <v>645</v>
      </c>
      <c r="B423" s="3" t="s">
        <v>155</v>
      </c>
      <c r="C423" s="3" t="str">
        <f>IF(WEEKDAY(Table1[[#This Row],[Order_Date]],2)&lt;=5,"Weekday","Weekend")</f>
        <v>Weekend</v>
      </c>
      <c r="D423" t="s">
        <v>74</v>
      </c>
      <c r="E423" t="s">
        <v>17</v>
      </c>
      <c r="F423" s="8" t="s">
        <v>18</v>
      </c>
      <c r="G423" t="s">
        <v>19</v>
      </c>
      <c r="H423" s="7">
        <v>10</v>
      </c>
      <c r="I423">
        <v>436.88</v>
      </c>
      <c r="J423">
        <v>5</v>
      </c>
      <c r="K423" s="6">
        <v>4150.3599999999997</v>
      </c>
      <c r="L423">
        <v>4.4000000000000004</v>
      </c>
      <c r="M423" t="s">
        <v>30</v>
      </c>
      <c r="N423">
        <v>171</v>
      </c>
      <c r="O423">
        <v>74</v>
      </c>
      <c r="P423" s="4">
        <f>DATE(YEAR(Table1[[#This Row],[Order_Date]]),MONTH(Table1[[#This Row],[Order_Date]]),1)</f>
        <v>45809</v>
      </c>
      <c r="Q423" t="str">
        <f>TEXT(Table1[[#This Row],[Order_Date]],"mmmmmmmm")</f>
        <v>June</v>
      </c>
      <c r="R423">
        <f>YEAR(Table1[[#This Row],[Order_Date]])</f>
        <v>2025</v>
      </c>
      <c r="S423" s="6">
        <f>Table1[[#This Row],[Sales_Amount]]/100000</f>
        <v>4.1503599999999995E-2</v>
      </c>
      <c r="T423">
        <f>1</f>
        <v>1</v>
      </c>
      <c r="U423" t="str">
        <f>IF(Table1[[#This Row],[Inventory_Available]]&lt;=Table1[[#This Row],[Reorder_Level]],"Reorder Required","Sufficient")</f>
        <v>Sufficient</v>
      </c>
    </row>
    <row r="424" spans="1:21" x14ac:dyDescent="0.35">
      <c r="A424" t="s">
        <v>646</v>
      </c>
      <c r="B424" s="3" t="s">
        <v>471</v>
      </c>
      <c r="C424" s="3" t="str">
        <f>IF(WEEKDAY(Table1[[#This Row],[Order_Date]],2)&lt;=5,"Weekday","Weekend")</f>
        <v>Weekday</v>
      </c>
      <c r="D424" t="s">
        <v>16</v>
      </c>
      <c r="E424" t="s">
        <v>53</v>
      </c>
      <c r="F424" s="8" t="s">
        <v>70</v>
      </c>
      <c r="G424" t="s">
        <v>139</v>
      </c>
      <c r="H424" s="7">
        <v>7</v>
      </c>
      <c r="I424">
        <v>219.97</v>
      </c>
      <c r="J424">
        <v>0</v>
      </c>
      <c r="K424" s="6">
        <v>1539.79</v>
      </c>
      <c r="L424">
        <v>4.3</v>
      </c>
      <c r="M424" t="s">
        <v>20</v>
      </c>
      <c r="N424">
        <v>493</v>
      </c>
      <c r="O424">
        <v>56</v>
      </c>
      <c r="P424" s="4">
        <f>DATE(YEAR(Table1[[#This Row],[Order_Date]]),MONTH(Table1[[#This Row],[Order_Date]]),1)</f>
        <v>45809</v>
      </c>
      <c r="Q424" t="str">
        <f>TEXT(Table1[[#This Row],[Order_Date]],"mmmmmmmm")</f>
        <v>June</v>
      </c>
      <c r="R424">
        <f>YEAR(Table1[[#This Row],[Order_Date]])</f>
        <v>2025</v>
      </c>
      <c r="S424" s="6">
        <f>Table1[[#This Row],[Sales_Amount]]/100000</f>
        <v>1.5397899999999999E-2</v>
      </c>
      <c r="T424">
        <f>1</f>
        <v>1</v>
      </c>
      <c r="U424" t="str">
        <f>IF(Table1[[#This Row],[Inventory_Available]]&lt;=Table1[[#This Row],[Reorder_Level]],"Reorder Required","Sufficient")</f>
        <v>Sufficient</v>
      </c>
    </row>
    <row r="425" spans="1:21" x14ac:dyDescent="0.35">
      <c r="A425" t="s">
        <v>647</v>
      </c>
      <c r="B425" s="3" t="s">
        <v>343</v>
      </c>
      <c r="C425" s="3" t="str">
        <f>IF(WEEKDAY(Table1[[#This Row],[Order_Date]],2)&lt;=5,"Weekday","Weekend")</f>
        <v>Weekday</v>
      </c>
      <c r="D425" t="s">
        <v>33</v>
      </c>
      <c r="E425" t="s">
        <v>53</v>
      </c>
      <c r="F425" s="8" t="s">
        <v>62</v>
      </c>
      <c r="G425" t="s">
        <v>166</v>
      </c>
      <c r="H425" s="7">
        <v>9</v>
      </c>
      <c r="I425">
        <v>229.35</v>
      </c>
      <c r="J425">
        <v>0</v>
      </c>
      <c r="K425" s="6">
        <v>2064.15</v>
      </c>
      <c r="L425">
        <v>4.7</v>
      </c>
      <c r="M425" t="s">
        <v>39</v>
      </c>
      <c r="N425">
        <v>135</v>
      </c>
      <c r="O425">
        <v>43</v>
      </c>
      <c r="P425" s="4">
        <f>DATE(YEAR(Table1[[#This Row],[Order_Date]]),MONTH(Table1[[#This Row],[Order_Date]]),1)</f>
        <v>45778</v>
      </c>
      <c r="Q425" t="str">
        <f>TEXT(Table1[[#This Row],[Order_Date]],"mmmmmmmm")</f>
        <v>May</v>
      </c>
      <c r="R425">
        <f>YEAR(Table1[[#This Row],[Order_Date]])</f>
        <v>2025</v>
      </c>
      <c r="S425" s="6">
        <f>Table1[[#This Row],[Sales_Amount]]/100000</f>
        <v>2.06415E-2</v>
      </c>
      <c r="T425">
        <f>1</f>
        <v>1</v>
      </c>
      <c r="U425" t="str">
        <f>IF(Table1[[#This Row],[Inventory_Available]]&lt;=Table1[[#This Row],[Reorder_Level]],"Reorder Required","Sufficient")</f>
        <v>Sufficient</v>
      </c>
    </row>
    <row r="426" spans="1:21" x14ac:dyDescent="0.35">
      <c r="A426" t="s">
        <v>648</v>
      </c>
      <c r="B426" s="3" t="s">
        <v>242</v>
      </c>
      <c r="C426" s="3" t="str">
        <f>IF(WEEKDAY(Table1[[#This Row],[Order_Date]],2)&lt;=5,"Weekday","Weekend")</f>
        <v>Weekday</v>
      </c>
      <c r="D426" t="s">
        <v>33</v>
      </c>
      <c r="E426" t="s">
        <v>17</v>
      </c>
      <c r="F426" s="8" t="s">
        <v>49</v>
      </c>
      <c r="G426" t="s">
        <v>106</v>
      </c>
      <c r="H426" s="7">
        <v>8</v>
      </c>
      <c r="I426">
        <v>422.79</v>
      </c>
      <c r="J426">
        <v>0</v>
      </c>
      <c r="K426" s="6">
        <v>3382.32</v>
      </c>
      <c r="L426">
        <v>3.7</v>
      </c>
      <c r="M426" t="s">
        <v>20</v>
      </c>
      <c r="N426">
        <v>242</v>
      </c>
      <c r="O426">
        <v>59</v>
      </c>
      <c r="P426" s="4">
        <f>DATE(YEAR(Table1[[#This Row],[Order_Date]]),MONTH(Table1[[#This Row],[Order_Date]]),1)</f>
        <v>45748</v>
      </c>
      <c r="Q426" t="str">
        <f>TEXT(Table1[[#This Row],[Order_Date]],"mmmmmmmm")</f>
        <v>April</v>
      </c>
      <c r="R426">
        <f>YEAR(Table1[[#This Row],[Order_Date]])</f>
        <v>2025</v>
      </c>
      <c r="S426" s="6">
        <f>Table1[[#This Row],[Sales_Amount]]/100000</f>
        <v>3.3823200000000005E-2</v>
      </c>
      <c r="T426">
        <f>1</f>
        <v>1</v>
      </c>
      <c r="U426" t="str">
        <f>IF(Table1[[#This Row],[Inventory_Available]]&lt;=Table1[[#This Row],[Reorder_Level]],"Reorder Required","Sufficient")</f>
        <v>Sufficient</v>
      </c>
    </row>
    <row r="427" spans="1:21" x14ac:dyDescent="0.35">
      <c r="A427" t="s">
        <v>649</v>
      </c>
      <c r="B427" s="3" t="s">
        <v>110</v>
      </c>
      <c r="C427" s="3" t="str">
        <f>IF(WEEKDAY(Table1[[#This Row],[Order_Date]],2)&lt;=5,"Weekday","Weekend")</f>
        <v>Weekend</v>
      </c>
      <c r="D427" t="s">
        <v>16</v>
      </c>
      <c r="E427" t="s">
        <v>53</v>
      </c>
      <c r="F427" s="8" t="s">
        <v>62</v>
      </c>
      <c r="G427" t="s">
        <v>63</v>
      </c>
      <c r="H427" s="7">
        <v>1</v>
      </c>
      <c r="I427">
        <v>318.52</v>
      </c>
      <c r="J427">
        <v>10</v>
      </c>
      <c r="K427" s="6">
        <v>286.67</v>
      </c>
      <c r="L427">
        <v>3.8</v>
      </c>
      <c r="M427" t="s">
        <v>43</v>
      </c>
      <c r="N427">
        <v>288</v>
      </c>
      <c r="O427">
        <v>33</v>
      </c>
      <c r="P427" s="4">
        <f>DATE(YEAR(Table1[[#This Row],[Order_Date]]),MONTH(Table1[[#This Row],[Order_Date]]),1)</f>
        <v>45809</v>
      </c>
      <c r="Q427" t="str">
        <f>TEXT(Table1[[#This Row],[Order_Date]],"mmmmmmmm")</f>
        <v>June</v>
      </c>
      <c r="R427">
        <f>YEAR(Table1[[#This Row],[Order_Date]])</f>
        <v>2025</v>
      </c>
      <c r="S427" s="6">
        <f>Table1[[#This Row],[Sales_Amount]]/100000</f>
        <v>2.8667000000000002E-3</v>
      </c>
      <c r="T427">
        <f>1</f>
        <v>1</v>
      </c>
      <c r="U427" t="str">
        <f>IF(Table1[[#This Row],[Inventory_Available]]&lt;=Table1[[#This Row],[Reorder_Level]],"Reorder Required","Sufficient")</f>
        <v>Sufficient</v>
      </c>
    </row>
    <row r="428" spans="1:21" x14ac:dyDescent="0.35">
      <c r="A428" t="s">
        <v>650</v>
      </c>
      <c r="B428" s="3" t="s">
        <v>186</v>
      </c>
      <c r="C428" s="3" t="str">
        <f>IF(WEEKDAY(Table1[[#This Row],[Order_Date]],2)&lt;=5,"Weekday","Weekend")</f>
        <v>Weekday</v>
      </c>
      <c r="D428" t="s">
        <v>23</v>
      </c>
      <c r="E428" t="s">
        <v>61</v>
      </c>
      <c r="F428" s="8" t="s">
        <v>70</v>
      </c>
      <c r="G428" t="s">
        <v>143</v>
      </c>
      <c r="H428" s="7">
        <v>10</v>
      </c>
      <c r="I428">
        <v>165.27</v>
      </c>
      <c r="J428">
        <v>20</v>
      </c>
      <c r="K428" s="6">
        <v>1322.16</v>
      </c>
      <c r="L428">
        <v>3.8</v>
      </c>
      <c r="M428" t="s">
        <v>39</v>
      </c>
      <c r="N428">
        <v>81</v>
      </c>
      <c r="O428">
        <v>52</v>
      </c>
      <c r="P428" s="4">
        <f>DATE(YEAR(Table1[[#This Row],[Order_Date]]),MONTH(Table1[[#This Row],[Order_Date]]),1)</f>
        <v>45658</v>
      </c>
      <c r="Q428" t="str">
        <f>TEXT(Table1[[#This Row],[Order_Date]],"mmmmmmmm")</f>
        <v>January</v>
      </c>
      <c r="R428">
        <f>YEAR(Table1[[#This Row],[Order_Date]])</f>
        <v>2025</v>
      </c>
      <c r="S428" s="6">
        <f>Table1[[#This Row],[Sales_Amount]]/100000</f>
        <v>1.32216E-2</v>
      </c>
      <c r="T428">
        <f>1</f>
        <v>1</v>
      </c>
      <c r="U428" t="str">
        <f>IF(Table1[[#This Row],[Inventory_Available]]&lt;=Table1[[#This Row],[Reorder_Level]],"Reorder Required","Sufficient")</f>
        <v>Sufficient</v>
      </c>
    </row>
    <row r="429" spans="1:21" x14ac:dyDescent="0.35">
      <c r="A429" t="s">
        <v>651</v>
      </c>
      <c r="B429" s="3" t="s">
        <v>256</v>
      </c>
      <c r="C429" s="3" t="str">
        <f>IF(WEEKDAY(Table1[[#This Row],[Order_Date]],2)&lt;=5,"Weekday","Weekend")</f>
        <v>Weekday</v>
      </c>
      <c r="D429" t="s">
        <v>16</v>
      </c>
      <c r="E429" t="s">
        <v>61</v>
      </c>
      <c r="F429" s="8" t="s">
        <v>24</v>
      </c>
      <c r="G429" t="s">
        <v>29</v>
      </c>
      <c r="H429" s="7">
        <v>8</v>
      </c>
      <c r="I429">
        <v>95.23</v>
      </c>
      <c r="J429">
        <v>10</v>
      </c>
      <c r="K429" s="6">
        <v>685.66</v>
      </c>
      <c r="L429">
        <v>4.5999999999999996</v>
      </c>
      <c r="M429" t="s">
        <v>39</v>
      </c>
      <c r="N429">
        <v>135</v>
      </c>
      <c r="O429">
        <v>67</v>
      </c>
      <c r="P429" s="4">
        <f>DATE(YEAR(Table1[[#This Row],[Order_Date]]),MONTH(Table1[[#This Row],[Order_Date]]),1)</f>
        <v>45809</v>
      </c>
      <c r="Q429" t="str">
        <f>TEXT(Table1[[#This Row],[Order_Date]],"mmmmmmmm")</f>
        <v>June</v>
      </c>
      <c r="R429">
        <f>YEAR(Table1[[#This Row],[Order_Date]])</f>
        <v>2025</v>
      </c>
      <c r="S429" s="6">
        <f>Table1[[#This Row],[Sales_Amount]]/100000</f>
        <v>6.8566E-3</v>
      </c>
      <c r="T429">
        <f>1</f>
        <v>1</v>
      </c>
      <c r="U429" t="str">
        <f>IF(Table1[[#This Row],[Inventory_Available]]&lt;=Table1[[#This Row],[Reorder_Level]],"Reorder Required","Sufficient")</f>
        <v>Sufficient</v>
      </c>
    </row>
    <row r="430" spans="1:21" x14ac:dyDescent="0.35">
      <c r="A430" t="s">
        <v>652</v>
      </c>
      <c r="B430" s="3" t="s">
        <v>134</v>
      </c>
      <c r="C430" s="3" t="str">
        <f>IF(WEEKDAY(Table1[[#This Row],[Order_Date]],2)&lt;=5,"Weekday","Weekend")</f>
        <v>Weekday</v>
      </c>
      <c r="D430" t="s">
        <v>74</v>
      </c>
      <c r="E430" t="s">
        <v>53</v>
      </c>
      <c r="F430" s="8" t="s">
        <v>62</v>
      </c>
      <c r="G430" t="s">
        <v>166</v>
      </c>
      <c r="H430" s="7">
        <v>8</v>
      </c>
      <c r="I430">
        <v>187.18</v>
      </c>
      <c r="J430">
        <v>5</v>
      </c>
      <c r="K430" s="6">
        <v>1422.57</v>
      </c>
      <c r="L430">
        <v>3.8</v>
      </c>
      <c r="M430" t="s">
        <v>20</v>
      </c>
      <c r="N430">
        <v>264</v>
      </c>
      <c r="O430">
        <v>62</v>
      </c>
      <c r="P430" s="4">
        <f>DATE(YEAR(Table1[[#This Row],[Order_Date]]),MONTH(Table1[[#This Row],[Order_Date]]),1)</f>
        <v>45778</v>
      </c>
      <c r="Q430" t="str">
        <f>TEXT(Table1[[#This Row],[Order_Date]],"mmmmmmmm")</f>
        <v>May</v>
      </c>
      <c r="R430">
        <f>YEAR(Table1[[#This Row],[Order_Date]])</f>
        <v>2025</v>
      </c>
      <c r="S430" s="6">
        <f>Table1[[#This Row],[Sales_Amount]]/100000</f>
        <v>1.4225699999999999E-2</v>
      </c>
      <c r="T430">
        <f>1</f>
        <v>1</v>
      </c>
      <c r="U430" t="str">
        <f>IF(Table1[[#This Row],[Inventory_Available]]&lt;=Table1[[#This Row],[Reorder_Level]],"Reorder Required","Sufficient")</f>
        <v>Sufficient</v>
      </c>
    </row>
    <row r="431" spans="1:21" x14ac:dyDescent="0.35">
      <c r="A431" t="s">
        <v>653</v>
      </c>
      <c r="B431" s="3" t="s">
        <v>628</v>
      </c>
      <c r="C431" s="3" t="str">
        <f>IF(WEEKDAY(Table1[[#This Row],[Order_Date]],2)&lt;=5,"Weekday","Weekend")</f>
        <v>Weekend</v>
      </c>
      <c r="D431" t="s">
        <v>74</v>
      </c>
      <c r="E431" t="s">
        <v>17</v>
      </c>
      <c r="F431" s="8" t="s">
        <v>70</v>
      </c>
      <c r="G431" t="s">
        <v>71</v>
      </c>
      <c r="H431" s="7">
        <v>7</v>
      </c>
      <c r="I431">
        <v>20.079999999999998</v>
      </c>
      <c r="J431">
        <v>10</v>
      </c>
      <c r="K431" s="6">
        <v>126.5</v>
      </c>
      <c r="L431">
        <v>4.5999999999999996</v>
      </c>
      <c r="M431" t="s">
        <v>30</v>
      </c>
      <c r="N431">
        <v>463</v>
      </c>
      <c r="O431">
        <v>61</v>
      </c>
      <c r="P431" s="4">
        <f>DATE(YEAR(Table1[[#This Row],[Order_Date]]),MONTH(Table1[[#This Row],[Order_Date]]),1)</f>
        <v>45658</v>
      </c>
      <c r="Q431" t="str">
        <f>TEXT(Table1[[#This Row],[Order_Date]],"mmmmmmmm")</f>
        <v>January</v>
      </c>
      <c r="R431">
        <f>YEAR(Table1[[#This Row],[Order_Date]])</f>
        <v>2025</v>
      </c>
      <c r="S431" s="6">
        <f>Table1[[#This Row],[Sales_Amount]]/100000</f>
        <v>1.2650000000000001E-3</v>
      </c>
      <c r="T431">
        <f>1</f>
        <v>1</v>
      </c>
      <c r="U431" t="str">
        <f>IF(Table1[[#This Row],[Inventory_Available]]&lt;=Table1[[#This Row],[Reorder_Level]],"Reorder Required","Sufficient")</f>
        <v>Sufficient</v>
      </c>
    </row>
    <row r="432" spans="1:21" x14ac:dyDescent="0.35">
      <c r="A432" t="s">
        <v>654</v>
      </c>
      <c r="B432" s="3" t="s">
        <v>55</v>
      </c>
      <c r="C432" s="3" t="str">
        <f>IF(WEEKDAY(Table1[[#This Row],[Order_Date]],2)&lt;=5,"Weekday","Weekend")</f>
        <v>Weekend</v>
      </c>
      <c r="D432" t="s">
        <v>74</v>
      </c>
      <c r="E432" t="s">
        <v>61</v>
      </c>
      <c r="F432" s="8" t="s">
        <v>24</v>
      </c>
      <c r="G432" t="s">
        <v>34</v>
      </c>
      <c r="H432" s="7">
        <v>7</v>
      </c>
      <c r="I432">
        <v>59.36</v>
      </c>
      <c r="J432">
        <v>0</v>
      </c>
      <c r="K432" s="6">
        <v>415.52</v>
      </c>
      <c r="L432">
        <v>4.8</v>
      </c>
      <c r="M432" t="s">
        <v>39</v>
      </c>
      <c r="N432">
        <v>466</v>
      </c>
      <c r="O432">
        <v>68</v>
      </c>
      <c r="P432" s="4">
        <f>DATE(YEAR(Table1[[#This Row],[Order_Date]]),MONTH(Table1[[#This Row],[Order_Date]]),1)</f>
        <v>45748</v>
      </c>
      <c r="Q432" t="str">
        <f>TEXT(Table1[[#This Row],[Order_Date]],"mmmmmmmm")</f>
        <v>April</v>
      </c>
      <c r="R432">
        <f>YEAR(Table1[[#This Row],[Order_Date]])</f>
        <v>2025</v>
      </c>
      <c r="S432" s="6">
        <f>Table1[[#This Row],[Sales_Amount]]/100000</f>
        <v>4.1551999999999995E-3</v>
      </c>
      <c r="T432">
        <f>1</f>
        <v>1</v>
      </c>
      <c r="U432" t="str">
        <f>IF(Table1[[#This Row],[Inventory_Available]]&lt;=Table1[[#This Row],[Reorder_Level]],"Reorder Required","Sufficient")</f>
        <v>Sufficient</v>
      </c>
    </row>
    <row r="433" spans="1:21" x14ac:dyDescent="0.35">
      <c r="A433" t="s">
        <v>655</v>
      </c>
      <c r="B433" s="3" t="s">
        <v>204</v>
      </c>
      <c r="C433" s="3" t="str">
        <f>IF(WEEKDAY(Table1[[#This Row],[Order_Date]],2)&lt;=5,"Weekday","Weekend")</f>
        <v>Weekday</v>
      </c>
      <c r="D433" t="s">
        <v>23</v>
      </c>
      <c r="E433" t="s">
        <v>61</v>
      </c>
      <c r="F433" s="8" t="s">
        <v>24</v>
      </c>
      <c r="G433" t="s">
        <v>29</v>
      </c>
      <c r="H433" s="7">
        <v>5</v>
      </c>
      <c r="I433">
        <v>101.88</v>
      </c>
      <c r="J433">
        <v>10</v>
      </c>
      <c r="K433" s="6">
        <v>458.46</v>
      </c>
      <c r="L433">
        <v>3.6</v>
      </c>
      <c r="M433" t="s">
        <v>30</v>
      </c>
      <c r="N433">
        <v>98</v>
      </c>
      <c r="O433">
        <v>43</v>
      </c>
      <c r="P433" s="4">
        <f>DATE(YEAR(Table1[[#This Row],[Order_Date]]),MONTH(Table1[[#This Row],[Order_Date]]),1)</f>
        <v>45778</v>
      </c>
      <c r="Q433" t="str">
        <f>TEXT(Table1[[#This Row],[Order_Date]],"mmmmmmmm")</f>
        <v>May</v>
      </c>
      <c r="R433">
        <f>YEAR(Table1[[#This Row],[Order_Date]])</f>
        <v>2025</v>
      </c>
      <c r="S433" s="6">
        <f>Table1[[#This Row],[Sales_Amount]]/100000</f>
        <v>4.5845999999999994E-3</v>
      </c>
      <c r="T433">
        <f>1</f>
        <v>1</v>
      </c>
      <c r="U433" t="str">
        <f>IF(Table1[[#This Row],[Inventory_Available]]&lt;=Table1[[#This Row],[Reorder_Level]],"Reorder Required","Sufficient")</f>
        <v>Sufficient</v>
      </c>
    </row>
    <row r="434" spans="1:21" x14ac:dyDescent="0.35">
      <c r="A434" t="s">
        <v>656</v>
      </c>
      <c r="B434" s="3" t="s">
        <v>45</v>
      </c>
      <c r="C434" s="3" t="str">
        <f>IF(WEEKDAY(Table1[[#This Row],[Order_Date]],2)&lt;=5,"Weekday","Weekend")</f>
        <v>Weekday</v>
      </c>
      <c r="D434" t="s">
        <v>23</v>
      </c>
      <c r="E434" t="s">
        <v>17</v>
      </c>
      <c r="F434" s="8" t="s">
        <v>70</v>
      </c>
      <c r="G434" t="s">
        <v>77</v>
      </c>
      <c r="H434" s="7">
        <v>4</v>
      </c>
      <c r="I434">
        <v>74.66</v>
      </c>
      <c r="J434">
        <v>15</v>
      </c>
      <c r="K434" s="6">
        <v>253.84</v>
      </c>
      <c r="L434">
        <v>4.4000000000000004</v>
      </c>
      <c r="M434" t="s">
        <v>30</v>
      </c>
      <c r="N434">
        <v>396</v>
      </c>
      <c r="O434">
        <v>32</v>
      </c>
      <c r="P434" s="4">
        <f>DATE(YEAR(Table1[[#This Row],[Order_Date]]),MONTH(Table1[[#This Row],[Order_Date]]),1)</f>
        <v>45717</v>
      </c>
      <c r="Q434" t="str">
        <f>TEXT(Table1[[#This Row],[Order_Date]],"mmmmmmmm")</f>
        <v>March</v>
      </c>
      <c r="R434">
        <f>YEAR(Table1[[#This Row],[Order_Date]])</f>
        <v>2025</v>
      </c>
      <c r="S434" s="6">
        <f>Table1[[#This Row],[Sales_Amount]]/100000</f>
        <v>2.5384000000000001E-3</v>
      </c>
      <c r="T434">
        <f>1</f>
        <v>1</v>
      </c>
      <c r="U434" t="str">
        <f>IF(Table1[[#This Row],[Inventory_Available]]&lt;=Table1[[#This Row],[Reorder_Level]],"Reorder Required","Sufficient")</f>
        <v>Sufficient</v>
      </c>
    </row>
    <row r="435" spans="1:21" x14ac:dyDescent="0.35">
      <c r="A435" t="s">
        <v>657</v>
      </c>
      <c r="B435" s="3" t="s">
        <v>392</v>
      </c>
      <c r="C435" s="3" t="str">
        <f>IF(WEEKDAY(Table1[[#This Row],[Order_Date]],2)&lt;=5,"Weekday","Weekend")</f>
        <v>Weekday</v>
      </c>
      <c r="D435" t="s">
        <v>16</v>
      </c>
      <c r="E435" t="s">
        <v>17</v>
      </c>
      <c r="F435" s="8" t="s">
        <v>49</v>
      </c>
      <c r="G435" t="s">
        <v>50</v>
      </c>
      <c r="H435" s="7">
        <v>1</v>
      </c>
      <c r="I435">
        <v>46.33</v>
      </c>
      <c r="J435">
        <v>0</v>
      </c>
      <c r="K435" s="6">
        <v>46.33</v>
      </c>
      <c r="L435">
        <v>3.6</v>
      </c>
      <c r="M435" t="s">
        <v>30</v>
      </c>
      <c r="N435">
        <v>353</v>
      </c>
      <c r="O435">
        <v>55</v>
      </c>
      <c r="P435" s="4">
        <f>DATE(YEAR(Table1[[#This Row],[Order_Date]]),MONTH(Table1[[#This Row],[Order_Date]]),1)</f>
        <v>45658</v>
      </c>
      <c r="Q435" t="str">
        <f>TEXT(Table1[[#This Row],[Order_Date]],"mmmmmmmm")</f>
        <v>January</v>
      </c>
      <c r="R435">
        <f>YEAR(Table1[[#This Row],[Order_Date]])</f>
        <v>2025</v>
      </c>
      <c r="S435" s="6">
        <f>Table1[[#This Row],[Sales_Amount]]/100000</f>
        <v>4.6329999999999999E-4</v>
      </c>
      <c r="T435">
        <f>1</f>
        <v>1</v>
      </c>
      <c r="U435" t="str">
        <f>IF(Table1[[#This Row],[Inventory_Available]]&lt;=Table1[[#This Row],[Reorder_Level]],"Reorder Required","Sufficient")</f>
        <v>Sufficient</v>
      </c>
    </row>
    <row r="436" spans="1:21" x14ac:dyDescent="0.35">
      <c r="A436" t="s">
        <v>658</v>
      </c>
      <c r="B436" s="3" t="s">
        <v>286</v>
      </c>
      <c r="C436" s="3" t="str">
        <f>IF(WEEKDAY(Table1[[#This Row],[Order_Date]],2)&lt;=5,"Weekday","Weekend")</f>
        <v>Weekend</v>
      </c>
      <c r="D436" t="s">
        <v>16</v>
      </c>
      <c r="E436" t="s">
        <v>61</v>
      </c>
      <c r="F436" s="8" t="s">
        <v>70</v>
      </c>
      <c r="G436" t="s">
        <v>77</v>
      </c>
      <c r="H436" s="7">
        <v>7</v>
      </c>
      <c r="I436">
        <v>216.55</v>
      </c>
      <c r="J436">
        <v>5</v>
      </c>
      <c r="K436" s="6">
        <v>1440.06</v>
      </c>
      <c r="L436">
        <v>4.8</v>
      </c>
      <c r="M436" t="s">
        <v>20</v>
      </c>
      <c r="N436">
        <v>472</v>
      </c>
      <c r="O436">
        <v>51</v>
      </c>
      <c r="P436" s="4">
        <f>DATE(YEAR(Table1[[#This Row],[Order_Date]]),MONTH(Table1[[#This Row],[Order_Date]]),1)</f>
        <v>45658</v>
      </c>
      <c r="Q436" t="str">
        <f>TEXT(Table1[[#This Row],[Order_Date]],"mmmmmmmm")</f>
        <v>January</v>
      </c>
      <c r="R436">
        <f>YEAR(Table1[[#This Row],[Order_Date]])</f>
        <v>2025</v>
      </c>
      <c r="S436" s="6">
        <f>Table1[[#This Row],[Sales_Amount]]/100000</f>
        <v>1.44006E-2</v>
      </c>
      <c r="T436">
        <f>1</f>
        <v>1</v>
      </c>
      <c r="U436" t="str">
        <f>IF(Table1[[#This Row],[Inventory_Available]]&lt;=Table1[[#This Row],[Reorder_Level]],"Reorder Required","Sufficient")</f>
        <v>Sufficient</v>
      </c>
    </row>
    <row r="437" spans="1:21" x14ac:dyDescent="0.35">
      <c r="A437" t="s">
        <v>659</v>
      </c>
      <c r="B437" s="3" t="s">
        <v>73</v>
      </c>
      <c r="C437" s="3" t="str">
        <f>IF(WEEKDAY(Table1[[#This Row],[Order_Date]],2)&lt;=5,"Weekday","Weekend")</f>
        <v>Weekday</v>
      </c>
      <c r="D437" t="s">
        <v>46</v>
      </c>
      <c r="E437" t="s">
        <v>53</v>
      </c>
      <c r="F437" s="8" t="s">
        <v>18</v>
      </c>
      <c r="G437" t="s">
        <v>38</v>
      </c>
      <c r="H437" s="7">
        <v>10</v>
      </c>
      <c r="I437">
        <v>348.1</v>
      </c>
      <c r="J437">
        <v>10</v>
      </c>
      <c r="K437" s="6">
        <v>3132.9</v>
      </c>
      <c r="L437">
        <v>4.8</v>
      </c>
      <c r="M437" t="s">
        <v>30</v>
      </c>
      <c r="N437">
        <v>334</v>
      </c>
      <c r="O437">
        <v>28</v>
      </c>
      <c r="P437" s="4">
        <f>DATE(YEAR(Table1[[#This Row],[Order_Date]]),MONTH(Table1[[#This Row],[Order_Date]]),1)</f>
        <v>45748</v>
      </c>
      <c r="Q437" t="str">
        <f>TEXT(Table1[[#This Row],[Order_Date]],"mmmmmmmm")</f>
        <v>April</v>
      </c>
      <c r="R437">
        <f>YEAR(Table1[[#This Row],[Order_Date]])</f>
        <v>2025</v>
      </c>
      <c r="S437" s="6">
        <f>Table1[[#This Row],[Sales_Amount]]/100000</f>
        <v>3.1329000000000003E-2</v>
      </c>
      <c r="T437">
        <f>1</f>
        <v>1</v>
      </c>
      <c r="U437" t="str">
        <f>IF(Table1[[#This Row],[Inventory_Available]]&lt;=Table1[[#This Row],[Reorder_Level]],"Reorder Required","Sufficient")</f>
        <v>Sufficient</v>
      </c>
    </row>
    <row r="438" spans="1:21" x14ac:dyDescent="0.35">
      <c r="A438" t="s">
        <v>660</v>
      </c>
      <c r="B438" s="3" t="s">
        <v>221</v>
      </c>
      <c r="C438" s="3" t="str">
        <f>IF(WEEKDAY(Table1[[#This Row],[Order_Date]],2)&lt;=5,"Weekday","Weekend")</f>
        <v>Weekday</v>
      </c>
      <c r="D438" t="s">
        <v>74</v>
      </c>
      <c r="E438" t="s">
        <v>61</v>
      </c>
      <c r="F438" s="8" t="s">
        <v>62</v>
      </c>
      <c r="G438" t="s">
        <v>82</v>
      </c>
      <c r="H438" s="7">
        <v>10</v>
      </c>
      <c r="I438">
        <v>202.9</v>
      </c>
      <c r="J438">
        <v>20</v>
      </c>
      <c r="K438" s="6">
        <v>1623.2</v>
      </c>
      <c r="L438">
        <v>3.7</v>
      </c>
      <c r="M438" t="s">
        <v>43</v>
      </c>
      <c r="N438">
        <v>222</v>
      </c>
      <c r="O438">
        <v>69</v>
      </c>
      <c r="P438" s="4">
        <f>DATE(YEAR(Table1[[#This Row],[Order_Date]]),MONTH(Table1[[#This Row],[Order_Date]]),1)</f>
        <v>45809</v>
      </c>
      <c r="Q438" t="str">
        <f>TEXT(Table1[[#This Row],[Order_Date]],"mmmmmmmm")</f>
        <v>June</v>
      </c>
      <c r="R438">
        <f>YEAR(Table1[[#This Row],[Order_Date]])</f>
        <v>2025</v>
      </c>
      <c r="S438" s="6">
        <f>Table1[[#This Row],[Sales_Amount]]/100000</f>
        <v>1.6232E-2</v>
      </c>
      <c r="T438">
        <f>1</f>
        <v>1</v>
      </c>
      <c r="U438" t="str">
        <f>IF(Table1[[#This Row],[Inventory_Available]]&lt;=Table1[[#This Row],[Reorder_Level]],"Reorder Required","Sufficient")</f>
        <v>Sufficient</v>
      </c>
    </row>
    <row r="439" spans="1:21" x14ac:dyDescent="0.35">
      <c r="A439" t="s">
        <v>661</v>
      </c>
      <c r="B439" s="3" t="s">
        <v>662</v>
      </c>
      <c r="C439" s="3" t="str">
        <f>IF(WEEKDAY(Table1[[#This Row],[Order_Date]],2)&lt;=5,"Weekday","Weekend")</f>
        <v>Weekday</v>
      </c>
      <c r="D439" t="s">
        <v>16</v>
      </c>
      <c r="E439" t="s">
        <v>28</v>
      </c>
      <c r="F439" s="8" t="s">
        <v>24</v>
      </c>
      <c r="G439" t="s">
        <v>25</v>
      </c>
      <c r="H439" s="7">
        <v>2</v>
      </c>
      <c r="I439">
        <v>312.64999999999998</v>
      </c>
      <c r="J439">
        <v>10</v>
      </c>
      <c r="K439" s="6">
        <v>562.77</v>
      </c>
      <c r="L439">
        <v>4.0999999999999996</v>
      </c>
      <c r="M439" t="s">
        <v>30</v>
      </c>
      <c r="N439">
        <v>461</v>
      </c>
      <c r="O439">
        <v>28</v>
      </c>
      <c r="P439" s="4">
        <f>DATE(YEAR(Table1[[#This Row],[Order_Date]]),MONTH(Table1[[#This Row],[Order_Date]]),1)</f>
        <v>45809</v>
      </c>
      <c r="Q439" t="str">
        <f>TEXT(Table1[[#This Row],[Order_Date]],"mmmmmmmm")</f>
        <v>June</v>
      </c>
      <c r="R439">
        <f>YEAR(Table1[[#This Row],[Order_Date]])</f>
        <v>2025</v>
      </c>
      <c r="S439" s="6">
        <f>Table1[[#This Row],[Sales_Amount]]/100000</f>
        <v>5.6277000000000002E-3</v>
      </c>
      <c r="T439">
        <f>1</f>
        <v>1</v>
      </c>
      <c r="U439" t="str">
        <f>IF(Table1[[#This Row],[Inventory_Available]]&lt;=Table1[[#This Row],[Reorder_Level]],"Reorder Required","Sufficient")</f>
        <v>Sufficient</v>
      </c>
    </row>
    <row r="440" spans="1:21" x14ac:dyDescent="0.35">
      <c r="A440" t="s">
        <v>663</v>
      </c>
      <c r="B440" s="3" t="s">
        <v>227</v>
      </c>
      <c r="C440" s="3" t="str">
        <f>IF(WEEKDAY(Table1[[#This Row],[Order_Date]],2)&lt;=5,"Weekday","Weekend")</f>
        <v>Weekday</v>
      </c>
      <c r="D440" t="s">
        <v>33</v>
      </c>
      <c r="E440" t="s">
        <v>28</v>
      </c>
      <c r="F440" s="8" t="s">
        <v>62</v>
      </c>
      <c r="G440" t="s">
        <v>149</v>
      </c>
      <c r="H440" s="7">
        <v>2</v>
      </c>
      <c r="I440">
        <v>379.21</v>
      </c>
      <c r="J440">
        <v>20</v>
      </c>
      <c r="K440" s="6">
        <v>606.74</v>
      </c>
      <c r="L440">
        <v>4</v>
      </c>
      <c r="M440" t="s">
        <v>30</v>
      </c>
      <c r="N440">
        <v>296</v>
      </c>
      <c r="O440">
        <v>63</v>
      </c>
      <c r="P440" s="4">
        <f>DATE(YEAR(Table1[[#This Row],[Order_Date]]),MONTH(Table1[[#This Row],[Order_Date]]),1)</f>
        <v>45717</v>
      </c>
      <c r="Q440" t="str">
        <f>TEXT(Table1[[#This Row],[Order_Date]],"mmmmmmmm")</f>
        <v>March</v>
      </c>
      <c r="R440">
        <f>YEAR(Table1[[#This Row],[Order_Date]])</f>
        <v>2025</v>
      </c>
      <c r="S440" s="6">
        <f>Table1[[#This Row],[Sales_Amount]]/100000</f>
        <v>6.0673999999999997E-3</v>
      </c>
      <c r="T440">
        <f>1</f>
        <v>1</v>
      </c>
      <c r="U440" t="str">
        <f>IF(Table1[[#This Row],[Inventory_Available]]&lt;=Table1[[#This Row],[Reorder_Level]],"Reorder Required","Sufficient")</f>
        <v>Sufficient</v>
      </c>
    </row>
    <row r="441" spans="1:21" x14ac:dyDescent="0.35">
      <c r="A441" t="s">
        <v>664</v>
      </c>
      <c r="B441" s="3" t="s">
        <v>364</v>
      </c>
      <c r="C441" s="3" t="str">
        <f>IF(WEEKDAY(Table1[[#This Row],[Order_Date]],2)&lt;=5,"Weekday","Weekend")</f>
        <v>Weekday</v>
      </c>
      <c r="D441" t="s">
        <v>33</v>
      </c>
      <c r="E441" t="s">
        <v>28</v>
      </c>
      <c r="F441" s="8" t="s">
        <v>18</v>
      </c>
      <c r="G441" t="s">
        <v>38</v>
      </c>
      <c r="H441" s="7">
        <v>5</v>
      </c>
      <c r="I441">
        <v>330.05</v>
      </c>
      <c r="J441">
        <v>0</v>
      </c>
      <c r="K441" s="6">
        <v>1650.25</v>
      </c>
      <c r="L441">
        <v>4.9000000000000004</v>
      </c>
      <c r="M441" t="s">
        <v>43</v>
      </c>
      <c r="N441">
        <v>437</v>
      </c>
      <c r="O441">
        <v>62</v>
      </c>
      <c r="P441" s="4">
        <f>DATE(YEAR(Table1[[#This Row],[Order_Date]]),MONTH(Table1[[#This Row],[Order_Date]]),1)</f>
        <v>45658</v>
      </c>
      <c r="Q441" t="str">
        <f>TEXT(Table1[[#This Row],[Order_Date]],"mmmmmmmm")</f>
        <v>January</v>
      </c>
      <c r="R441">
        <f>YEAR(Table1[[#This Row],[Order_Date]])</f>
        <v>2025</v>
      </c>
      <c r="S441" s="6">
        <f>Table1[[#This Row],[Sales_Amount]]/100000</f>
        <v>1.65025E-2</v>
      </c>
      <c r="T441">
        <f>1</f>
        <v>1</v>
      </c>
      <c r="U441" t="str">
        <f>IF(Table1[[#This Row],[Inventory_Available]]&lt;=Table1[[#This Row],[Reorder_Level]],"Reorder Required","Sufficient")</f>
        <v>Sufficient</v>
      </c>
    </row>
    <row r="442" spans="1:21" x14ac:dyDescent="0.35">
      <c r="A442" t="s">
        <v>665</v>
      </c>
      <c r="B442" s="3" t="s">
        <v>242</v>
      </c>
      <c r="C442" s="3" t="str">
        <f>IF(WEEKDAY(Table1[[#This Row],[Order_Date]],2)&lt;=5,"Weekday","Weekend")</f>
        <v>Weekday</v>
      </c>
      <c r="D442" t="s">
        <v>16</v>
      </c>
      <c r="E442" t="s">
        <v>28</v>
      </c>
      <c r="F442" s="8" t="s">
        <v>49</v>
      </c>
      <c r="G442" t="s">
        <v>50</v>
      </c>
      <c r="H442" s="7">
        <v>1</v>
      </c>
      <c r="I442">
        <v>499.7</v>
      </c>
      <c r="J442">
        <v>5</v>
      </c>
      <c r="K442" s="6">
        <v>474.71</v>
      </c>
      <c r="L442">
        <v>3.7</v>
      </c>
      <c r="M442" t="s">
        <v>30</v>
      </c>
      <c r="N442">
        <v>413</v>
      </c>
      <c r="O442">
        <v>61</v>
      </c>
      <c r="P442" s="4">
        <f>DATE(YEAR(Table1[[#This Row],[Order_Date]]),MONTH(Table1[[#This Row],[Order_Date]]),1)</f>
        <v>45748</v>
      </c>
      <c r="Q442" t="str">
        <f>TEXT(Table1[[#This Row],[Order_Date]],"mmmmmmmm")</f>
        <v>April</v>
      </c>
      <c r="R442">
        <f>YEAR(Table1[[#This Row],[Order_Date]])</f>
        <v>2025</v>
      </c>
      <c r="S442" s="6">
        <f>Table1[[#This Row],[Sales_Amount]]/100000</f>
        <v>4.7470999999999998E-3</v>
      </c>
      <c r="T442">
        <f>1</f>
        <v>1</v>
      </c>
      <c r="U442" t="str">
        <f>IF(Table1[[#This Row],[Inventory_Available]]&lt;=Table1[[#This Row],[Reorder_Level]],"Reorder Required","Sufficient")</f>
        <v>Sufficient</v>
      </c>
    </row>
    <row r="443" spans="1:21" x14ac:dyDescent="0.35">
      <c r="A443" t="s">
        <v>666</v>
      </c>
      <c r="B443" s="3" t="s">
        <v>667</v>
      </c>
      <c r="C443" s="3" t="str">
        <f>IF(WEEKDAY(Table1[[#This Row],[Order_Date]],2)&lt;=5,"Weekday","Weekend")</f>
        <v>Weekday</v>
      </c>
      <c r="D443" t="s">
        <v>16</v>
      </c>
      <c r="E443" t="s">
        <v>61</v>
      </c>
      <c r="F443" s="8" t="s">
        <v>49</v>
      </c>
      <c r="G443" t="s">
        <v>56</v>
      </c>
      <c r="H443" s="7">
        <v>5</v>
      </c>
      <c r="I443">
        <v>287.20999999999998</v>
      </c>
      <c r="J443">
        <v>0</v>
      </c>
      <c r="K443" s="6">
        <v>1436.05</v>
      </c>
      <c r="L443">
        <v>4.9000000000000004</v>
      </c>
      <c r="M443" t="s">
        <v>20</v>
      </c>
      <c r="N443">
        <v>137</v>
      </c>
      <c r="O443">
        <v>24</v>
      </c>
      <c r="P443" s="4">
        <f>DATE(YEAR(Table1[[#This Row],[Order_Date]]),MONTH(Table1[[#This Row],[Order_Date]]),1)</f>
        <v>45658</v>
      </c>
      <c r="Q443" t="str">
        <f>TEXT(Table1[[#This Row],[Order_Date]],"mmmmmmmm")</f>
        <v>January</v>
      </c>
      <c r="R443">
        <f>YEAR(Table1[[#This Row],[Order_Date]])</f>
        <v>2025</v>
      </c>
      <c r="S443" s="6">
        <f>Table1[[#This Row],[Sales_Amount]]/100000</f>
        <v>1.43605E-2</v>
      </c>
      <c r="T443">
        <f>1</f>
        <v>1</v>
      </c>
      <c r="U443" t="str">
        <f>IF(Table1[[#This Row],[Inventory_Available]]&lt;=Table1[[#This Row],[Reorder_Level]],"Reorder Required","Sufficient")</f>
        <v>Sufficient</v>
      </c>
    </row>
    <row r="444" spans="1:21" x14ac:dyDescent="0.35">
      <c r="A444" t="s">
        <v>668</v>
      </c>
      <c r="B444" s="3" t="s">
        <v>118</v>
      </c>
      <c r="C444" s="3" t="str">
        <f>IF(WEEKDAY(Table1[[#This Row],[Order_Date]],2)&lt;=5,"Weekday","Weekend")</f>
        <v>Weekday</v>
      </c>
      <c r="D444" t="s">
        <v>74</v>
      </c>
      <c r="E444" t="s">
        <v>28</v>
      </c>
      <c r="F444" s="8" t="s">
        <v>24</v>
      </c>
      <c r="G444" t="s">
        <v>34</v>
      </c>
      <c r="H444" s="7">
        <v>2</v>
      </c>
      <c r="I444">
        <v>453.18</v>
      </c>
      <c r="J444">
        <v>0</v>
      </c>
      <c r="K444" s="6">
        <v>906.36</v>
      </c>
      <c r="L444">
        <v>4.8</v>
      </c>
      <c r="M444" t="s">
        <v>30</v>
      </c>
      <c r="N444">
        <v>477</v>
      </c>
      <c r="O444">
        <v>38</v>
      </c>
      <c r="P444" s="4">
        <f>DATE(YEAR(Table1[[#This Row],[Order_Date]]),MONTH(Table1[[#This Row],[Order_Date]]),1)</f>
        <v>45658</v>
      </c>
      <c r="Q444" t="str">
        <f>TEXT(Table1[[#This Row],[Order_Date]],"mmmmmmmm")</f>
        <v>January</v>
      </c>
      <c r="R444">
        <f>YEAR(Table1[[#This Row],[Order_Date]])</f>
        <v>2025</v>
      </c>
      <c r="S444" s="6">
        <f>Table1[[#This Row],[Sales_Amount]]/100000</f>
        <v>9.0635999999999998E-3</v>
      </c>
      <c r="T444">
        <f>1</f>
        <v>1</v>
      </c>
      <c r="U444" t="str">
        <f>IF(Table1[[#This Row],[Inventory_Available]]&lt;=Table1[[#This Row],[Reorder_Level]],"Reorder Required","Sufficient")</f>
        <v>Sufficient</v>
      </c>
    </row>
    <row r="445" spans="1:21" x14ac:dyDescent="0.35">
      <c r="A445" t="s">
        <v>669</v>
      </c>
      <c r="B445" s="3" t="s">
        <v>354</v>
      </c>
      <c r="C445" s="3" t="str">
        <f>IF(WEEKDAY(Table1[[#This Row],[Order_Date]],2)&lt;=5,"Weekday","Weekend")</f>
        <v>Weekday</v>
      </c>
      <c r="D445" t="s">
        <v>74</v>
      </c>
      <c r="E445" t="s">
        <v>61</v>
      </c>
      <c r="F445" s="8" t="s">
        <v>62</v>
      </c>
      <c r="G445" t="s">
        <v>82</v>
      </c>
      <c r="H445" s="7">
        <v>7</v>
      </c>
      <c r="I445">
        <v>224.9</v>
      </c>
      <c r="J445">
        <v>10</v>
      </c>
      <c r="K445" s="6">
        <v>1416.87</v>
      </c>
      <c r="L445">
        <v>4.2</v>
      </c>
      <c r="M445" t="s">
        <v>39</v>
      </c>
      <c r="N445">
        <v>189</v>
      </c>
      <c r="O445">
        <v>74</v>
      </c>
      <c r="P445" s="4">
        <f>DATE(YEAR(Table1[[#This Row],[Order_Date]]),MONTH(Table1[[#This Row],[Order_Date]]),1)</f>
        <v>45748</v>
      </c>
      <c r="Q445" t="str">
        <f>TEXT(Table1[[#This Row],[Order_Date]],"mmmmmmmm")</f>
        <v>April</v>
      </c>
      <c r="R445">
        <f>YEAR(Table1[[#This Row],[Order_Date]])</f>
        <v>2025</v>
      </c>
      <c r="S445" s="6">
        <f>Table1[[#This Row],[Sales_Amount]]/100000</f>
        <v>1.4168699999999999E-2</v>
      </c>
      <c r="T445">
        <f>1</f>
        <v>1</v>
      </c>
      <c r="U445" t="str">
        <f>IF(Table1[[#This Row],[Inventory_Available]]&lt;=Table1[[#This Row],[Reorder_Level]],"Reorder Required","Sufficient")</f>
        <v>Sufficient</v>
      </c>
    </row>
    <row r="446" spans="1:21" x14ac:dyDescent="0.35">
      <c r="A446" t="s">
        <v>670</v>
      </c>
      <c r="B446" s="3" t="s">
        <v>55</v>
      </c>
      <c r="C446" s="3" t="str">
        <f>IF(WEEKDAY(Table1[[#This Row],[Order_Date]],2)&lt;=5,"Weekday","Weekend")</f>
        <v>Weekend</v>
      </c>
      <c r="D446" t="s">
        <v>16</v>
      </c>
      <c r="E446" t="s">
        <v>53</v>
      </c>
      <c r="F446" s="8" t="s">
        <v>62</v>
      </c>
      <c r="G446" t="s">
        <v>166</v>
      </c>
      <c r="H446" s="7">
        <v>3</v>
      </c>
      <c r="I446">
        <v>360.28</v>
      </c>
      <c r="J446">
        <v>10</v>
      </c>
      <c r="K446" s="6">
        <v>972.76</v>
      </c>
      <c r="L446">
        <v>3.9</v>
      </c>
      <c r="M446" t="s">
        <v>20</v>
      </c>
      <c r="N446">
        <v>159</v>
      </c>
      <c r="O446">
        <v>35</v>
      </c>
      <c r="P446" s="4">
        <f>DATE(YEAR(Table1[[#This Row],[Order_Date]]),MONTH(Table1[[#This Row],[Order_Date]]),1)</f>
        <v>45748</v>
      </c>
      <c r="Q446" t="str">
        <f>TEXT(Table1[[#This Row],[Order_Date]],"mmmmmmmm")</f>
        <v>April</v>
      </c>
      <c r="R446">
        <f>YEAR(Table1[[#This Row],[Order_Date]])</f>
        <v>2025</v>
      </c>
      <c r="S446" s="6">
        <f>Table1[[#This Row],[Sales_Amount]]/100000</f>
        <v>9.7275999999999994E-3</v>
      </c>
      <c r="T446">
        <f>1</f>
        <v>1</v>
      </c>
      <c r="U446" t="str">
        <f>IF(Table1[[#This Row],[Inventory_Available]]&lt;=Table1[[#This Row],[Reorder_Level]],"Reorder Required","Sufficient")</f>
        <v>Sufficient</v>
      </c>
    </row>
    <row r="447" spans="1:21" x14ac:dyDescent="0.35">
      <c r="A447" t="s">
        <v>671</v>
      </c>
      <c r="B447" s="3" t="s">
        <v>292</v>
      </c>
      <c r="C447" s="3" t="str">
        <f>IF(WEEKDAY(Table1[[#This Row],[Order_Date]],2)&lt;=5,"Weekday","Weekend")</f>
        <v>Weekday</v>
      </c>
      <c r="D447" t="s">
        <v>37</v>
      </c>
      <c r="E447" t="s">
        <v>28</v>
      </c>
      <c r="F447" s="8" t="s">
        <v>62</v>
      </c>
      <c r="G447" t="s">
        <v>166</v>
      </c>
      <c r="H447" s="7">
        <v>9</v>
      </c>
      <c r="I447">
        <v>279.27999999999997</v>
      </c>
      <c r="J447">
        <v>10</v>
      </c>
      <c r="K447" s="6">
        <v>2262.17</v>
      </c>
      <c r="L447">
        <v>3.7</v>
      </c>
      <c r="M447" t="s">
        <v>39</v>
      </c>
      <c r="N447">
        <v>224</v>
      </c>
      <c r="O447">
        <v>57</v>
      </c>
      <c r="P447" s="4">
        <f>DATE(YEAR(Table1[[#This Row],[Order_Date]]),MONTH(Table1[[#This Row],[Order_Date]]),1)</f>
        <v>45689</v>
      </c>
      <c r="Q447" t="str">
        <f>TEXT(Table1[[#This Row],[Order_Date]],"mmmmmmmm")</f>
        <v>February</v>
      </c>
      <c r="R447">
        <f>YEAR(Table1[[#This Row],[Order_Date]])</f>
        <v>2025</v>
      </c>
      <c r="S447" s="6">
        <f>Table1[[#This Row],[Sales_Amount]]/100000</f>
        <v>2.2621700000000002E-2</v>
      </c>
      <c r="T447">
        <f>1</f>
        <v>1</v>
      </c>
      <c r="U447" t="str">
        <f>IF(Table1[[#This Row],[Inventory_Available]]&lt;=Table1[[#This Row],[Reorder_Level]],"Reorder Required","Sufficient")</f>
        <v>Sufficient</v>
      </c>
    </row>
    <row r="448" spans="1:21" x14ac:dyDescent="0.35">
      <c r="A448" t="s">
        <v>672</v>
      </c>
      <c r="B448" s="3" t="s">
        <v>130</v>
      </c>
      <c r="C448" s="3" t="str">
        <f>IF(WEEKDAY(Table1[[#This Row],[Order_Date]],2)&lt;=5,"Weekday","Weekend")</f>
        <v>Weekday</v>
      </c>
      <c r="D448" t="s">
        <v>74</v>
      </c>
      <c r="E448" t="s">
        <v>17</v>
      </c>
      <c r="F448" s="8" t="s">
        <v>24</v>
      </c>
      <c r="G448" t="s">
        <v>25</v>
      </c>
      <c r="H448" s="7">
        <v>4</v>
      </c>
      <c r="I448">
        <v>158.18</v>
      </c>
      <c r="J448">
        <v>5</v>
      </c>
      <c r="K448" s="6">
        <v>601.08000000000004</v>
      </c>
      <c r="L448">
        <v>4.5999999999999996</v>
      </c>
      <c r="M448" t="s">
        <v>43</v>
      </c>
      <c r="N448">
        <v>63</v>
      </c>
      <c r="O448">
        <v>71</v>
      </c>
      <c r="P448" s="4">
        <f>DATE(YEAR(Table1[[#This Row],[Order_Date]]),MONTH(Table1[[#This Row],[Order_Date]]),1)</f>
        <v>45778</v>
      </c>
      <c r="Q448" t="str">
        <f>TEXT(Table1[[#This Row],[Order_Date]],"mmmmmmmm")</f>
        <v>May</v>
      </c>
      <c r="R448">
        <f>YEAR(Table1[[#This Row],[Order_Date]])</f>
        <v>2025</v>
      </c>
      <c r="S448" s="6">
        <f>Table1[[#This Row],[Sales_Amount]]/100000</f>
        <v>6.0108000000000002E-3</v>
      </c>
      <c r="T448">
        <f>1</f>
        <v>1</v>
      </c>
      <c r="U448" t="str">
        <f>IF(Table1[[#This Row],[Inventory_Available]]&lt;=Table1[[#This Row],[Reorder_Level]],"Reorder Required","Sufficient")</f>
        <v>Reorder Required</v>
      </c>
    </row>
    <row r="449" spans="1:21" x14ac:dyDescent="0.35">
      <c r="A449" t="s">
        <v>673</v>
      </c>
      <c r="B449" s="3" t="s">
        <v>186</v>
      </c>
      <c r="C449" s="3" t="str">
        <f>IF(WEEKDAY(Table1[[#This Row],[Order_Date]],2)&lt;=5,"Weekday","Weekend")</f>
        <v>Weekday</v>
      </c>
      <c r="D449" t="s">
        <v>33</v>
      </c>
      <c r="E449" t="s">
        <v>61</v>
      </c>
      <c r="F449" s="8" t="s">
        <v>70</v>
      </c>
      <c r="G449" t="s">
        <v>71</v>
      </c>
      <c r="H449" s="7">
        <v>3</v>
      </c>
      <c r="I449">
        <v>126.07</v>
      </c>
      <c r="J449">
        <v>15</v>
      </c>
      <c r="K449" s="6">
        <v>321.48</v>
      </c>
      <c r="L449">
        <v>4.2</v>
      </c>
      <c r="M449" t="s">
        <v>30</v>
      </c>
      <c r="N449">
        <v>54</v>
      </c>
      <c r="O449">
        <v>36</v>
      </c>
      <c r="P449" s="4">
        <f>DATE(YEAR(Table1[[#This Row],[Order_Date]]),MONTH(Table1[[#This Row],[Order_Date]]),1)</f>
        <v>45658</v>
      </c>
      <c r="Q449" t="str">
        <f>TEXT(Table1[[#This Row],[Order_Date]],"mmmmmmmm")</f>
        <v>January</v>
      </c>
      <c r="R449">
        <f>YEAR(Table1[[#This Row],[Order_Date]])</f>
        <v>2025</v>
      </c>
      <c r="S449" s="6">
        <f>Table1[[#This Row],[Sales_Amount]]/100000</f>
        <v>3.2148000000000003E-3</v>
      </c>
      <c r="T449">
        <f>1</f>
        <v>1</v>
      </c>
      <c r="U449" t="str">
        <f>IF(Table1[[#This Row],[Inventory_Available]]&lt;=Table1[[#This Row],[Reorder_Level]],"Reorder Required","Sufficient")</f>
        <v>Sufficient</v>
      </c>
    </row>
    <row r="450" spans="1:21" x14ac:dyDescent="0.35">
      <c r="A450" t="s">
        <v>674</v>
      </c>
      <c r="B450" s="3" t="s">
        <v>370</v>
      </c>
      <c r="C450" s="3" t="str">
        <f>IF(WEEKDAY(Table1[[#This Row],[Order_Date]],2)&lt;=5,"Weekday","Weekend")</f>
        <v>Weekday</v>
      </c>
      <c r="D450" t="s">
        <v>23</v>
      </c>
      <c r="E450" t="s">
        <v>61</v>
      </c>
      <c r="F450" s="8" t="s">
        <v>62</v>
      </c>
      <c r="G450" t="s">
        <v>63</v>
      </c>
      <c r="H450" s="7">
        <v>7</v>
      </c>
      <c r="I450">
        <v>94.07</v>
      </c>
      <c r="J450">
        <v>20</v>
      </c>
      <c r="K450" s="6">
        <v>526.79</v>
      </c>
      <c r="L450">
        <v>3.9</v>
      </c>
      <c r="M450" t="s">
        <v>20</v>
      </c>
      <c r="N450">
        <v>324</v>
      </c>
      <c r="O450">
        <v>52</v>
      </c>
      <c r="P450" s="4">
        <f>DATE(YEAR(Table1[[#This Row],[Order_Date]]),MONTH(Table1[[#This Row],[Order_Date]]),1)</f>
        <v>45717</v>
      </c>
      <c r="Q450" t="str">
        <f>TEXT(Table1[[#This Row],[Order_Date]],"mmmmmmmm")</f>
        <v>March</v>
      </c>
      <c r="R450">
        <f>YEAR(Table1[[#This Row],[Order_Date]])</f>
        <v>2025</v>
      </c>
      <c r="S450" s="6">
        <f>Table1[[#This Row],[Sales_Amount]]/100000</f>
        <v>5.2678999999999998E-3</v>
      </c>
      <c r="T450">
        <f>1</f>
        <v>1</v>
      </c>
      <c r="U450" t="str">
        <f>IF(Table1[[#This Row],[Inventory_Available]]&lt;=Table1[[#This Row],[Reorder_Level]],"Reorder Required","Sufficient")</f>
        <v>Sufficient</v>
      </c>
    </row>
    <row r="451" spans="1:21" x14ac:dyDescent="0.35">
      <c r="A451" t="s">
        <v>675</v>
      </c>
      <c r="B451" s="3" t="s">
        <v>523</v>
      </c>
      <c r="C451" s="3" t="str">
        <f>IF(WEEKDAY(Table1[[#This Row],[Order_Date]],2)&lt;=5,"Weekday","Weekend")</f>
        <v>Weekday</v>
      </c>
      <c r="D451" t="s">
        <v>46</v>
      </c>
      <c r="E451" t="s">
        <v>53</v>
      </c>
      <c r="F451" s="8" t="s">
        <v>62</v>
      </c>
      <c r="G451" t="s">
        <v>63</v>
      </c>
      <c r="H451" s="7">
        <v>2</v>
      </c>
      <c r="I451">
        <v>441.37</v>
      </c>
      <c r="J451">
        <v>20</v>
      </c>
      <c r="K451" s="6">
        <v>706.19</v>
      </c>
      <c r="L451">
        <v>4.5999999999999996</v>
      </c>
      <c r="M451" t="s">
        <v>20</v>
      </c>
      <c r="N451">
        <v>467</v>
      </c>
      <c r="O451">
        <v>24</v>
      </c>
      <c r="P451" s="4">
        <f>DATE(YEAR(Table1[[#This Row],[Order_Date]]),MONTH(Table1[[#This Row],[Order_Date]]),1)</f>
        <v>45689</v>
      </c>
      <c r="Q451" t="str">
        <f>TEXT(Table1[[#This Row],[Order_Date]],"mmmmmmmm")</f>
        <v>February</v>
      </c>
      <c r="R451">
        <f>YEAR(Table1[[#This Row],[Order_Date]])</f>
        <v>2025</v>
      </c>
      <c r="S451" s="6">
        <f>Table1[[#This Row],[Sales_Amount]]/100000</f>
        <v>7.0619000000000003E-3</v>
      </c>
      <c r="T451">
        <f>1</f>
        <v>1</v>
      </c>
      <c r="U451" t="str">
        <f>IF(Table1[[#This Row],[Inventory_Available]]&lt;=Table1[[#This Row],[Reorder_Level]],"Reorder Required","Sufficient")</f>
        <v>Sufficient</v>
      </c>
    </row>
    <row r="452" spans="1:21" x14ac:dyDescent="0.35">
      <c r="A452" t="s">
        <v>676</v>
      </c>
      <c r="B452" s="3" t="s">
        <v>345</v>
      </c>
      <c r="C452" s="3" t="str">
        <f>IF(WEEKDAY(Table1[[#This Row],[Order_Date]],2)&lt;=5,"Weekday","Weekend")</f>
        <v>Weekend</v>
      </c>
      <c r="D452" t="s">
        <v>46</v>
      </c>
      <c r="E452" t="s">
        <v>28</v>
      </c>
      <c r="F452" s="8" t="s">
        <v>49</v>
      </c>
      <c r="G452" t="s">
        <v>50</v>
      </c>
      <c r="H452" s="7">
        <v>7</v>
      </c>
      <c r="I452">
        <v>102.58</v>
      </c>
      <c r="J452">
        <v>0</v>
      </c>
      <c r="K452" s="6">
        <v>718.06</v>
      </c>
      <c r="L452">
        <v>4.2</v>
      </c>
      <c r="M452" t="s">
        <v>39</v>
      </c>
      <c r="N452">
        <v>264</v>
      </c>
      <c r="O452">
        <v>78</v>
      </c>
      <c r="P452" s="4">
        <f>DATE(YEAR(Table1[[#This Row],[Order_Date]]),MONTH(Table1[[#This Row],[Order_Date]]),1)</f>
        <v>45658</v>
      </c>
      <c r="Q452" t="str">
        <f>TEXT(Table1[[#This Row],[Order_Date]],"mmmmmmmm")</f>
        <v>January</v>
      </c>
      <c r="R452">
        <f>YEAR(Table1[[#This Row],[Order_Date]])</f>
        <v>2025</v>
      </c>
      <c r="S452" s="6">
        <f>Table1[[#This Row],[Sales_Amount]]/100000</f>
        <v>7.1805999999999997E-3</v>
      </c>
      <c r="T452">
        <f>1</f>
        <v>1</v>
      </c>
      <c r="U452" t="str">
        <f>IF(Table1[[#This Row],[Inventory_Available]]&lt;=Table1[[#This Row],[Reorder_Level]],"Reorder Required","Sufficient")</f>
        <v>Sufficient</v>
      </c>
    </row>
    <row r="453" spans="1:21" x14ac:dyDescent="0.35">
      <c r="A453" t="s">
        <v>677</v>
      </c>
      <c r="B453" s="3" t="s">
        <v>286</v>
      </c>
      <c r="C453" s="3" t="str">
        <f>IF(WEEKDAY(Table1[[#This Row],[Order_Date]],2)&lt;=5,"Weekday","Weekend")</f>
        <v>Weekend</v>
      </c>
      <c r="D453" t="s">
        <v>16</v>
      </c>
      <c r="E453" t="s">
        <v>28</v>
      </c>
      <c r="F453" s="8" t="s">
        <v>18</v>
      </c>
      <c r="G453" t="s">
        <v>87</v>
      </c>
      <c r="H453" s="7">
        <v>4</v>
      </c>
      <c r="I453">
        <v>61.17</v>
      </c>
      <c r="J453">
        <v>10</v>
      </c>
      <c r="K453" s="6">
        <v>220.21</v>
      </c>
      <c r="L453">
        <v>4.0999999999999996</v>
      </c>
      <c r="M453" t="s">
        <v>43</v>
      </c>
      <c r="N453">
        <v>413</v>
      </c>
      <c r="O453">
        <v>71</v>
      </c>
      <c r="P453" s="4">
        <f>DATE(YEAR(Table1[[#This Row],[Order_Date]]),MONTH(Table1[[#This Row],[Order_Date]]),1)</f>
        <v>45658</v>
      </c>
      <c r="Q453" t="str">
        <f>TEXT(Table1[[#This Row],[Order_Date]],"mmmmmmmm")</f>
        <v>January</v>
      </c>
      <c r="R453">
        <f>YEAR(Table1[[#This Row],[Order_Date]])</f>
        <v>2025</v>
      </c>
      <c r="S453" s="6">
        <f>Table1[[#This Row],[Sales_Amount]]/100000</f>
        <v>2.2021000000000002E-3</v>
      </c>
      <c r="T453">
        <f>1</f>
        <v>1</v>
      </c>
      <c r="U453" t="str">
        <f>IF(Table1[[#This Row],[Inventory_Available]]&lt;=Table1[[#This Row],[Reorder_Level]],"Reorder Required","Sufficient")</f>
        <v>Sufficient</v>
      </c>
    </row>
    <row r="454" spans="1:21" x14ac:dyDescent="0.35">
      <c r="A454" t="s">
        <v>678</v>
      </c>
      <c r="B454" s="3" t="s">
        <v>461</v>
      </c>
      <c r="C454" s="3" t="str">
        <f>IF(WEEKDAY(Table1[[#This Row],[Order_Date]],2)&lt;=5,"Weekday","Weekend")</f>
        <v>Weekday</v>
      </c>
      <c r="D454" t="s">
        <v>37</v>
      </c>
      <c r="E454" t="s">
        <v>17</v>
      </c>
      <c r="F454" s="8" t="s">
        <v>70</v>
      </c>
      <c r="G454" t="s">
        <v>139</v>
      </c>
      <c r="H454" s="7">
        <v>8</v>
      </c>
      <c r="I454">
        <v>412.37</v>
      </c>
      <c r="J454">
        <v>10</v>
      </c>
      <c r="K454" s="6">
        <v>2969.06</v>
      </c>
      <c r="L454">
        <v>3.5</v>
      </c>
      <c r="M454" t="s">
        <v>30</v>
      </c>
      <c r="N454">
        <v>290</v>
      </c>
      <c r="O454">
        <v>74</v>
      </c>
      <c r="P454" s="4">
        <f>DATE(YEAR(Table1[[#This Row],[Order_Date]]),MONTH(Table1[[#This Row],[Order_Date]]),1)</f>
        <v>45748</v>
      </c>
      <c r="Q454" t="str">
        <f>TEXT(Table1[[#This Row],[Order_Date]],"mmmmmmmm")</f>
        <v>April</v>
      </c>
      <c r="R454">
        <f>YEAR(Table1[[#This Row],[Order_Date]])</f>
        <v>2025</v>
      </c>
      <c r="S454" s="6">
        <f>Table1[[#This Row],[Sales_Amount]]/100000</f>
        <v>2.9690600000000001E-2</v>
      </c>
      <c r="T454">
        <f>1</f>
        <v>1</v>
      </c>
      <c r="U454" t="str">
        <f>IF(Table1[[#This Row],[Inventory_Available]]&lt;=Table1[[#This Row],[Reorder_Level]],"Reorder Required","Sufficient")</f>
        <v>Sufficient</v>
      </c>
    </row>
    <row r="455" spans="1:21" x14ac:dyDescent="0.35">
      <c r="A455" t="s">
        <v>679</v>
      </c>
      <c r="B455" s="3" t="s">
        <v>48</v>
      </c>
      <c r="C455" s="3" t="str">
        <f>IF(WEEKDAY(Table1[[#This Row],[Order_Date]],2)&lt;=5,"Weekday","Weekend")</f>
        <v>Weekday</v>
      </c>
      <c r="D455" t="s">
        <v>33</v>
      </c>
      <c r="E455" t="s">
        <v>17</v>
      </c>
      <c r="F455" s="8" t="s">
        <v>62</v>
      </c>
      <c r="G455" t="s">
        <v>166</v>
      </c>
      <c r="H455" s="7">
        <v>4</v>
      </c>
      <c r="I455">
        <v>260.08</v>
      </c>
      <c r="J455">
        <v>0</v>
      </c>
      <c r="K455" s="6">
        <v>1040.32</v>
      </c>
      <c r="L455">
        <v>3.7</v>
      </c>
      <c r="M455" t="s">
        <v>39</v>
      </c>
      <c r="N455">
        <v>194</v>
      </c>
      <c r="O455">
        <v>72</v>
      </c>
      <c r="P455" s="4">
        <f>DATE(YEAR(Table1[[#This Row],[Order_Date]]),MONTH(Table1[[#This Row],[Order_Date]]),1)</f>
        <v>45689</v>
      </c>
      <c r="Q455" t="str">
        <f>TEXT(Table1[[#This Row],[Order_Date]],"mmmmmmmm")</f>
        <v>February</v>
      </c>
      <c r="R455">
        <f>YEAR(Table1[[#This Row],[Order_Date]])</f>
        <v>2025</v>
      </c>
      <c r="S455" s="6">
        <f>Table1[[#This Row],[Sales_Amount]]/100000</f>
        <v>1.04032E-2</v>
      </c>
      <c r="T455">
        <f>1</f>
        <v>1</v>
      </c>
      <c r="U455" t="str">
        <f>IF(Table1[[#This Row],[Inventory_Available]]&lt;=Table1[[#This Row],[Reorder_Level]],"Reorder Required","Sufficient")</f>
        <v>Sufficient</v>
      </c>
    </row>
    <row r="456" spans="1:21" x14ac:dyDescent="0.35">
      <c r="A456" t="s">
        <v>680</v>
      </c>
      <c r="B456" s="3" t="s">
        <v>230</v>
      </c>
      <c r="C456" s="3" t="str">
        <f>IF(WEEKDAY(Table1[[#This Row],[Order_Date]],2)&lt;=5,"Weekday","Weekend")</f>
        <v>Weekday</v>
      </c>
      <c r="D456" t="s">
        <v>23</v>
      </c>
      <c r="E456" t="s">
        <v>28</v>
      </c>
      <c r="F456" s="8" t="s">
        <v>62</v>
      </c>
      <c r="G456" t="s">
        <v>149</v>
      </c>
      <c r="H456" s="7">
        <v>3</v>
      </c>
      <c r="I456">
        <v>381.78</v>
      </c>
      <c r="J456">
        <v>5</v>
      </c>
      <c r="K456" s="6">
        <v>1088.07</v>
      </c>
      <c r="L456">
        <v>4.3</v>
      </c>
      <c r="M456" t="s">
        <v>20</v>
      </c>
      <c r="N456">
        <v>381</v>
      </c>
      <c r="O456">
        <v>44</v>
      </c>
      <c r="P456" s="4">
        <f>DATE(YEAR(Table1[[#This Row],[Order_Date]]),MONTH(Table1[[#This Row],[Order_Date]]),1)</f>
        <v>45809</v>
      </c>
      <c r="Q456" t="str">
        <f>TEXT(Table1[[#This Row],[Order_Date]],"mmmmmmmm")</f>
        <v>June</v>
      </c>
      <c r="R456">
        <f>YEAR(Table1[[#This Row],[Order_Date]])</f>
        <v>2025</v>
      </c>
      <c r="S456" s="6">
        <f>Table1[[#This Row],[Sales_Amount]]/100000</f>
        <v>1.08807E-2</v>
      </c>
      <c r="T456">
        <f>1</f>
        <v>1</v>
      </c>
      <c r="U456" t="str">
        <f>IF(Table1[[#This Row],[Inventory_Available]]&lt;=Table1[[#This Row],[Reorder_Level]],"Reorder Required","Sufficient")</f>
        <v>Sufficient</v>
      </c>
    </row>
    <row r="457" spans="1:21" x14ac:dyDescent="0.35">
      <c r="A457" t="s">
        <v>681</v>
      </c>
      <c r="B457" s="3" t="s">
        <v>640</v>
      </c>
      <c r="C457" s="3" t="str">
        <f>IF(WEEKDAY(Table1[[#This Row],[Order_Date]],2)&lt;=5,"Weekday","Weekend")</f>
        <v>Weekday</v>
      </c>
      <c r="D457" t="s">
        <v>74</v>
      </c>
      <c r="E457" t="s">
        <v>28</v>
      </c>
      <c r="F457" s="8" t="s">
        <v>24</v>
      </c>
      <c r="G457" t="s">
        <v>34</v>
      </c>
      <c r="H457" s="7">
        <v>2</v>
      </c>
      <c r="I457">
        <v>401.19</v>
      </c>
      <c r="J457">
        <v>10</v>
      </c>
      <c r="K457" s="6">
        <v>722.14</v>
      </c>
      <c r="L457">
        <v>4.2</v>
      </c>
      <c r="M457" t="s">
        <v>43</v>
      </c>
      <c r="N457">
        <v>145</v>
      </c>
      <c r="O457">
        <v>43</v>
      </c>
      <c r="P457" s="4">
        <f>DATE(YEAR(Table1[[#This Row],[Order_Date]]),MONTH(Table1[[#This Row],[Order_Date]]),1)</f>
        <v>45658</v>
      </c>
      <c r="Q457" t="str">
        <f>TEXT(Table1[[#This Row],[Order_Date]],"mmmmmmmm")</f>
        <v>January</v>
      </c>
      <c r="R457">
        <f>YEAR(Table1[[#This Row],[Order_Date]])</f>
        <v>2025</v>
      </c>
      <c r="S457" s="6">
        <f>Table1[[#This Row],[Sales_Amount]]/100000</f>
        <v>7.2214000000000002E-3</v>
      </c>
      <c r="T457">
        <f>1</f>
        <v>1</v>
      </c>
      <c r="U457" t="str">
        <f>IF(Table1[[#This Row],[Inventory_Available]]&lt;=Table1[[#This Row],[Reorder_Level]],"Reorder Required","Sufficient")</f>
        <v>Sufficient</v>
      </c>
    </row>
    <row r="458" spans="1:21" x14ac:dyDescent="0.35">
      <c r="A458" t="s">
        <v>682</v>
      </c>
      <c r="B458" s="3" t="s">
        <v>299</v>
      </c>
      <c r="C458" s="3" t="str">
        <f>IF(WEEKDAY(Table1[[#This Row],[Order_Date]],2)&lt;=5,"Weekday","Weekend")</f>
        <v>Weekday</v>
      </c>
      <c r="D458" t="s">
        <v>74</v>
      </c>
      <c r="E458" t="s">
        <v>28</v>
      </c>
      <c r="F458" s="8" t="s">
        <v>70</v>
      </c>
      <c r="G458" t="s">
        <v>139</v>
      </c>
      <c r="H458" s="7">
        <v>9</v>
      </c>
      <c r="I458">
        <v>497.16</v>
      </c>
      <c r="J458">
        <v>5</v>
      </c>
      <c r="K458" s="6">
        <v>4250.72</v>
      </c>
      <c r="L458">
        <v>4</v>
      </c>
      <c r="M458" t="s">
        <v>30</v>
      </c>
      <c r="N458">
        <v>348</v>
      </c>
      <c r="O458">
        <v>51</v>
      </c>
      <c r="P458" s="4">
        <f>DATE(YEAR(Table1[[#This Row],[Order_Date]]),MONTH(Table1[[#This Row],[Order_Date]]),1)</f>
        <v>45748</v>
      </c>
      <c r="Q458" t="str">
        <f>TEXT(Table1[[#This Row],[Order_Date]],"mmmmmmmm")</f>
        <v>April</v>
      </c>
      <c r="R458">
        <f>YEAR(Table1[[#This Row],[Order_Date]])</f>
        <v>2025</v>
      </c>
      <c r="S458" s="6">
        <f>Table1[[#This Row],[Sales_Amount]]/100000</f>
        <v>4.2507200000000002E-2</v>
      </c>
      <c r="T458">
        <f>1</f>
        <v>1</v>
      </c>
      <c r="U458" t="str">
        <f>IF(Table1[[#This Row],[Inventory_Available]]&lt;=Table1[[#This Row],[Reorder_Level]],"Reorder Required","Sufficient")</f>
        <v>Sufficient</v>
      </c>
    </row>
    <row r="459" spans="1:21" x14ac:dyDescent="0.35">
      <c r="A459" t="s">
        <v>683</v>
      </c>
      <c r="B459" s="3" t="s">
        <v>136</v>
      </c>
      <c r="C459" s="3" t="str">
        <f>IF(WEEKDAY(Table1[[#This Row],[Order_Date]],2)&lt;=5,"Weekday","Weekend")</f>
        <v>Weekday</v>
      </c>
      <c r="D459" t="s">
        <v>37</v>
      </c>
      <c r="E459" t="s">
        <v>61</v>
      </c>
      <c r="F459" s="8" t="s">
        <v>62</v>
      </c>
      <c r="G459" t="s">
        <v>149</v>
      </c>
      <c r="H459" s="7">
        <v>2</v>
      </c>
      <c r="I459">
        <v>377.46</v>
      </c>
      <c r="J459">
        <v>5</v>
      </c>
      <c r="K459" s="6">
        <v>717.17</v>
      </c>
      <c r="L459">
        <v>4.7</v>
      </c>
      <c r="M459" t="s">
        <v>20</v>
      </c>
      <c r="N459">
        <v>366</v>
      </c>
      <c r="O459">
        <v>53</v>
      </c>
      <c r="P459" s="4">
        <f>DATE(YEAR(Table1[[#This Row],[Order_Date]]),MONTH(Table1[[#This Row],[Order_Date]]),1)</f>
        <v>45717</v>
      </c>
      <c r="Q459" t="str">
        <f>TEXT(Table1[[#This Row],[Order_Date]],"mmmmmmmm")</f>
        <v>March</v>
      </c>
      <c r="R459">
        <f>YEAR(Table1[[#This Row],[Order_Date]])</f>
        <v>2025</v>
      </c>
      <c r="S459" s="6">
        <f>Table1[[#This Row],[Sales_Amount]]/100000</f>
        <v>7.1716999999999996E-3</v>
      </c>
      <c r="T459">
        <f>1</f>
        <v>1</v>
      </c>
      <c r="U459" t="str">
        <f>IF(Table1[[#This Row],[Inventory_Available]]&lt;=Table1[[#This Row],[Reorder_Level]],"Reorder Required","Sufficient")</f>
        <v>Sufficient</v>
      </c>
    </row>
    <row r="460" spans="1:21" x14ac:dyDescent="0.35">
      <c r="A460" t="s">
        <v>684</v>
      </c>
      <c r="B460" s="3" t="s">
        <v>41</v>
      </c>
      <c r="C460" s="3" t="str">
        <f>IF(WEEKDAY(Table1[[#This Row],[Order_Date]],2)&lt;=5,"Weekday","Weekend")</f>
        <v>Weekend</v>
      </c>
      <c r="D460" t="s">
        <v>74</v>
      </c>
      <c r="E460" t="s">
        <v>28</v>
      </c>
      <c r="F460" s="8" t="s">
        <v>62</v>
      </c>
      <c r="G460" t="s">
        <v>149</v>
      </c>
      <c r="H460" s="7">
        <v>4</v>
      </c>
      <c r="I460">
        <v>286.95</v>
      </c>
      <c r="J460">
        <v>20</v>
      </c>
      <c r="K460" s="6">
        <v>918.24</v>
      </c>
      <c r="L460">
        <v>4.9000000000000004</v>
      </c>
      <c r="M460" t="s">
        <v>30</v>
      </c>
      <c r="N460">
        <v>254</v>
      </c>
      <c r="O460">
        <v>32</v>
      </c>
      <c r="P460" s="4">
        <f>DATE(YEAR(Table1[[#This Row],[Order_Date]]),MONTH(Table1[[#This Row],[Order_Date]]),1)</f>
        <v>45658</v>
      </c>
      <c r="Q460" t="str">
        <f>TEXT(Table1[[#This Row],[Order_Date]],"mmmmmmmm")</f>
        <v>January</v>
      </c>
      <c r="R460">
        <f>YEAR(Table1[[#This Row],[Order_Date]])</f>
        <v>2025</v>
      </c>
      <c r="S460" s="6">
        <f>Table1[[#This Row],[Sales_Amount]]/100000</f>
        <v>9.1824000000000003E-3</v>
      </c>
      <c r="T460">
        <f>1</f>
        <v>1</v>
      </c>
      <c r="U460" t="str">
        <f>IF(Table1[[#This Row],[Inventory_Available]]&lt;=Table1[[#This Row],[Reorder_Level]],"Reorder Required","Sufficient")</f>
        <v>Sufficient</v>
      </c>
    </row>
    <row r="461" spans="1:21" x14ac:dyDescent="0.35">
      <c r="A461" t="s">
        <v>685</v>
      </c>
      <c r="B461" s="3" t="s">
        <v>180</v>
      </c>
      <c r="C461" s="3" t="str">
        <f>IF(WEEKDAY(Table1[[#This Row],[Order_Date]],2)&lt;=5,"Weekday","Weekend")</f>
        <v>Weekday</v>
      </c>
      <c r="D461" t="s">
        <v>23</v>
      </c>
      <c r="E461" t="s">
        <v>61</v>
      </c>
      <c r="F461" s="8" t="s">
        <v>62</v>
      </c>
      <c r="G461" t="s">
        <v>63</v>
      </c>
      <c r="H461" s="7">
        <v>3</v>
      </c>
      <c r="I461">
        <v>190.1</v>
      </c>
      <c r="J461">
        <v>10</v>
      </c>
      <c r="K461" s="6">
        <v>513.27</v>
      </c>
      <c r="L461">
        <v>4.7</v>
      </c>
      <c r="M461" t="s">
        <v>39</v>
      </c>
      <c r="N461">
        <v>451</v>
      </c>
      <c r="O461">
        <v>70</v>
      </c>
      <c r="P461" s="4">
        <f>DATE(YEAR(Table1[[#This Row],[Order_Date]]),MONTH(Table1[[#This Row],[Order_Date]]),1)</f>
        <v>45809</v>
      </c>
      <c r="Q461" t="str">
        <f>TEXT(Table1[[#This Row],[Order_Date]],"mmmmmmmm")</f>
        <v>June</v>
      </c>
      <c r="R461">
        <f>YEAR(Table1[[#This Row],[Order_Date]])</f>
        <v>2025</v>
      </c>
      <c r="S461" s="6">
        <f>Table1[[#This Row],[Sales_Amount]]/100000</f>
        <v>5.1326999999999996E-3</v>
      </c>
      <c r="T461">
        <f>1</f>
        <v>1</v>
      </c>
      <c r="U461" t="str">
        <f>IF(Table1[[#This Row],[Inventory_Available]]&lt;=Table1[[#This Row],[Reorder_Level]],"Reorder Required","Sufficient")</f>
        <v>Sufficient</v>
      </c>
    </row>
    <row r="462" spans="1:21" x14ac:dyDescent="0.35">
      <c r="A462" t="s">
        <v>686</v>
      </c>
      <c r="B462" s="3" t="s">
        <v>22</v>
      </c>
      <c r="C462" s="3" t="str">
        <f>IF(WEEKDAY(Table1[[#This Row],[Order_Date]],2)&lt;=5,"Weekday","Weekend")</f>
        <v>Weekend</v>
      </c>
      <c r="D462" t="s">
        <v>23</v>
      </c>
      <c r="E462" t="s">
        <v>53</v>
      </c>
      <c r="F462" s="8" t="s">
        <v>18</v>
      </c>
      <c r="G462" t="s">
        <v>38</v>
      </c>
      <c r="H462" s="7">
        <v>10</v>
      </c>
      <c r="I462">
        <v>460.77</v>
      </c>
      <c r="J462">
        <v>5</v>
      </c>
      <c r="K462" s="6">
        <v>4377.3100000000004</v>
      </c>
      <c r="L462">
        <v>4.4000000000000004</v>
      </c>
      <c r="M462" t="s">
        <v>30</v>
      </c>
      <c r="N462">
        <v>472</v>
      </c>
      <c r="O462">
        <v>33</v>
      </c>
      <c r="P462" s="4">
        <f>DATE(YEAR(Table1[[#This Row],[Order_Date]]),MONTH(Table1[[#This Row],[Order_Date]]),1)</f>
        <v>45717</v>
      </c>
      <c r="Q462" t="str">
        <f>TEXT(Table1[[#This Row],[Order_Date]],"mmmmmmmm")</f>
        <v>March</v>
      </c>
      <c r="R462">
        <f>YEAR(Table1[[#This Row],[Order_Date]])</f>
        <v>2025</v>
      </c>
      <c r="S462" s="6">
        <f>Table1[[#This Row],[Sales_Amount]]/100000</f>
        <v>4.3773100000000002E-2</v>
      </c>
      <c r="T462">
        <f>1</f>
        <v>1</v>
      </c>
      <c r="U462" t="str">
        <f>IF(Table1[[#This Row],[Inventory_Available]]&lt;=Table1[[#This Row],[Reorder_Level]],"Reorder Required","Sufficient")</f>
        <v>Sufficient</v>
      </c>
    </row>
    <row r="463" spans="1:21" x14ac:dyDescent="0.35">
      <c r="A463" t="s">
        <v>687</v>
      </c>
      <c r="B463" s="3" t="s">
        <v>168</v>
      </c>
      <c r="C463" s="3" t="str">
        <f>IF(WEEKDAY(Table1[[#This Row],[Order_Date]],2)&lt;=5,"Weekday","Weekend")</f>
        <v>Weekday</v>
      </c>
      <c r="D463" t="s">
        <v>37</v>
      </c>
      <c r="E463" t="s">
        <v>28</v>
      </c>
      <c r="F463" s="8" t="s">
        <v>18</v>
      </c>
      <c r="G463" t="s">
        <v>19</v>
      </c>
      <c r="H463" s="7">
        <v>4</v>
      </c>
      <c r="I463">
        <v>202.95</v>
      </c>
      <c r="J463">
        <v>15</v>
      </c>
      <c r="K463" s="6">
        <v>690.03</v>
      </c>
      <c r="L463">
        <v>3.6</v>
      </c>
      <c r="M463" t="s">
        <v>39</v>
      </c>
      <c r="N463">
        <v>226</v>
      </c>
      <c r="O463">
        <v>55</v>
      </c>
      <c r="P463" s="4">
        <f>DATE(YEAR(Table1[[#This Row],[Order_Date]]),MONTH(Table1[[#This Row],[Order_Date]]),1)</f>
        <v>45809</v>
      </c>
      <c r="Q463" t="str">
        <f>TEXT(Table1[[#This Row],[Order_Date]],"mmmmmmmm")</f>
        <v>June</v>
      </c>
      <c r="R463">
        <f>YEAR(Table1[[#This Row],[Order_Date]])</f>
        <v>2025</v>
      </c>
      <c r="S463" s="6">
        <f>Table1[[#This Row],[Sales_Amount]]/100000</f>
        <v>6.9002999999999998E-3</v>
      </c>
      <c r="T463">
        <f>1</f>
        <v>1</v>
      </c>
      <c r="U463" t="str">
        <f>IF(Table1[[#This Row],[Inventory_Available]]&lt;=Table1[[#This Row],[Reorder_Level]],"Reorder Required","Sufficient")</f>
        <v>Sufficient</v>
      </c>
    </row>
    <row r="464" spans="1:21" x14ac:dyDescent="0.35">
      <c r="A464" t="s">
        <v>688</v>
      </c>
      <c r="B464" s="3" t="s">
        <v>110</v>
      </c>
      <c r="C464" s="3" t="str">
        <f>IF(WEEKDAY(Table1[[#This Row],[Order_Date]],2)&lt;=5,"Weekday","Weekend")</f>
        <v>Weekend</v>
      </c>
      <c r="D464" t="s">
        <v>16</v>
      </c>
      <c r="E464" t="s">
        <v>61</v>
      </c>
      <c r="F464" s="8" t="s">
        <v>18</v>
      </c>
      <c r="G464" t="s">
        <v>38</v>
      </c>
      <c r="H464" s="7">
        <v>10</v>
      </c>
      <c r="I464">
        <v>441.73</v>
      </c>
      <c r="J464">
        <v>15</v>
      </c>
      <c r="K464" s="6">
        <v>3754.7</v>
      </c>
      <c r="L464">
        <v>4.8</v>
      </c>
      <c r="M464" t="s">
        <v>39</v>
      </c>
      <c r="N464">
        <v>33</v>
      </c>
      <c r="O464">
        <v>31</v>
      </c>
      <c r="P464" s="4">
        <f>DATE(YEAR(Table1[[#This Row],[Order_Date]]),MONTH(Table1[[#This Row],[Order_Date]]),1)</f>
        <v>45809</v>
      </c>
      <c r="Q464" t="str">
        <f>TEXT(Table1[[#This Row],[Order_Date]],"mmmmmmmm")</f>
        <v>June</v>
      </c>
      <c r="R464">
        <f>YEAR(Table1[[#This Row],[Order_Date]])</f>
        <v>2025</v>
      </c>
      <c r="S464" s="6">
        <f>Table1[[#This Row],[Sales_Amount]]/100000</f>
        <v>3.7546999999999997E-2</v>
      </c>
      <c r="T464">
        <f>1</f>
        <v>1</v>
      </c>
      <c r="U464" t="str">
        <f>IF(Table1[[#This Row],[Inventory_Available]]&lt;=Table1[[#This Row],[Reorder_Level]],"Reorder Required","Sufficient")</f>
        <v>Sufficient</v>
      </c>
    </row>
    <row r="465" spans="1:21" x14ac:dyDescent="0.35">
      <c r="A465" t="s">
        <v>689</v>
      </c>
      <c r="B465" s="3" t="s">
        <v>451</v>
      </c>
      <c r="C465" s="3" t="str">
        <f>IF(WEEKDAY(Table1[[#This Row],[Order_Date]],2)&lt;=5,"Weekday","Weekend")</f>
        <v>Weekday</v>
      </c>
      <c r="D465" t="s">
        <v>16</v>
      </c>
      <c r="E465" t="s">
        <v>53</v>
      </c>
      <c r="F465" s="8" t="s">
        <v>70</v>
      </c>
      <c r="G465" t="s">
        <v>71</v>
      </c>
      <c r="H465" s="7">
        <v>6</v>
      </c>
      <c r="I465">
        <v>465.68</v>
      </c>
      <c r="J465">
        <v>10</v>
      </c>
      <c r="K465" s="6">
        <v>2514.67</v>
      </c>
      <c r="L465">
        <v>5</v>
      </c>
      <c r="M465" t="s">
        <v>30</v>
      </c>
      <c r="N465">
        <v>82</v>
      </c>
      <c r="O465">
        <v>56</v>
      </c>
      <c r="P465" s="4">
        <f>DATE(YEAR(Table1[[#This Row],[Order_Date]]),MONTH(Table1[[#This Row],[Order_Date]]),1)</f>
        <v>45809</v>
      </c>
      <c r="Q465" t="str">
        <f>TEXT(Table1[[#This Row],[Order_Date]],"mmmmmmmm")</f>
        <v>June</v>
      </c>
      <c r="R465">
        <f>YEAR(Table1[[#This Row],[Order_Date]])</f>
        <v>2025</v>
      </c>
      <c r="S465" s="6">
        <f>Table1[[#This Row],[Sales_Amount]]/100000</f>
        <v>2.5146700000000001E-2</v>
      </c>
      <c r="T465">
        <f>1</f>
        <v>1</v>
      </c>
      <c r="U465" t="str">
        <f>IF(Table1[[#This Row],[Inventory_Available]]&lt;=Table1[[#This Row],[Reorder_Level]],"Reorder Required","Sufficient")</f>
        <v>Sufficient</v>
      </c>
    </row>
    <row r="466" spans="1:21" x14ac:dyDescent="0.35">
      <c r="A466" t="s">
        <v>690</v>
      </c>
      <c r="B466" s="3" t="s">
        <v>97</v>
      </c>
      <c r="C466" s="3" t="str">
        <f>IF(WEEKDAY(Table1[[#This Row],[Order_Date]],2)&lt;=5,"Weekday","Weekend")</f>
        <v>Weekday</v>
      </c>
      <c r="D466" t="s">
        <v>16</v>
      </c>
      <c r="E466" t="s">
        <v>53</v>
      </c>
      <c r="F466" s="8" t="s">
        <v>18</v>
      </c>
      <c r="G466" t="s">
        <v>87</v>
      </c>
      <c r="H466" s="7">
        <v>9</v>
      </c>
      <c r="I466">
        <v>319.27999999999997</v>
      </c>
      <c r="J466">
        <v>15</v>
      </c>
      <c r="K466" s="6">
        <v>2442.4899999999998</v>
      </c>
      <c r="L466">
        <v>4.8</v>
      </c>
      <c r="M466" t="s">
        <v>30</v>
      </c>
      <c r="N466">
        <v>173</v>
      </c>
      <c r="O466">
        <v>20</v>
      </c>
      <c r="P466" s="4">
        <f>DATE(YEAR(Table1[[#This Row],[Order_Date]]),MONTH(Table1[[#This Row],[Order_Date]]),1)</f>
        <v>45689</v>
      </c>
      <c r="Q466" t="str">
        <f>TEXT(Table1[[#This Row],[Order_Date]],"mmmmmmmm")</f>
        <v>February</v>
      </c>
      <c r="R466">
        <f>YEAR(Table1[[#This Row],[Order_Date]])</f>
        <v>2025</v>
      </c>
      <c r="S466" s="6">
        <f>Table1[[#This Row],[Sales_Amount]]/100000</f>
        <v>2.4424899999999999E-2</v>
      </c>
      <c r="T466">
        <f>1</f>
        <v>1</v>
      </c>
      <c r="U466" t="str">
        <f>IF(Table1[[#This Row],[Inventory_Available]]&lt;=Table1[[#This Row],[Reorder_Level]],"Reorder Required","Sufficient")</f>
        <v>Sufficient</v>
      </c>
    </row>
    <row r="467" spans="1:21" x14ac:dyDescent="0.35">
      <c r="A467" t="s">
        <v>691</v>
      </c>
      <c r="B467" s="3" t="s">
        <v>81</v>
      </c>
      <c r="C467" s="3" t="str">
        <f>IF(WEEKDAY(Table1[[#This Row],[Order_Date]],2)&lt;=5,"Weekday","Weekend")</f>
        <v>Weekday</v>
      </c>
      <c r="D467" t="s">
        <v>74</v>
      </c>
      <c r="E467" t="s">
        <v>53</v>
      </c>
      <c r="F467" s="8" t="s">
        <v>70</v>
      </c>
      <c r="G467" t="s">
        <v>139</v>
      </c>
      <c r="H467" s="7">
        <v>7</v>
      </c>
      <c r="I467">
        <v>345.82</v>
      </c>
      <c r="J467">
        <v>5</v>
      </c>
      <c r="K467" s="6">
        <v>2299.6999999999998</v>
      </c>
      <c r="L467">
        <v>4</v>
      </c>
      <c r="M467" t="s">
        <v>30</v>
      </c>
      <c r="N467">
        <v>268</v>
      </c>
      <c r="O467">
        <v>33</v>
      </c>
      <c r="P467" s="4">
        <f>DATE(YEAR(Table1[[#This Row],[Order_Date]]),MONTH(Table1[[#This Row],[Order_Date]]),1)</f>
        <v>45658</v>
      </c>
      <c r="Q467" t="str">
        <f>TEXT(Table1[[#This Row],[Order_Date]],"mmmmmmmm")</f>
        <v>January</v>
      </c>
      <c r="R467">
        <f>YEAR(Table1[[#This Row],[Order_Date]])</f>
        <v>2025</v>
      </c>
      <c r="S467" s="6">
        <f>Table1[[#This Row],[Sales_Amount]]/100000</f>
        <v>2.2996999999999997E-2</v>
      </c>
      <c r="T467">
        <f>1</f>
        <v>1</v>
      </c>
      <c r="U467" t="str">
        <f>IF(Table1[[#This Row],[Inventory_Available]]&lt;=Table1[[#This Row],[Reorder_Level]],"Reorder Required","Sufficient")</f>
        <v>Sufficient</v>
      </c>
    </row>
    <row r="468" spans="1:21" x14ac:dyDescent="0.35">
      <c r="A468" t="s">
        <v>692</v>
      </c>
      <c r="B468" s="3" t="s">
        <v>644</v>
      </c>
      <c r="C468" s="3" t="str">
        <f>IF(WEEKDAY(Table1[[#This Row],[Order_Date]],2)&lt;=5,"Weekday","Weekend")</f>
        <v>Weekend</v>
      </c>
      <c r="D468" t="s">
        <v>46</v>
      </c>
      <c r="E468" t="s">
        <v>17</v>
      </c>
      <c r="F468" s="8" t="s">
        <v>62</v>
      </c>
      <c r="G468" t="s">
        <v>149</v>
      </c>
      <c r="H468" s="7">
        <v>8</v>
      </c>
      <c r="I468">
        <v>403.55</v>
      </c>
      <c r="J468">
        <v>20</v>
      </c>
      <c r="K468" s="6">
        <v>2582.7199999999998</v>
      </c>
      <c r="L468">
        <v>3.8</v>
      </c>
      <c r="M468" t="s">
        <v>20</v>
      </c>
      <c r="N468">
        <v>465</v>
      </c>
      <c r="O468">
        <v>78</v>
      </c>
      <c r="P468" s="4">
        <f>DATE(YEAR(Table1[[#This Row],[Order_Date]]),MONTH(Table1[[#This Row],[Order_Date]]),1)</f>
        <v>45809</v>
      </c>
      <c r="Q468" t="str">
        <f>TEXT(Table1[[#This Row],[Order_Date]],"mmmmmmmm")</f>
        <v>June</v>
      </c>
      <c r="R468">
        <f>YEAR(Table1[[#This Row],[Order_Date]])</f>
        <v>2025</v>
      </c>
      <c r="S468" s="6">
        <f>Table1[[#This Row],[Sales_Amount]]/100000</f>
        <v>2.5827199999999998E-2</v>
      </c>
      <c r="T468">
        <f>1</f>
        <v>1</v>
      </c>
      <c r="U468" t="str">
        <f>IF(Table1[[#This Row],[Inventory_Available]]&lt;=Table1[[#This Row],[Reorder_Level]],"Reorder Required","Sufficient")</f>
        <v>Sufficient</v>
      </c>
    </row>
    <row r="469" spans="1:21" x14ac:dyDescent="0.35">
      <c r="A469" t="s">
        <v>693</v>
      </c>
      <c r="B469" s="3" t="s">
        <v>324</v>
      </c>
      <c r="C469" s="3" t="str">
        <f>IF(WEEKDAY(Table1[[#This Row],[Order_Date]],2)&lt;=5,"Weekday","Weekend")</f>
        <v>Weekend</v>
      </c>
      <c r="D469" t="s">
        <v>46</v>
      </c>
      <c r="E469" t="s">
        <v>53</v>
      </c>
      <c r="F469" s="8" t="s">
        <v>62</v>
      </c>
      <c r="G469" t="s">
        <v>63</v>
      </c>
      <c r="H469" s="7">
        <v>3</v>
      </c>
      <c r="I469">
        <v>85.96</v>
      </c>
      <c r="J469">
        <v>10</v>
      </c>
      <c r="K469" s="6">
        <v>232.09</v>
      </c>
      <c r="L469">
        <v>4.0999999999999996</v>
      </c>
      <c r="M469" t="s">
        <v>43</v>
      </c>
      <c r="N469">
        <v>51</v>
      </c>
      <c r="O469">
        <v>76</v>
      </c>
      <c r="P469" s="4">
        <f>DATE(YEAR(Table1[[#This Row],[Order_Date]]),MONTH(Table1[[#This Row],[Order_Date]]),1)</f>
        <v>45778</v>
      </c>
      <c r="Q469" t="str">
        <f>TEXT(Table1[[#This Row],[Order_Date]],"mmmmmmmm")</f>
        <v>May</v>
      </c>
      <c r="R469">
        <f>YEAR(Table1[[#This Row],[Order_Date]])</f>
        <v>2025</v>
      </c>
      <c r="S469" s="6">
        <f>Table1[[#This Row],[Sales_Amount]]/100000</f>
        <v>2.3208999999999999E-3</v>
      </c>
      <c r="T469">
        <f>1</f>
        <v>1</v>
      </c>
      <c r="U469" t="str">
        <f>IF(Table1[[#This Row],[Inventory_Available]]&lt;=Table1[[#This Row],[Reorder_Level]],"Reorder Required","Sufficient")</f>
        <v>Reorder Required</v>
      </c>
    </row>
    <row r="470" spans="1:21" x14ac:dyDescent="0.35">
      <c r="A470" t="s">
        <v>694</v>
      </c>
      <c r="B470" s="3" t="s">
        <v>41</v>
      </c>
      <c r="C470" s="3" t="str">
        <f>IF(WEEKDAY(Table1[[#This Row],[Order_Date]],2)&lt;=5,"Weekday","Weekend")</f>
        <v>Weekend</v>
      </c>
      <c r="D470" t="s">
        <v>33</v>
      </c>
      <c r="E470" t="s">
        <v>17</v>
      </c>
      <c r="F470" s="8" t="s">
        <v>49</v>
      </c>
      <c r="G470" t="s">
        <v>50</v>
      </c>
      <c r="H470" s="7">
        <v>5</v>
      </c>
      <c r="I470">
        <v>149.28</v>
      </c>
      <c r="J470">
        <v>0</v>
      </c>
      <c r="K470" s="6">
        <v>746.4</v>
      </c>
      <c r="L470">
        <v>4.0999999999999996</v>
      </c>
      <c r="M470" t="s">
        <v>43</v>
      </c>
      <c r="N470">
        <v>459</v>
      </c>
      <c r="O470">
        <v>74</v>
      </c>
      <c r="P470" s="4">
        <f>DATE(YEAR(Table1[[#This Row],[Order_Date]]),MONTH(Table1[[#This Row],[Order_Date]]),1)</f>
        <v>45658</v>
      </c>
      <c r="Q470" t="str">
        <f>TEXT(Table1[[#This Row],[Order_Date]],"mmmmmmmm")</f>
        <v>January</v>
      </c>
      <c r="R470">
        <f>YEAR(Table1[[#This Row],[Order_Date]])</f>
        <v>2025</v>
      </c>
      <c r="S470" s="6">
        <f>Table1[[#This Row],[Sales_Amount]]/100000</f>
        <v>7.4640000000000001E-3</v>
      </c>
      <c r="T470">
        <f>1</f>
        <v>1</v>
      </c>
      <c r="U470" t="str">
        <f>IF(Table1[[#This Row],[Inventory_Available]]&lt;=Table1[[#This Row],[Reorder_Level]],"Reorder Required","Sufficient")</f>
        <v>Sufficient</v>
      </c>
    </row>
    <row r="471" spans="1:21" x14ac:dyDescent="0.35">
      <c r="A471" t="s">
        <v>695</v>
      </c>
      <c r="B471" s="3" t="s">
        <v>557</v>
      </c>
      <c r="C471" s="3" t="str">
        <f>IF(WEEKDAY(Table1[[#This Row],[Order_Date]],2)&lt;=5,"Weekday","Weekend")</f>
        <v>Weekday</v>
      </c>
      <c r="D471" t="s">
        <v>74</v>
      </c>
      <c r="E471" t="s">
        <v>28</v>
      </c>
      <c r="F471" s="8" t="s">
        <v>18</v>
      </c>
      <c r="G471" t="s">
        <v>19</v>
      </c>
      <c r="H471" s="7">
        <v>4</v>
      </c>
      <c r="I471">
        <v>195.75</v>
      </c>
      <c r="J471">
        <v>15</v>
      </c>
      <c r="K471" s="6">
        <v>665.55</v>
      </c>
      <c r="L471">
        <v>3.7</v>
      </c>
      <c r="M471" t="s">
        <v>30</v>
      </c>
      <c r="N471">
        <v>80</v>
      </c>
      <c r="O471">
        <v>65</v>
      </c>
      <c r="P471" s="4">
        <f>DATE(YEAR(Table1[[#This Row],[Order_Date]]),MONTH(Table1[[#This Row],[Order_Date]]),1)</f>
        <v>45717</v>
      </c>
      <c r="Q471" t="str">
        <f>TEXT(Table1[[#This Row],[Order_Date]],"mmmmmmmm")</f>
        <v>March</v>
      </c>
      <c r="R471">
        <f>YEAR(Table1[[#This Row],[Order_Date]])</f>
        <v>2025</v>
      </c>
      <c r="S471" s="6">
        <f>Table1[[#This Row],[Sales_Amount]]/100000</f>
        <v>6.6555E-3</v>
      </c>
      <c r="T471">
        <f>1</f>
        <v>1</v>
      </c>
      <c r="U471" t="str">
        <f>IF(Table1[[#This Row],[Inventory_Available]]&lt;=Table1[[#This Row],[Reorder_Level]],"Reorder Required","Sufficient")</f>
        <v>Sufficient</v>
      </c>
    </row>
    <row r="472" spans="1:21" x14ac:dyDescent="0.35">
      <c r="A472" t="s">
        <v>696</v>
      </c>
      <c r="B472" s="3" t="s">
        <v>164</v>
      </c>
      <c r="C472" s="3" t="str">
        <f>IF(WEEKDAY(Table1[[#This Row],[Order_Date]],2)&lt;=5,"Weekday","Weekend")</f>
        <v>Weekday</v>
      </c>
      <c r="D472" t="s">
        <v>23</v>
      </c>
      <c r="E472" t="s">
        <v>61</v>
      </c>
      <c r="F472" s="8" t="s">
        <v>49</v>
      </c>
      <c r="G472" t="s">
        <v>56</v>
      </c>
      <c r="H472" s="7">
        <v>3</v>
      </c>
      <c r="I472">
        <v>184.68</v>
      </c>
      <c r="J472">
        <v>15</v>
      </c>
      <c r="K472" s="6">
        <v>470.93</v>
      </c>
      <c r="L472">
        <v>4.5999999999999996</v>
      </c>
      <c r="M472" t="s">
        <v>20</v>
      </c>
      <c r="N472">
        <v>361</v>
      </c>
      <c r="O472">
        <v>38</v>
      </c>
      <c r="P472" s="4">
        <f>DATE(YEAR(Table1[[#This Row],[Order_Date]]),MONTH(Table1[[#This Row],[Order_Date]]),1)</f>
        <v>45778</v>
      </c>
      <c r="Q472" t="str">
        <f>TEXT(Table1[[#This Row],[Order_Date]],"mmmmmmmm")</f>
        <v>May</v>
      </c>
      <c r="R472">
        <f>YEAR(Table1[[#This Row],[Order_Date]])</f>
        <v>2025</v>
      </c>
      <c r="S472" s="6">
        <f>Table1[[#This Row],[Sales_Amount]]/100000</f>
        <v>4.7093000000000005E-3</v>
      </c>
      <c r="T472">
        <f>1</f>
        <v>1</v>
      </c>
      <c r="U472" t="str">
        <f>IF(Table1[[#This Row],[Inventory_Available]]&lt;=Table1[[#This Row],[Reorder_Level]],"Reorder Required","Sufficient")</f>
        <v>Sufficient</v>
      </c>
    </row>
    <row r="473" spans="1:21" x14ac:dyDescent="0.35">
      <c r="A473" t="s">
        <v>697</v>
      </c>
      <c r="B473" s="3" t="s">
        <v>221</v>
      </c>
      <c r="C473" s="3" t="str">
        <f>IF(WEEKDAY(Table1[[#This Row],[Order_Date]],2)&lt;=5,"Weekday","Weekend")</f>
        <v>Weekday</v>
      </c>
      <c r="D473" t="s">
        <v>16</v>
      </c>
      <c r="E473" t="s">
        <v>28</v>
      </c>
      <c r="F473" s="8" t="s">
        <v>18</v>
      </c>
      <c r="G473" t="s">
        <v>19</v>
      </c>
      <c r="H473" s="7">
        <v>5</v>
      </c>
      <c r="I473">
        <v>96.89</v>
      </c>
      <c r="J473">
        <v>5</v>
      </c>
      <c r="K473" s="6">
        <v>460.23</v>
      </c>
      <c r="L473">
        <v>4.0999999999999996</v>
      </c>
      <c r="M473" t="s">
        <v>39</v>
      </c>
      <c r="N473">
        <v>118</v>
      </c>
      <c r="O473">
        <v>58</v>
      </c>
      <c r="P473" s="4">
        <f>DATE(YEAR(Table1[[#This Row],[Order_Date]]),MONTH(Table1[[#This Row],[Order_Date]]),1)</f>
        <v>45809</v>
      </c>
      <c r="Q473" t="str">
        <f>TEXT(Table1[[#This Row],[Order_Date]],"mmmmmmmm")</f>
        <v>June</v>
      </c>
      <c r="R473">
        <f>YEAR(Table1[[#This Row],[Order_Date]])</f>
        <v>2025</v>
      </c>
      <c r="S473" s="6">
        <f>Table1[[#This Row],[Sales_Amount]]/100000</f>
        <v>4.6023000000000001E-3</v>
      </c>
      <c r="T473">
        <f>1</f>
        <v>1</v>
      </c>
      <c r="U473" t="str">
        <f>IF(Table1[[#This Row],[Inventory_Available]]&lt;=Table1[[#This Row],[Reorder_Level]],"Reorder Required","Sufficient")</f>
        <v>Sufficient</v>
      </c>
    </row>
    <row r="474" spans="1:21" x14ac:dyDescent="0.35">
      <c r="A474" t="s">
        <v>698</v>
      </c>
      <c r="B474" s="3" t="s">
        <v>559</v>
      </c>
      <c r="C474" s="3" t="str">
        <f>IF(WEEKDAY(Table1[[#This Row],[Order_Date]],2)&lt;=5,"Weekday","Weekend")</f>
        <v>Weekday</v>
      </c>
      <c r="D474" t="s">
        <v>23</v>
      </c>
      <c r="E474" t="s">
        <v>28</v>
      </c>
      <c r="F474" s="8" t="s">
        <v>62</v>
      </c>
      <c r="G474" t="s">
        <v>166</v>
      </c>
      <c r="H474" s="7">
        <v>9</v>
      </c>
      <c r="I474">
        <v>431.58</v>
      </c>
      <c r="J474">
        <v>0</v>
      </c>
      <c r="K474" s="6">
        <v>3884.22</v>
      </c>
      <c r="L474">
        <v>4.3</v>
      </c>
      <c r="M474" t="s">
        <v>20</v>
      </c>
      <c r="N474">
        <v>150</v>
      </c>
      <c r="O474">
        <v>67</v>
      </c>
      <c r="P474" s="4">
        <f>DATE(YEAR(Table1[[#This Row],[Order_Date]]),MONTH(Table1[[#This Row],[Order_Date]]),1)</f>
        <v>45748</v>
      </c>
      <c r="Q474" t="str">
        <f>TEXT(Table1[[#This Row],[Order_Date]],"mmmmmmmm")</f>
        <v>April</v>
      </c>
      <c r="R474">
        <f>YEAR(Table1[[#This Row],[Order_Date]])</f>
        <v>2025</v>
      </c>
      <c r="S474" s="6">
        <f>Table1[[#This Row],[Sales_Amount]]/100000</f>
        <v>3.88422E-2</v>
      </c>
      <c r="T474">
        <f>1</f>
        <v>1</v>
      </c>
      <c r="U474" t="str">
        <f>IF(Table1[[#This Row],[Inventory_Available]]&lt;=Table1[[#This Row],[Reorder_Level]],"Reorder Required","Sufficient")</f>
        <v>Sufficient</v>
      </c>
    </row>
    <row r="475" spans="1:21" x14ac:dyDescent="0.35">
      <c r="A475" t="s">
        <v>699</v>
      </c>
      <c r="B475" s="3" t="s">
        <v>218</v>
      </c>
      <c r="C475" s="3" t="str">
        <f>IF(WEEKDAY(Table1[[#This Row],[Order_Date]],2)&lt;=5,"Weekday","Weekend")</f>
        <v>Weekday</v>
      </c>
      <c r="D475" t="s">
        <v>16</v>
      </c>
      <c r="E475" t="s">
        <v>61</v>
      </c>
      <c r="F475" s="8" t="s">
        <v>62</v>
      </c>
      <c r="G475" t="s">
        <v>149</v>
      </c>
      <c r="H475" s="7">
        <v>3</v>
      </c>
      <c r="I475">
        <v>172.11</v>
      </c>
      <c r="J475">
        <v>10</v>
      </c>
      <c r="K475" s="6">
        <v>464.7</v>
      </c>
      <c r="L475">
        <v>4</v>
      </c>
      <c r="M475" t="s">
        <v>43</v>
      </c>
      <c r="N475">
        <v>461</v>
      </c>
      <c r="O475">
        <v>30</v>
      </c>
      <c r="P475" s="4">
        <f>DATE(YEAR(Table1[[#This Row],[Order_Date]]),MONTH(Table1[[#This Row],[Order_Date]]),1)</f>
        <v>45778</v>
      </c>
      <c r="Q475" t="str">
        <f>TEXT(Table1[[#This Row],[Order_Date]],"mmmmmmmm")</f>
        <v>May</v>
      </c>
      <c r="R475">
        <f>YEAR(Table1[[#This Row],[Order_Date]])</f>
        <v>2025</v>
      </c>
      <c r="S475" s="6">
        <f>Table1[[#This Row],[Sales_Amount]]/100000</f>
        <v>4.6470000000000001E-3</v>
      </c>
      <c r="T475">
        <f>1</f>
        <v>1</v>
      </c>
      <c r="U475" t="str">
        <f>IF(Table1[[#This Row],[Inventory_Available]]&lt;=Table1[[#This Row],[Reorder_Level]],"Reorder Required","Sufficient")</f>
        <v>Sufficient</v>
      </c>
    </row>
    <row r="476" spans="1:21" x14ac:dyDescent="0.35">
      <c r="A476" t="s">
        <v>700</v>
      </c>
      <c r="B476" s="3" t="s">
        <v>314</v>
      </c>
      <c r="C476" s="3" t="str">
        <f>IF(WEEKDAY(Table1[[#This Row],[Order_Date]],2)&lt;=5,"Weekday","Weekend")</f>
        <v>Weekend</v>
      </c>
      <c r="D476" t="s">
        <v>33</v>
      </c>
      <c r="E476" t="s">
        <v>28</v>
      </c>
      <c r="F476" s="8" t="s">
        <v>24</v>
      </c>
      <c r="G476" t="s">
        <v>42</v>
      </c>
      <c r="H476" s="7">
        <v>5</v>
      </c>
      <c r="I476">
        <v>297.39999999999998</v>
      </c>
      <c r="J476">
        <v>0</v>
      </c>
      <c r="K476" s="6">
        <v>1487</v>
      </c>
      <c r="L476">
        <v>3.9</v>
      </c>
      <c r="M476" t="s">
        <v>30</v>
      </c>
      <c r="N476">
        <v>421</v>
      </c>
      <c r="O476">
        <v>41</v>
      </c>
      <c r="P476" s="4">
        <f>DATE(YEAR(Table1[[#This Row],[Order_Date]]),MONTH(Table1[[#This Row],[Order_Date]]),1)</f>
        <v>45717</v>
      </c>
      <c r="Q476" t="str">
        <f>TEXT(Table1[[#This Row],[Order_Date]],"mmmmmmmm")</f>
        <v>March</v>
      </c>
      <c r="R476">
        <f>YEAR(Table1[[#This Row],[Order_Date]])</f>
        <v>2025</v>
      </c>
      <c r="S476" s="6">
        <f>Table1[[#This Row],[Sales_Amount]]/100000</f>
        <v>1.487E-2</v>
      </c>
      <c r="T476">
        <f>1</f>
        <v>1</v>
      </c>
      <c r="U476" t="str">
        <f>IF(Table1[[#This Row],[Inventory_Available]]&lt;=Table1[[#This Row],[Reorder_Level]],"Reorder Required","Sufficient")</f>
        <v>Sufficient</v>
      </c>
    </row>
    <row r="477" spans="1:21" x14ac:dyDescent="0.35">
      <c r="A477" t="s">
        <v>701</v>
      </c>
      <c r="B477" s="3" t="s">
        <v>126</v>
      </c>
      <c r="C477" s="3" t="str">
        <f>IF(WEEKDAY(Table1[[#This Row],[Order_Date]],2)&lt;=5,"Weekday","Weekend")</f>
        <v>Weekday</v>
      </c>
      <c r="D477" t="s">
        <v>46</v>
      </c>
      <c r="E477" t="s">
        <v>61</v>
      </c>
      <c r="F477" s="8" t="s">
        <v>18</v>
      </c>
      <c r="G477" t="s">
        <v>79</v>
      </c>
      <c r="H477" s="7">
        <v>2</v>
      </c>
      <c r="I477">
        <v>482.29</v>
      </c>
      <c r="J477">
        <v>10</v>
      </c>
      <c r="K477" s="6">
        <v>868.12</v>
      </c>
      <c r="L477">
        <v>3.7</v>
      </c>
      <c r="M477" t="s">
        <v>20</v>
      </c>
      <c r="N477">
        <v>233</v>
      </c>
      <c r="O477">
        <v>73</v>
      </c>
      <c r="P477" s="4">
        <f>DATE(YEAR(Table1[[#This Row],[Order_Date]]),MONTH(Table1[[#This Row],[Order_Date]]),1)</f>
        <v>45778</v>
      </c>
      <c r="Q477" t="str">
        <f>TEXT(Table1[[#This Row],[Order_Date]],"mmmmmmmm")</f>
        <v>May</v>
      </c>
      <c r="R477">
        <f>YEAR(Table1[[#This Row],[Order_Date]])</f>
        <v>2025</v>
      </c>
      <c r="S477" s="6">
        <f>Table1[[#This Row],[Sales_Amount]]/100000</f>
        <v>8.6812E-3</v>
      </c>
      <c r="T477">
        <f>1</f>
        <v>1</v>
      </c>
      <c r="U477" t="str">
        <f>IF(Table1[[#This Row],[Inventory_Available]]&lt;=Table1[[#This Row],[Reorder_Level]],"Reorder Required","Sufficient")</f>
        <v>Sufficient</v>
      </c>
    </row>
    <row r="478" spans="1:21" x14ac:dyDescent="0.35">
      <c r="A478" t="s">
        <v>702</v>
      </c>
      <c r="B478" s="3" t="s">
        <v>603</v>
      </c>
      <c r="C478" s="3" t="str">
        <f>IF(WEEKDAY(Table1[[#This Row],[Order_Date]],2)&lt;=5,"Weekday","Weekend")</f>
        <v>Weekday</v>
      </c>
      <c r="D478" t="s">
        <v>46</v>
      </c>
      <c r="E478" t="s">
        <v>53</v>
      </c>
      <c r="F478" s="8" t="s">
        <v>18</v>
      </c>
      <c r="G478" t="s">
        <v>79</v>
      </c>
      <c r="H478" s="7">
        <v>1</v>
      </c>
      <c r="I478">
        <v>249.35</v>
      </c>
      <c r="J478">
        <v>0</v>
      </c>
      <c r="K478" s="6">
        <v>249.35</v>
      </c>
      <c r="L478">
        <v>5</v>
      </c>
      <c r="M478" t="s">
        <v>43</v>
      </c>
      <c r="N478">
        <v>212</v>
      </c>
      <c r="O478">
        <v>62</v>
      </c>
      <c r="P478" s="4">
        <f>DATE(YEAR(Table1[[#This Row],[Order_Date]]),MONTH(Table1[[#This Row],[Order_Date]]),1)</f>
        <v>45778</v>
      </c>
      <c r="Q478" t="str">
        <f>TEXT(Table1[[#This Row],[Order_Date]],"mmmmmmmm")</f>
        <v>May</v>
      </c>
      <c r="R478">
        <f>YEAR(Table1[[#This Row],[Order_Date]])</f>
        <v>2025</v>
      </c>
      <c r="S478" s="6">
        <f>Table1[[#This Row],[Sales_Amount]]/100000</f>
        <v>2.4935000000000001E-3</v>
      </c>
      <c r="T478">
        <f>1</f>
        <v>1</v>
      </c>
      <c r="U478" t="str">
        <f>IF(Table1[[#This Row],[Inventory_Available]]&lt;=Table1[[#This Row],[Reorder_Level]],"Reorder Required","Sufficient")</f>
        <v>Sufficient</v>
      </c>
    </row>
    <row r="479" spans="1:21" x14ac:dyDescent="0.35">
      <c r="A479" t="s">
        <v>703</v>
      </c>
      <c r="B479" s="3" t="s">
        <v>375</v>
      </c>
      <c r="C479" s="3" t="str">
        <f>IF(WEEKDAY(Table1[[#This Row],[Order_Date]],2)&lt;=5,"Weekday","Weekend")</f>
        <v>Weekday</v>
      </c>
      <c r="D479" t="s">
        <v>37</v>
      </c>
      <c r="E479" t="s">
        <v>28</v>
      </c>
      <c r="F479" s="8" t="s">
        <v>18</v>
      </c>
      <c r="G479" t="s">
        <v>38</v>
      </c>
      <c r="H479" s="7">
        <v>4</v>
      </c>
      <c r="I479">
        <v>83.29</v>
      </c>
      <c r="J479">
        <v>10</v>
      </c>
      <c r="K479" s="6">
        <v>299.83999999999997</v>
      </c>
      <c r="L479">
        <v>4.5999999999999996</v>
      </c>
      <c r="M479" t="s">
        <v>30</v>
      </c>
      <c r="N479">
        <v>234</v>
      </c>
      <c r="O479">
        <v>43</v>
      </c>
      <c r="P479" s="4">
        <f>DATE(YEAR(Table1[[#This Row],[Order_Date]]),MONTH(Table1[[#This Row],[Order_Date]]),1)</f>
        <v>45689</v>
      </c>
      <c r="Q479" t="str">
        <f>TEXT(Table1[[#This Row],[Order_Date]],"mmmmmmmm")</f>
        <v>February</v>
      </c>
      <c r="R479">
        <f>YEAR(Table1[[#This Row],[Order_Date]])</f>
        <v>2025</v>
      </c>
      <c r="S479" s="6">
        <f>Table1[[#This Row],[Sales_Amount]]/100000</f>
        <v>2.9983999999999996E-3</v>
      </c>
      <c r="T479">
        <f>1</f>
        <v>1</v>
      </c>
      <c r="U479" t="str">
        <f>IF(Table1[[#This Row],[Inventory_Available]]&lt;=Table1[[#This Row],[Reorder_Level]],"Reorder Required","Sufficient")</f>
        <v>Sufficient</v>
      </c>
    </row>
    <row r="480" spans="1:21" x14ac:dyDescent="0.35">
      <c r="A480" t="s">
        <v>704</v>
      </c>
      <c r="B480" s="3" t="s">
        <v>705</v>
      </c>
      <c r="C480" s="3" t="str">
        <f>IF(WEEKDAY(Table1[[#This Row],[Order_Date]],2)&lt;=5,"Weekday","Weekend")</f>
        <v>Weekday</v>
      </c>
      <c r="D480" t="s">
        <v>33</v>
      </c>
      <c r="E480" t="s">
        <v>53</v>
      </c>
      <c r="F480" s="8" t="s">
        <v>70</v>
      </c>
      <c r="G480" t="s">
        <v>77</v>
      </c>
      <c r="H480" s="7">
        <v>7</v>
      </c>
      <c r="I480">
        <v>38.479999999999997</v>
      </c>
      <c r="J480">
        <v>5</v>
      </c>
      <c r="K480" s="6">
        <v>255.89</v>
      </c>
      <c r="L480">
        <v>4.8</v>
      </c>
      <c r="M480" t="s">
        <v>39</v>
      </c>
      <c r="N480">
        <v>274</v>
      </c>
      <c r="O480">
        <v>56</v>
      </c>
      <c r="P480" s="4">
        <f>DATE(YEAR(Table1[[#This Row],[Order_Date]]),MONTH(Table1[[#This Row],[Order_Date]]),1)</f>
        <v>45748</v>
      </c>
      <c r="Q480" t="str">
        <f>TEXT(Table1[[#This Row],[Order_Date]],"mmmmmmmm")</f>
        <v>April</v>
      </c>
      <c r="R480">
        <f>YEAR(Table1[[#This Row],[Order_Date]])</f>
        <v>2025</v>
      </c>
      <c r="S480" s="6">
        <f>Table1[[#This Row],[Sales_Amount]]/100000</f>
        <v>2.5588999999999998E-3</v>
      </c>
      <c r="T480">
        <f>1</f>
        <v>1</v>
      </c>
      <c r="U480" t="str">
        <f>IF(Table1[[#This Row],[Inventory_Available]]&lt;=Table1[[#This Row],[Reorder_Level]],"Reorder Required","Sufficient")</f>
        <v>Sufficient</v>
      </c>
    </row>
    <row r="481" spans="1:21" x14ac:dyDescent="0.35">
      <c r="A481" t="s">
        <v>706</v>
      </c>
      <c r="B481" s="3" t="s">
        <v>448</v>
      </c>
      <c r="C481" s="3" t="str">
        <f>IF(WEEKDAY(Table1[[#This Row],[Order_Date]],2)&lt;=5,"Weekday","Weekend")</f>
        <v>Weekend</v>
      </c>
      <c r="D481" t="s">
        <v>23</v>
      </c>
      <c r="E481" t="s">
        <v>28</v>
      </c>
      <c r="F481" s="8" t="s">
        <v>24</v>
      </c>
      <c r="G481" t="s">
        <v>42</v>
      </c>
      <c r="H481" s="7">
        <v>2</v>
      </c>
      <c r="I481">
        <v>174.19</v>
      </c>
      <c r="J481">
        <v>5</v>
      </c>
      <c r="K481" s="6">
        <v>330.96</v>
      </c>
      <c r="L481">
        <v>4.0999999999999996</v>
      </c>
      <c r="M481" t="s">
        <v>20</v>
      </c>
      <c r="N481">
        <v>380</v>
      </c>
      <c r="O481">
        <v>67</v>
      </c>
      <c r="P481" s="4">
        <f>DATE(YEAR(Table1[[#This Row],[Order_Date]]),MONTH(Table1[[#This Row],[Order_Date]]),1)</f>
        <v>45689</v>
      </c>
      <c r="Q481" t="str">
        <f>TEXT(Table1[[#This Row],[Order_Date]],"mmmmmmmm")</f>
        <v>February</v>
      </c>
      <c r="R481">
        <f>YEAR(Table1[[#This Row],[Order_Date]])</f>
        <v>2025</v>
      </c>
      <c r="S481" s="6">
        <f>Table1[[#This Row],[Sales_Amount]]/100000</f>
        <v>3.3095999999999998E-3</v>
      </c>
      <c r="T481">
        <f>1</f>
        <v>1</v>
      </c>
      <c r="U481" t="str">
        <f>IF(Table1[[#This Row],[Inventory_Available]]&lt;=Table1[[#This Row],[Reorder_Level]],"Reorder Required","Sufficient")</f>
        <v>Sufficient</v>
      </c>
    </row>
    <row r="482" spans="1:21" x14ac:dyDescent="0.35">
      <c r="A482" t="s">
        <v>707</v>
      </c>
      <c r="B482" s="3" t="s">
        <v>206</v>
      </c>
      <c r="C482" s="3" t="str">
        <f>IF(WEEKDAY(Table1[[#This Row],[Order_Date]],2)&lt;=5,"Weekday","Weekend")</f>
        <v>Weekend</v>
      </c>
      <c r="D482" t="s">
        <v>37</v>
      </c>
      <c r="E482" t="s">
        <v>17</v>
      </c>
      <c r="F482" s="8" t="s">
        <v>18</v>
      </c>
      <c r="G482" t="s">
        <v>87</v>
      </c>
      <c r="H482" s="7">
        <v>3</v>
      </c>
      <c r="I482">
        <v>138.19999999999999</v>
      </c>
      <c r="J482">
        <v>20</v>
      </c>
      <c r="K482" s="6">
        <v>331.68</v>
      </c>
      <c r="L482">
        <v>4</v>
      </c>
      <c r="M482" t="s">
        <v>30</v>
      </c>
      <c r="N482">
        <v>82</v>
      </c>
      <c r="O482">
        <v>36</v>
      </c>
      <c r="P482" s="4">
        <f>DATE(YEAR(Table1[[#This Row],[Order_Date]]),MONTH(Table1[[#This Row],[Order_Date]]),1)</f>
        <v>45809</v>
      </c>
      <c r="Q482" t="str">
        <f>TEXT(Table1[[#This Row],[Order_Date]],"mmmmmmmm")</f>
        <v>June</v>
      </c>
      <c r="R482">
        <f>YEAR(Table1[[#This Row],[Order_Date]])</f>
        <v>2025</v>
      </c>
      <c r="S482" s="6">
        <f>Table1[[#This Row],[Sales_Amount]]/100000</f>
        <v>3.3168E-3</v>
      </c>
      <c r="T482">
        <f>1</f>
        <v>1</v>
      </c>
      <c r="U482" t="str">
        <f>IF(Table1[[#This Row],[Inventory_Available]]&lt;=Table1[[#This Row],[Reorder_Level]],"Reorder Required","Sufficient")</f>
        <v>Sufficient</v>
      </c>
    </row>
    <row r="483" spans="1:21" x14ac:dyDescent="0.35">
      <c r="A483" t="s">
        <v>708</v>
      </c>
      <c r="B483" s="3" t="s">
        <v>322</v>
      </c>
      <c r="C483" s="3" t="str">
        <f>IF(WEEKDAY(Table1[[#This Row],[Order_Date]],2)&lt;=5,"Weekday","Weekend")</f>
        <v>Weekend</v>
      </c>
      <c r="D483" t="s">
        <v>23</v>
      </c>
      <c r="E483" t="s">
        <v>53</v>
      </c>
      <c r="F483" s="8" t="s">
        <v>70</v>
      </c>
      <c r="G483" t="s">
        <v>139</v>
      </c>
      <c r="H483" s="7">
        <v>9</v>
      </c>
      <c r="I483">
        <v>364.83</v>
      </c>
      <c r="J483">
        <v>0</v>
      </c>
      <c r="K483" s="6">
        <v>3283.47</v>
      </c>
      <c r="L483">
        <v>4.2</v>
      </c>
      <c r="M483" t="s">
        <v>43</v>
      </c>
      <c r="N483">
        <v>44</v>
      </c>
      <c r="O483">
        <v>46</v>
      </c>
      <c r="P483" s="4">
        <f>DATE(YEAR(Table1[[#This Row],[Order_Date]]),MONTH(Table1[[#This Row],[Order_Date]]),1)</f>
        <v>45778</v>
      </c>
      <c r="Q483" t="str">
        <f>TEXT(Table1[[#This Row],[Order_Date]],"mmmmmmmm")</f>
        <v>May</v>
      </c>
      <c r="R483">
        <f>YEAR(Table1[[#This Row],[Order_Date]])</f>
        <v>2025</v>
      </c>
      <c r="S483" s="6">
        <f>Table1[[#This Row],[Sales_Amount]]/100000</f>
        <v>3.2834700000000001E-2</v>
      </c>
      <c r="T483">
        <f>1</f>
        <v>1</v>
      </c>
      <c r="U483" t="str">
        <f>IF(Table1[[#This Row],[Inventory_Available]]&lt;=Table1[[#This Row],[Reorder_Level]],"Reorder Required","Sufficient")</f>
        <v>Reorder Required</v>
      </c>
    </row>
    <row r="484" spans="1:21" x14ac:dyDescent="0.35">
      <c r="A484" t="s">
        <v>709</v>
      </c>
      <c r="B484" s="3" t="s">
        <v>468</v>
      </c>
      <c r="C484" s="3" t="str">
        <f>IF(WEEKDAY(Table1[[#This Row],[Order_Date]],2)&lt;=5,"Weekday","Weekend")</f>
        <v>Weekend</v>
      </c>
      <c r="D484" t="s">
        <v>23</v>
      </c>
      <c r="E484" t="s">
        <v>53</v>
      </c>
      <c r="F484" s="8" t="s">
        <v>62</v>
      </c>
      <c r="G484" t="s">
        <v>82</v>
      </c>
      <c r="H484" s="7">
        <v>5</v>
      </c>
      <c r="I484">
        <v>232.47</v>
      </c>
      <c r="J484">
        <v>5</v>
      </c>
      <c r="K484" s="6">
        <v>1104.23</v>
      </c>
      <c r="L484">
        <v>4.0999999999999996</v>
      </c>
      <c r="M484" t="s">
        <v>20</v>
      </c>
      <c r="N484">
        <v>133</v>
      </c>
      <c r="O484">
        <v>61</v>
      </c>
      <c r="P484" s="4">
        <f>DATE(YEAR(Table1[[#This Row],[Order_Date]]),MONTH(Table1[[#This Row],[Order_Date]]),1)</f>
        <v>45658</v>
      </c>
      <c r="Q484" t="str">
        <f>TEXT(Table1[[#This Row],[Order_Date]],"mmmmmmmm")</f>
        <v>January</v>
      </c>
      <c r="R484">
        <f>YEAR(Table1[[#This Row],[Order_Date]])</f>
        <v>2025</v>
      </c>
      <c r="S484" s="6">
        <f>Table1[[#This Row],[Sales_Amount]]/100000</f>
        <v>1.10423E-2</v>
      </c>
      <c r="T484">
        <f>1</f>
        <v>1</v>
      </c>
      <c r="U484" t="str">
        <f>IF(Table1[[#This Row],[Inventory_Available]]&lt;=Table1[[#This Row],[Reorder_Level]],"Reorder Required","Sufficient")</f>
        <v>Sufficient</v>
      </c>
    </row>
    <row r="485" spans="1:21" x14ac:dyDescent="0.35">
      <c r="A485" t="s">
        <v>710</v>
      </c>
      <c r="B485" s="3" t="s">
        <v>58</v>
      </c>
      <c r="C485" s="3" t="str">
        <f>IF(WEEKDAY(Table1[[#This Row],[Order_Date]],2)&lt;=5,"Weekday","Weekend")</f>
        <v>Weekend</v>
      </c>
      <c r="D485" t="s">
        <v>33</v>
      </c>
      <c r="E485" t="s">
        <v>53</v>
      </c>
      <c r="F485" s="8" t="s">
        <v>62</v>
      </c>
      <c r="G485" t="s">
        <v>166</v>
      </c>
      <c r="H485" s="7">
        <v>10</v>
      </c>
      <c r="I485">
        <v>297.83999999999997</v>
      </c>
      <c r="J485">
        <v>10</v>
      </c>
      <c r="K485" s="6">
        <v>2680.56</v>
      </c>
      <c r="L485">
        <v>3.9</v>
      </c>
      <c r="M485" t="s">
        <v>39</v>
      </c>
      <c r="N485">
        <v>293</v>
      </c>
      <c r="O485">
        <v>55</v>
      </c>
      <c r="P485" s="4">
        <f>DATE(YEAR(Table1[[#This Row],[Order_Date]]),MONTH(Table1[[#This Row],[Order_Date]]),1)</f>
        <v>45658</v>
      </c>
      <c r="Q485" t="str">
        <f>TEXT(Table1[[#This Row],[Order_Date]],"mmmmmmmm")</f>
        <v>January</v>
      </c>
      <c r="R485">
        <f>YEAR(Table1[[#This Row],[Order_Date]])</f>
        <v>2025</v>
      </c>
      <c r="S485" s="6">
        <f>Table1[[#This Row],[Sales_Amount]]/100000</f>
        <v>2.6805599999999999E-2</v>
      </c>
      <c r="T485">
        <f>1</f>
        <v>1</v>
      </c>
      <c r="U485" t="str">
        <f>IF(Table1[[#This Row],[Inventory_Available]]&lt;=Table1[[#This Row],[Reorder_Level]],"Reorder Required","Sufficient")</f>
        <v>Sufficient</v>
      </c>
    </row>
    <row r="486" spans="1:21" x14ac:dyDescent="0.35">
      <c r="A486" t="s">
        <v>711</v>
      </c>
      <c r="B486" s="3" t="s">
        <v>153</v>
      </c>
      <c r="C486" s="3" t="str">
        <f>IF(WEEKDAY(Table1[[#This Row],[Order_Date]],2)&lt;=5,"Weekday","Weekend")</f>
        <v>Weekday</v>
      </c>
      <c r="D486" t="s">
        <v>37</v>
      </c>
      <c r="E486" t="s">
        <v>61</v>
      </c>
      <c r="F486" s="8" t="s">
        <v>62</v>
      </c>
      <c r="G486" t="s">
        <v>82</v>
      </c>
      <c r="H486" s="7">
        <v>4</v>
      </c>
      <c r="I486">
        <v>101.63</v>
      </c>
      <c r="J486">
        <v>5</v>
      </c>
      <c r="K486" s="6">
        <v>386.19</v>
      </c>
      <c r="L486">
        <v>4.3</v>
      </c>
      <c r="M486" t="s">
        <v>20</v>
      </c>
      <c r="N486">
        <v>146</v>
      </c>
      <c r="O486">
        <v>59</v>
      </c>
      <c r="P486" s="4">
        <f>DATE(YEAR(Table1[[#This Row],[Order_Date]]),MONTH(Table1[[#This Row],[Order_Date]]),1)</f>
        <v>45717</v>
      </c>
      <c r="Q486" t="str">
        <f>TEXT(Table1[[#This Row],[Order_Date]],"mmmmmmmm")</f>
        <v>March</v>
      </c>
      <c r="R486">
        <f>YEAR(Table1[[#This Row],[Order_Date]])</f>
        <v>2025</v>
      </c>
      <c r="S486" s="6">
        <f>Table1[[#This Row],[Sales_Amount]]/100000</f>
        <v>3.8619000000000001E-3</v>
      </c>
      <c r="T486">
        <f>1</f>
        <v>1</v>
      </c>
      <c r="U486" t="str">
        <f>IF(Table1[[#This Row],[Inventory_Available]]&lt;=Table1[[#This Row],[Reorder_Level]],"Reorder Required","Sufficient")</f>
        <v>Sufficient</v>
      </c>
    </row>
    <row r="487" spans="1:21" x14ac:dyDescent="0.35">
      <c r="A487" t="s">
        <v>712</v>
      </c>
      <c r="B487" s="3" t="s">
        <v>487</v>
      </c>
      <c r="C487" s="3" t="str">
        <f>IF(WEEKDAY(Table1[[#This Row],[Order_Date]],2)&lt;=5,"Weekday","Weekend")</f>
        <v>Weekday</v>
      </c>
      <c r="D487" t="s">
        <v>37</v>
      </c>
      <c r="E487" t="s">
        <v>17</v>
      </c>
      <c r="F487" s="8" t="s">
        <v>24</v>
      </c>
      <c r="G487" t="s">
        <v>34</v>
      </c>
      <c r="H487" s="7">
        <v>6</v>
      </c>
      <c r="I487">
        <v>239.88</v>
      </c>
      <c r="J487">
        <v>15</v>
      </c>
      <c r="K487" s="6">
        <v>1223.3900000000001</v>
      </c>
      <c r="L487">
        <v>4.2</v>
      </c>
      <c r="M487" t="s">
        <v>20</v>
      </c>
      <c r="N487">
        <v>295</v>
      </c>
      <c r="O487">
        <v>20</v>
      </c>
      <c r="P487" s="4">
        <f>DATE(YEAR(Table1[[#This Row],[Order_Date]]),MONTH(Table1[[#This Row],[Order_Date]]),1)</f>
        <v>45778</v>
      </c>
      <c r="Q487" t="str">
        <f>TEXT(Table1[[#This Row],[Order_Date]],"mmmmmmmm")</f>
        <v>May</v>
      </c>
      <c r="R487">
        <f>YEAR(Table1[[#This Row],[Order_Date]])</f>
        <v>2025</v>
      </c>
      <c r="S487" s="6">
        <f>Table1[[#This Row],[Sales_Amount]]/100000</f>
        <v>1.2233900000000001E-2</v>
      </c>
      <c r="T487">
        <f>1</f>
        <v>1</v>
      </c>
      <c r="U487" t="str">
        <f>IF(Table1[[#This Row],[Inventory_Available]]&lt;=Table1[[#This Row],[Reorder_Level]],"Reorder Required","Sufficient")</f>
        <v>Sufficient</v>
      </c>
    </row>
    <row r="488" spans="1:21" x14ac:dyDescent="0.35">
      <c r="A488" t="s">
        <v>713</v>
      </c>
      <c r="B488" s="3" t="s">
        <v>95</v>
      </c>
      <c r="C488" s="3" t="str">
        <f>IF(WEEKDAY(Table1[[#This Row],[Order_Date]],2)&lt;=5,"Weekday","Weekend")</f>
        <v>Weekday</v>
      </c>
      <c r="D488" t="s">
        <v>46</v>
      </c>
      <c r="E488" t="s">
        <v>28</v>
      </c>
      <c r="F488" s="8" t="s">
        <v>62</v>
      </c>
      <c r="G488" t="s">
        <v>166</v>
      </c>
      <c r="H488" s="7">
        <v>7</v>
      </c>
      <c r="I488">
        <v>160.5</v>
      </c>
      <c r="J488">
        <v>0</v>
      </c>
      <c r="K488" s="6">
        <v>1123.5</v>
      </c>
      <c r="L488">
        <v>3.5</v>
      </c>
      <c r="M488" t="s">
        <v>43</v>
      </c>
      <c r="N488">
        <v>281</v>
      </c>
      <c r="O488">
        <v>39</v>
      </c>
      <c r="P488" s="4">
        <f>DATE(YEAR(Table1[[#This Row],[Order_Date]]),MONTH(Table1[[#This Row],[Order_Date]]),1)</f>
        <v>45658</v>
      </c>
      <c r="Q488" t="str">
        <f>TEXT(Table1[[#This Row],[Order_Date]],"mmmmmmmm")</f>
        <v>January</v>
      </c>
      <c r="R488">
        <f>YEAR(Table1[[#This Row],[Order_Date]])</f>
        <v>2025</v>
      </c>
      <c r="S488" s="6">
        <f>Table1[[#This Row],[Sales_Amount]]/100000</f>
        <v>1.1235E-2</v>
      </c>
      <c r="T488">
        <f>1</f>
        <v>1</v>
      </c>
      <c r="U488" t="str">
        <f>IF(Table1[[#This Row],[Inventory_Available]]&lt;=Table1[[#This Row],[Reorder_Level]],"Reorder Required","Sufficient")</f>
        <v>Sufficient</v>
      </c>
    </row>
    <row r="489" spans="1:21" x14ac:dyDescent="0.35">
      <c r="A489" t="s">
        <v>714</v>
      </c>
      <c r="B489" s="3" t="s">
        <v>493</v>
      </c>
      <c r="C489" s="3" t="str">
        <f>IF(WEEKDAY(Table1[[#This Row],[Order_Date]],2)&lt;=5,"Weekday","Weekend")</f>
        <v>Weekday</v>
      </c>
      <c r="D489" t="s">
        <v>16</v>
      </c>
      <c r="E489" t="s">
        <v>28</v>
      </c>
      <c r="F489" s="8" t="s">
        <v>18</v>
      </c>
      <c r="G489" t="s">
        <v>38</v>
      </c>
      <c r="H489" s="7">
        <v>9</v>
      </c>
      <c r="I489">
        <v>320.52999999999997</v>
      </c>
      <c r="J489">
        <v>5</v>
      </c>
      <c r="K489" s="6">
        <v>2740.53</v>
      </c>
      <c r="L489">
        <v>4.5</v>
      </c>
      <c r="M489" t="s">
        <v>30</v>
      </c>
      <c r="N489">
        <v>395</v>
      </c>
      <c r="O489">
        <v>38</v>
      </c>
      <c r="P489" s="4">
        <f>DATE(YEAR(Table1[[#This Row],[Order_Date]]),MONTH(Table1[[#This Row],[Order_Date]]),1)</f>
        <v>45748</v>
      </c>
      <c r="Q489" t="str">
        <f>TEXT(Table1[[#This Row],[Order_Date]],"mmmmmmmm")</f>
        <v>April</v>
      </c>
      <c r="R489">
        <f>YEAR(Table1[[#This Row],[Order_Date]])</f>
        <v>2025</v>
      </c>
      <c r="S489" s="6">
        <f>Table1[[#This Row],[Sales_Amount]]/100000</f>
        <v>2.74053E-2</v>
      </c>
      <c r="T489">
        <f>1</f>
        <v>1</v>
      </c>
      <c r="U489" t="str">
        <f>IF(Table1[[#This Row],[Inventory_Available]]&lt;=Table1[[#This Row],[Reorder_Level]],"Reorder Required","Sufficient")</f>
        <v>Sufficient</v>
      </c>
    </row>
    <row r="490" spans="1:21" x14ac:dyDescent="0.35">
      <c r="A490" t="s">
        <v>715</v>
      </c>
      <c r="B490" s="3" t="s">
        <v>356</v>
      </c>
      <c r="C490" s="3" t="str">
        <f>IF(WEEKDAY(Table1[[#This Row],[Order_Date]],2)&lt;=5,"Weekday","Weekend")</f>
        <v>Weekend</v>
      </c>
      <c r="D490" t="s">
        <v>33</v>
      </c>
      <c r="E490" t="s">
        <v>28</v>
      </c>
      <c r="F490" s="8" t="s">
        <v>70</v>
      </c>
      <c r="G490" t="s">
        <v>71</v>
      </c>
      <c r="H490" s="7">
        <v>3</v>
      </c>
      <c r="I490">
        <v>125.31</v>
      </c>
      <c r="J490">
        <v>5</v>
      </c>
      <c r="K490" s="6">
        <v>357.13</v>
      </c>
      <c r="L490">
        <v>4.8</v>
      </c>
      <c r="M490" t="s">
        <v>43</v>
      </c>
      <c r="N490">
        <v>365</v>
      </c>
      <c r="O490">
        <v>57</v>
      </c>
      <c r="P490" s="4">
        <f>DATE(YEAR(Table1[[#This Row],[Order_Date]]),MONTH(Table1[[#This Row],[Order_Date]]),1)</f>
        <v>45778</v>
      </c>
      <c r="Q490" t="str">
        <f>TEXT(Table1[[#This Row],[Order_Date]],"mmmmmmmm")</f>
        <v>May</v>
      </c>
      <c r="R490">
        <f>YEAR(Table1[[#This Row],[Order_Date]])</f>
        <v>2025</v>
      </c>
      <c r="S490" s="6">
        <f>Table1[[#This Row],[Sales_Amount]]/100000</f>
        <v>3.5712999999999999E-3</v>
      </c>
      <c r="T490">
        <f>1</f>
        <v>1</v>
      </c>
      <c r="U490" t="str">
        <f>IF(Table1[[#This Row],[Inventory_Available]]&lt;=Table1[[#This Row],[Reorder_Level]],"Reorder Required","Sufficient")</f>
        <v>Sufficient</v>
      </c>
    </row>
    <row r="491" spans="1:21" x14ac:dyDescent="0.35">
      <c r="A491" t="s">
        <v>716</v>
      </c>
      <c r="B491" s="3" t="s">
        <v>516</v>
      </c>
      <c r="C491" s="3" t="str">
        <f>IF(WEEKDAY(Table1[[#This Row],[Order_Date]],2)&lt;=5,"Weekday","Weekend")</f>
        <v>Weekend</v>
      </c>
      <c r="D491" t="s">
        <v>46</v>
      </c>
      <c r="E491" t="s">
        <v>17</v>
      </c>
      <c r="F491" s="8" t="s">
        <v>62</v>
      </c>
      <c r="G491" t="s">
        <v>149</v>
      </c>
      <c r="H491" s="7">
        <v>3</v>
      </c>
      <c r="I491">
        <v>468.32</v>
      </c>
      <c r="J491">
        <v>5</v>
      </c>
      <c r="K491" s="6">
        <v>1334.71</v>
      </c>
      <c r="L491">
        <v>4.3</v>
      </c>
      <c r="M491" t="s">
        <v>39</v>
      </c>
      <c r="N491">
        <v>357</v>
      </c>
      <c r="O491">
        <v>69</v>
      </c>
      <c r="P491" s="4">
        <f>DATE(YEAR(Table1[[#This Row],[Order_Date]]),MONTH(Table1[[#This Row],[Order_Date]]),1)</f>
        <v>45778</v>
      </c>
      <c r="Q491" t="str">
        <f>TEXT(Table1[[#This Row],[Order_Date]],"mmmmmmmm")</f>
        <v>May</v>
      </c>
      <c r="R491">
        <f>YEAR(Table1[[#This Row],[Order_Date]])</f>
        <v>2025</v>
      </c>
      <c r="S491" s="6">
        <f>Table1[[#This Row],[Sales_Amount]]/100000</f>
        <v>1.3347100000000001E-2</v>
      </c>
      <c r="T491">
        <f>1</f>
        <v>1</v>
      </c>
      <c r="U491" t="str">
        <f>IF(Table1[[#This Row],[Inventory_Available]]&lt;=Table1[[#This Row],[Reorder_Level]],"Reorder Required","Sufficient")</f>
        <v>Sufficient</v>
      </c>
    </row>
    <row r="492" spans="1:21" x14ac:dyDescent="0.35">
      <c r="A492" t="s">
        <v>717</v>
      </c>
      <c r="B492" s="3" t="s">
        <v>124</v>
      </c>
      <c r="C492" s="3" t="str">
        <f>IF(WEEKDAY(Table1[[#This Row],[Order_Date]],2)&lt;=5,"Weekday","Weekend")</f>
        <v>Weekend</v>
      </c>
      <c r="D492" t="s">
        <v>46</v>
      </c>
      <c r="E492" t="s">
        <v>17</v>
      </c>
      <c r="F492" s="8" t="s">
        <v>49</v>
      </c>
      <c r="G492" t="s">
        <v>169</v>
      </c>
      <c r="H492" s="7">
        <v>7</v>
      </c>
      <c r="I492">
        <v>131.1</v>
      </c>
      <c r="J492">
        <v>20</v>
      </c>
      <c r="K492" s="6">
        <v>734.16</v>
      </c>
      <c r="L492">
        <v>4.0999999999999996</v>
      </c>
      <c r="M492" t="s">
        <v>20</v>
      </c>
      <c r="N492">
        <v>222</v>
      </c>
      <c r="O492">
        <v>26</v>
      </c>
      <c r="P492" s="4">
        <f>DATE(YEAR(Table1[[#This Row],[Order_Date]]),MONTH(Table1[[#This Row],[Order_Date]]),1)</f>
        <v>45689</v>
      </c>
      <c r="Q492" t="str">
        <f>TEXT(Table1[[#This Row],[Order_Date]],"mmmmmmmm")</f>
        <v>February</v>
      </c>
      <c r="R492">
        <f>YEAR(Table1[[#This Row],[Order_Date]])</f>
        <v>2025</v>
      </c>
      <c r="S492" s="6">
        <f>Table1[[#This Row],[Sales_Amount]]/100000</f>
        <v>7.3415999999999993E-3</v>
      </c>
      <c r="T492">
        <f>1</f>
        <v>1</v>
      </c>
      <c r="U492" t="str">
        <f>IF(Table1[[#This Row],[Inventory_Available]]&lt;=Table1[[#This Row],[Reorder_Level]],"Reorder Required","Sufficient")</f>
        <v>Sufficient</v>
      </c>
    </row>
    <row r="493" spans="1:21" x14ac:dyDescent="0.35">
      <c r="A493" t="s">
        <v>718</v>
      </c>
      <c r="B493" s="3" t="s">
        <v>101</v>
      </c>
      <c r="C493" s="3" t="str">
        <f>IF(WEEKDAY(Table1[[#This Row],[Order_Date]],2)&lt;=5,"Weekday","Weekend")</f>
        <v>Weekend</v>
      </c>
      <c r="D493" t="s">
        <v>33</v>
      </c>
      <c r="E493" t="s">
        <v>28</v>
      </c>
      <c r="F493" s="8" t="s">
        <v>70</v>
      </c>
      <c r="G493" t="s">
        <v>77</v>
      </c>
      <c r="H493" s="7">
        <v>3</v>
      </c>
      <c r="I493">
        <v>337.06</v>
      </c>
      <c r="J493">
        <v>10</v>
      </c>
      <c r="K493" s="6">
        <v>910.06</v>
      </c>
      <c r="L493">
        <v>3.7</v>
      </c>
      <c r="M493" t="s">
        <v>20</v>
      </c>
      <c r="N493">
        <v>424</v>
      </c>
      <c r="O493">
        <v>61</v>
      </c>
      <c r="P493" s="4">
        <f>DATE(YEAR(Table1[[#This Row],[Order_Date]]),MONTH(Table1[[#This Row],[Order_Date]]),1)</f>
        <v>45778</v>
      </c>
      <c r="Q493" t="str">
        <f>TEXT(Table1[[#This Row],[Order_Date]],"mmmmmmmm")</f>
        <v>May</v>
      </c>
      <c r="R493">
        <f>YEAR(Table1[[#This Row],[Order_Date]])</f>
        <v>2025</v>
      </c>
      <c r="S493" s="6">
        <f>Table1[[#This Row],[Sales_Amount]]/100000</f>
        <v>9.1005999999999986E-3</v>
      </c>
      <c r="T493">
        <f>1</f>
        <v>1</v>
      </c>
      <c r="U493" t="str">
        <f>IF(Table1[[#This Row],[Inventory_Available]]&lt;=Table1[[#This Row],[Reorder_Level]],"Reorder Required","Sufficient")</f>
        <v>Sufficient</v>
      </c>
    </row>
    <row r="494" spans="1:21" x14ac:dyDescent="0.35">
      <c r="A494" t="s">
        <v>719</v>
      </c>
      <c r="B494" s="3" t="s">
        <v>248</v>
      </c>
      <c r="C494" s="3" t="str">
        <f>IF(WEEKDAY(Table1[[#This Row],[Order_Date]],2)&lt;=5,"Weekday","Weekend")</f>
        <v>Weekend</v>
      </c>
      <c r="D494" t="s">
        <v>33</v>
      </c>
      <c r="E494" t="s">
        <v>53</v>
      </c>
      <c r="F494" s="8" t="s">
        <v>18</v>
      </c>
      <c r="G494" t="s">
        <v>38</v>
      </c>
      <c r="H494" s="7">
        <v>9</v>
      </c>
      <c r="I494">
        <v>405.53</v>
      </c>
      <c r="J494">
        <v>10</v>
      </c>
      <c r="K494" s="6">
        <v>3284.79</v>
      </c>
      <c r="L494">
        <v>3.5</v>
      </c>
      <c r="M494" t="s">
        <v>30</v>
      </c>
      <c r="N494">
        <v>431</v>
      </c>
      <c r="O494">
        <v>54</v>
      </c>
      <c r="P494" s="4">
        <f>DATE(YEAR(Table1[[#This Row],[Order_Date]]),MONTH(Table1[[#This Row],[Order_Date]]),1)</f>
        <v>45717</v>
      </c>
      <c r="Q494" t="str">
        <f>TEXT(Table1[[#This Row],[Order_Date]],"mmmmmmmm")</f>
        <v>March</v>
      </c>
      <c r="R494">
        <f>YEAR(Table1[[#This Row],[Order_Date]])</f>
        <v>2025</v>
      </c>
      <c r="S494" s="6">
        <f>Table1[[#This Row],[Sales_Amount]]/100000</f>
        <v>3.2847899999999999E-2</v>
      </c>
      <c r="T494">
        <f>1</f>
        <v>1</v>
      </c>
      <c r="U494" t="str">
        <f>IF(Table1[[#This Row],[Inventory_Available]]&lt;=Table1[[#This Row],[Reorder_Level]],"Reorder Required","Sufficient")</f>
        <v>Sufficient</v>
      </c>
    </row>
    <row r="495" spans="1:21" x14ac:dyDescent="0.35">
      <c r="A495" t="s">
        <v>720</v>
      </c>
      <c r="B495" s="3" t="s">
        <v>58</v>
      </c>
      <c r="C495" s="3" t="str">
        <f>IF(WEEKDAY(Table1[[#This Row],[Order_Date]],2)&lt;=5,"Weekday","Weekend")</f>
        <v>Weekend</v>
      </c>
      <c r="D495" t="s">
        <v>23</v>
      </c>
      <c r="E495" t="s">
        <v>61</v>
      </c>
      <c r="F495" s="8" t="s">
        <v>70</v>
      </c>
      <c r="G495" t="s">
        <v>77</v>
      </c>
      <c r="H495" s="7">
        <v>9</v>
      </c>
      <c r="I495">
        <v>463.62</v>
      </c>
      <c r="J495">
        <v>15</v>
      </c>
      <c r="K495" s="6">
        <v>3546.69</v>
      </c>
      <c r="L495">
        <v>4.5</v>
      </c>
      <c r="M495" t="s">
        <v>43</v>
      </c>
      <c r="N495">
        <v>164</v>
      </c>
      <c r="O495">
        <v>60</v>
      </c>
      <c r="P495" s="4">
        <f>DATE(YEAR(Table1[[#This Row],[Order_Date]]),MONTH(Table1[[#This Row],[Order_Date]]),1)</f>
        <v>45658</v>
      </c>
      <c r="Q495" t="str">
        <f>TEXT(Table1[[#This Row],[Order_Date]],"mmmmmmmm")</f>
        <v>January</v>
      </c>
      <c r="R495">
        <f>YEAR(Table1[[#This Row],[Order_Date]])</f>
        <v>2025</v>
      </c>
      <c r="S495" s="6">
        <f>Table1[[#This Row],[Sales_Amount]]/100000</f>
        <v>3.5466900000000003E-2</v>
      </c>
      <c r="T495">
        <f>1</f>
        <v>1</v>
      </c>
      <c r="U495" t="str">
        <f>IF(Table1[[#This Row],[Inventory_Available]]&lt;=Table1[[#This Row],[Reorder_Level]],"Reorder Required","Sufficient")</f>
        <v>Sufficient</v>
      </c>
    </row>
    <row r="496" spans="1:21" x14ac:dyDescent="0.35">
      <c r="A496" t="s">
        <v>721</v>
      </c>
      <c r="B496" s="3" t="s">
        <v>722</v>
      </c>
      <c r="C496" s="3" t="str">
        <f>IF(WEEKDAY(Table1[[#This Row],[Order_Date]],2)&lt;=5,"Weekday","Weekend")</f>
        <v>Weekend</v>
      </c>
      <c r="D496" t="s">
        <v>37</v>
      </c>
      <c r="E496" t="s">
        <v>17</v>
      </c>
      <c r="F496" s="8" t="s">
        <v>49</v>
      </c>
      <c r="G496" t="s">
        <v>56</v>
      </c>
      <c r="H496" s="7">
        <v>3</v>
      </c>
      <c r="I496">
        <v>481.49</v>
      </c>
      <c r="J496">
        <v>15</v>
      </c>
      <c r="K496" s="6">
        <v>1227.8</v>
      </c>
      <c r="L496">
        <v>4.5</v>
      </c>
      <c r="M496" t="s">
        <v>30</v>
      </c>
      <c r="N496">
        <v>404</v>
      </c>
      <c r="O496">
        <v>40</v>
      </c>
      <c r="P496" s="4">
        <f>DATE(YEAR(Table1[[#This Row],[Order_Date]]),MONTH(Table1[[#This Row],[Order_Date]]),1)</f>
        <v>45689</v>
      </c>
      <c r="Q496" t="str">
        <f>TEXT(Table1[[#This Row],[Order_Date]],"mmmmmmmm")</f>
        <v>February</v>
      </c>
      <c r="R496">
        <f>YEAR(Table1[[#This Row],[Order_Date]])</f>
        <v>2025</v>
      </c>
      <c r="S496" s="6">
        <f>Table1[[#This Row],[Sales_Amount]]/100000</f>
        <v>1.2277999999999999E-2</v>
      </c>
      <c r="T496">
        <f>1</f>
        <v>1</v>
      </c>
      <c r="U496" t="str">
        <f>IF(Table1[[#This Row],[Inventory_Available]]&lt;=Table1[[#This Row],[Reorder_Level]],"Reorder Required","Sufficient")</f>
        <v>Sufficient</v>
      </c>
    </row>
    <row r="497" spans="1:21" x14ac:dyDescent="0.35">
      <c r="A497" t="s">
        <v>723</v>
      </c>
      <c r="B497" s="3" t="s">
        <v>420</v>
      </c>
      <c r="C497" s="3" t="str">
        <f>IF(WEEKDAY(Table1[[#This Row],[Order_Date]],2)&lt;=5,"Weekday","Weekend")</f>
        <v>Weekday</v>
      </c>
      <c r="D497" t="s">
        <v>37</v>
      </c>
      <c r="E497" t="s">
        <v>28</v>
      </c>
      <c r="F497" s="8" t="s">
        <v>18</v>
      </c>
      <c r="G497" t="s">
        <v>79</v>
      </c>
      <c r="H497" s="7">
        <v>3</v>
      </c>
      <c r="I497">
        <v>140.05000000000001</v>
      </c>
      <c r="J497">
        <v>0</v>
      </c>
      <c r="K497" s="6">
        <v>420.15</v>
      </c>
      <c r="L497">
        <v>3.9</v>
      </c>
      <c r="M497" t="s">
        <v>39</v>
      </c>
      <c r="N497">
        <v>151</v>
      </c>
      <c r="O497">
        <v>55</v>
      </c>
      <c r="P497" s="4">
        <f>DATE(YEAR(Table1[[#This Row],[Order_Date]]),MONTH(Table1[[#This Row],[Order_Date]]),1)</f>
        <v>45689</v>
      </c>
      <c r="Q497" t="str">
        <f>TEXT(Table1[[#This Row],[Order_Date]],"mmmmmmmm")</f>
        <v>February</v>
      </c>
      <c r="R497">
        <f>YEAR(Table1[[#This Row],[Order_Date]])</f>
        <v>2025</v>
      </c>
      <c r="S497" s="6">
        <f>Table1[[#This Row],[Sales_Amount]]/100000</f>
        <v>4.2014999999999995E-3</v>
      </c>
      <c r="T497">
        <f>1</f>
        <v>1</v>
      </c>
      <c r="U497" t="str">
        <f>IF(Table1[[#This Row],[Inventory_Available]]&lt;=Table1[[#This Row],[Reorder_Level]],"Reorder Required","Sufficient")</f>
        <v>Sufficient</v>
      </c>
    </row>
    <row r="498" spans="1:21" x14ac:dyDescent="0.35">
      <c r="A498" t="s">
        <v>724</v>
      </c>
      <c r="B498" s="3" t="s">
        <v>662</v>
      </c>
      <c r="C498" s="3" t="str">
        <f>IF(WEEKDAY(Table1[[#This Row],[Order_Date]],2)&lt;=5,"Weekday","Weekend")</f>
        <v>Weekday</v>
      </c>
      <c r="D498" t="s">
        <v>74</v>
      </c>
      <c r="E498" t="s">
        <v>28</v>
      </c>
      <c r="F498" s="8" t="s">
        <v>62</v>
      </c>
      <c r="G498" t="s">
        <v>63</v>
      </c>
      <c r="H498" s="7">
        <v>8</v>
      </c>
      <c r="I498">
        <v>367.07</v>
      </c>
      <c r="J498">
        <v>20</v>
      </c>
      <c r="K498" s="6">
        <v>2349.25</v>
      </c>
      <c r="L498">
        <v>3.6</v>
      </c>
      <c r="M498" t="s">
        <v>43</v>
      </c>
      <c r="N498">
        <v>366</v>
      </c>
      <c r="O498">
        <v>50</v>
      </c>
      <c r="P498" s="4">
        <f>DATE(YEAR(Table1[[#This Row],[Order_Date]]),MONTH(Table1[[#This Row],[Order_Date]]),1)</f>
        <v>45809</v>
      </c>
      <c r="Q498" t="str">
        <f>TEXT(Table1[[#This Row],[Order_Date]],"mmmmmmmm")</f>
        <v>June</v>
      </c>
      <c r="R498">
        <f>YEAR(Table1[[#This Row],[Order_Date]])</f>
        <v>2025</v>
      </c>
      <c r="S498" s="6">
        <f>Table1[[#This Row],[Sales_Amount]]/100000</f>
        <v>2.3492499999999999E-2</v>
      </c>
      <c r="T498">
        <f>1</f>
        <v>1</v>
      </c>
      <c r="U498" t="str">
        <f>IF(Table1[[#This Row],[Inventory_Available]]&lt;=Table1[[#This Row],[Reorder_Level]],"Reorder Required","Sufficient")</f>
        <v>Sufficient</v>
      </c>
    </row>
    <row r="499" spans="1:21" x14ac:dyDescent="0.35">
      <c r="A499" t="s">
        <v>725</v>
      </c>
      <c r="B499" s="3" t="s">
        <v>425</v>
      </c>
      <c r="C499" s="3" t="str">
        <f>IF(WEEKDAY(Table1[[#This Row],[Order_Date]],2)&lt;=5,"Weekday","Weekend")</f>
        <v>Weekday</v>
      </c>
      <c r="D499" t="s">
        <v>37</v>
      </c>
      <c r="E499" t="s">
        <v>61</v>
      </c>
      <c r="F499" s="8" t="s">
        <v>49</v>
      </c>
      <c r="G499" t="s">
        <v>169</v>
      </c>
      <c r="H499" s="7">
        <v>9</v>
      </c>
      <c r="I499">
        <v>220.76</v>
      </c>
      <c r="J499">
        <v>5</v>
      </c>
      <c r="K499" s="6">
        <v>1887.5</v>
      </c>
      <c r="L499">
        <v>4.5</v>
      </c>
      <c r="M499" t="s">
        <v>20</v>
      </c>
      <c r="N499">
        <v>423</v>
      </c>
      <c r="O499">
        <v>68</v>
      </c>
      <c r="P499" s="4">
        <f>DATE(YEAR(Table1[[#This Row],[Order_Date]]),MONTH(Table1[[#This Row],[Order_Date]]),1)</f>
        <v>45689</v>
      </c>
      <c r="Q499" t="str">
        <f>TEXT(Table1[[#This Row],[Order_Date]],"mmmmmmmm")</f>
        <v>February</v>
      </c>
      <c r="R499">
        <f>YEAR(Table1[[#This Row],[Order_Date]])</f>
        <v>2025</v>
      </c>
      <c r="S499" s="6">
        <f>Table1[[#This Row],[Sales_Amount]]/100000</f>
        <v>1.8874999999999999E-2</v>
      </c>
      <c r="T499">
        <f>1</f>
        <v>1</v>
      </c>
      <c r="U499" t="str">
        <f>IF(Table1[[#This Row],[Inventory_Available]]&lt;=Table1[[#This Row],[Reorder_Level]],"Reorder Required","Sufficient")</f>
        <v>Sufficient</v>
      </c>
    </row>
    <row r="500" spans="1:21" x14ac:dyDescent="0.35">
      <c r="A500" t="s">
        <v>726</v>
      </c>
      <c r="B500" s="3" t="s">
        <v>284</v>
      </c>
      <c r="C500" s="3" t="str">
        <f>IF(WEEKDAY(Table1[[#This Row],[Order_Date]],2)&lt;=5,"Weekday","Weekend")</f>
        <v>Weekday</v>
      </c>
      <c r="D500" t="s">
        <v>23</v>
      </c>
      <c r="E500" t="s">
        <v>53</v>
      </c>
      <c r="F500" s="8" t="s">
        <v>62</v>
      </c>
      <c r="G500" t="s">
        <v>63</v>
      </c>
      <c r="H500" s="7">
        <v>6</v>
      </c>
      <c r="I500">
        <v>495.57</v>
      </c>
      <c r="J500">
        <v>20</v>
      </c>
      <c r="K500" s="6">
        <v>2378.7399999999998</v>
      </c>
      <c r="L500">
        <v>4.7</v>
      </c>
      <c r="M500" t="s">
        <v>39</v>
      </c>
      <c r="N500">
        <v>187</v>
      </c>
      <c r="O500">
        <v>33</v>
      </c>
      <c r="P500" s="4">
        <f>DATE(YEAR(Table1[[#This Row],[Order_Date]]),MONTH(Table1[[#This Row],[Order_Date]]),1)</f>
        <v>45809</v>
      </c>
      <c r="Q500" t="str">
        <f>TEXT(Table1[[#This Row],[Order_Date]],"mmmmmmmm")</f>
        <v>June</v>
      </c>
      <c r="R500">
        <f>YEAR(Table1[[#This Row],[Order_Date]])</f>
        <v>2025</v>
      </c>
      <c r="S500" s="6">
        <f>Table1[[#This Row],[Sales_Amount]]/100000</f>
        <v>2.3787399999999997E-2</v>
      </c>
      <c r="T500">
        <f>1</f>
        <v>1</v>
      </c>
      <c r="U500" t="str">
        <f>IF(Table1[[#This Row],[Inventory_Available]]&lt;=Table1[[#This Row],[Reorder_Level]],"Reorder Required","Sufficient")</f>
        <v>Sufficient</v>
      </c>
    </row>
    <row r="501" spans="1:21" x14ac:dyDescent="0.35">
      <c r="A501" t="s">
        <v>727</v>
      </c>
      <c r="B501" s="3" t="s">
        <v>341</v>
      </c>
      <c r="C501" s="3" t="str">
        <f>IF(WEEKDAY(Table1[[#This Row],[Order_Date]],2)&lt;=5,"Weekday","Weekend")</f>
        <v>Weekday</v>
      </c>
      <c r="D501" t="s">
        <v>23</v>
      </c>
      <c r="E501" t="s">
        <v>53</v>
      </c>
      <c r="F501" s="8" t="s">
        <v>49</v>
      </c>
      <c r="G501" t="s">
        <v>169</v>
      </c>
      <c r="H501" s="7">
        <v>5</v>
      </c>
      <c r="I501">
        <v>347.21</v>
      </c>
      <c r="J501">
        <v>20</v>
      </c>
      <c r="K501" s="6">
        <v>1388.84</v>
      </c>
      <c r="L501">
        <v>4.5999999999999996</v>
      </c>
      <c r="M501" t="s">
        <v>43</v>
      </c>
      <c r="N501">
        <v>117</v>
      </c>
      <c r="O501">
        <v>35</v>
      </c>
      <c r="P501" s="4">
        <f>DATE(YEAR(Table1[[#This Row],[Order_Date]]),MONTH(Table1[[#This Row],[Order_Date]]),1)</f>
        <v>45809</v>
      </c>
      <c r="Q501" t="str">
        <f>TEXT(Table1[[#This Row],[Order_Date]],"mmmmmmmm")</f>
        <v>June</v>
      </c>
      <c r="R501">
        <f>YEAR(Table1[[#This Row],[Order_Date]])</f>
        <v>2025</v>
      </c>
      <c r="S501" s="6">
        <f>Table1[[#This Row],[Sales_Amount]]/100000</f>
        <v>1.3888399999999999E-2</v>
      </c>
      <c r="T501">
        <f>1</f>
        <v>1</v>
      </c>
      <c r="U501" t="str">
        <f>IF(Table1[[#This Row],[Inventory_Available]]&lt;=Table1[[#This Row],[Reorder_Level]],"Reorder Required","Sufficient")</f>
        <v>Sufficient</v>
      </c>
    </row>
  </sheetData>
  <pageMargins left="0.75" right="0.75" top="1" bottom="1" header="0.5" footer="0.5"/>
  <ignoredErrors>
    <ignoredError sqref="P3"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9BCF9-9700-4FA5-952D-BC4AFED19379}">
  <dimension ref="A3:B10"/>
  <sheetViews>
    <sheetView workbookViewId="0">
      <selection activeCell="A3" sqref="A3:B10"/>
    </sheetView>
  </sheetViews>
  <sheetFormatPr defaultRowHeight="14.5" x14ac:dyDescent="0.35"/>
  <cols>
    <col min="1" max="1" width="12.36328125" bestFit="1" customWidth="1"/>
    <col min="2" max="2" width="19.26953125" bestFit="1" customWidth="1"/>
  </cols>
  <sheetData>
    <row r="3" spans="1:2" x14ac:dyDescent="0.35">
      <c r="A3" s="1" t="s">
        <v>729</v>
      </c>
      <c r="B3" t="s">
        <v>730</v>
      </c>
    </row>
    <row r="4" spans="1:2" x14ac:dyDescent="0.35">
      <c r="A4" s="2" t="s">
        <v>737</v>
      </c>
      <c r="B4">
        <v>89739.22</v>
      </c>
    </row>
    <row r="5" spans="1:2" x14ac:dyDescent="0.35">
      <c r="A5" s="2" t="s">
        <v>738</v>
      </c>
      <c r="B5">
        <v>94916.59</v>
      </c>
    </row>
    <row r="6" spans="1:2" x14ac:dyDescent="0.35">
      <c r="A6" s="2" t="s">
        <v>739</v>
      </c>
      <c r="B6">
        <v>99000.39</v>
      </c>
    </row>
    <row r="7" spans="1:2" x14ac:dyDescent="0.35">
      <c r="A7" s="2" t="s">
        <v>740</v>
      </c>
      <c r="B7">
        <v>116681.38</v>
      </c>
    </row>
    <row r="8" spans="1:2" x14ac:dyDescent="0.35">
      <c r="A8" s="2" t="s">
        <v>741</v>
      </c>
      <c r="B8">
        <v>123492.51</v>
      </c>
    </row>
    <row r="9" spans="1:2" x14ac:dyDescent="0.35">
      <c r="A9" s="2" t="s">
        <v>742</v>
      </c>
      <c r="B9">
        <v>107374.32</v>
      </c>
    </row>
    <row r="10" spans="1:2" x14ac:dyDescent="0.35">
      <c r="A10" s="2" t="s">
        <v>728</v>
      </c>
      <c r="B10">
        <v>631204.41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BC76-3996-4D38-AAFE-FA1E9E06FFAA}">
  <dimension ref="A3:B9"/>
  <sheetViews>
    <sheetView workbookViewId="0">
      <selection activeCell="A3" sqref="A3"/>
    </sheetView>
  </sheetViews>
  <sheetFormatPr defaultRowHeight="14.5" x14ac:dyDescent="0.35"/>
  <cols>
    <col min="1" max="1" width="12.36328125" bestFit="1" customWidth="1"/>
    <col min="2" max="2" width="19.26953125" bestFit="1" customWidth="1"/>
  </cols>
  <sheetData>
    <row r="3" spans="1:2" x14ac:dyDescent="0.35">
      <c r="A3" s="1" t="s">
        <v>729</v>
      </c>
      <c r="B3" t="s">
        <v>730</v>
      </c>
    </row>
    <row r="4" spans="1:2" x14ac:dyDescent="0.35">
      <c r="A4" s="2" t="s">
        <v>18</v>
      </c>
      <c r="B4" s="35">
        <v>121298.72999999998</v>
      </c>
    </row>
    <row r="5" spans="1:2" x14ac:dyDescent="0.35">
      <c r="A5" s="2" t="s">
        <v>70</v>
      </c>
      <c r="B5" s="35">
        <v>124729.19</v>
      </c>
    </row>
    <row r="6" spans="1:2" x14ac:dyDescent="0.35">
      <c r="A6" s="2" t="s">
        <v>62</v>
      </c>
      <c r="B6" s="35">
        <v>167992.89000000007</v>
      </c>
    </row>
    <row r="7" spans="1:2" x14ac:dyDescent="0.35">
      <c r="A7" s="2" t="s">
        <v>24</v>
      </c>
      <c r="B7" s="35">
        <v>109667.64000000001</v>
      </c>
    </row>
    <row r="8" spans="1:2" x14ac:dyDescent="0.35">
      <c r="A8" s="2" t="s">
        <v>49</v>
      </c>
      <c r="B8" s="35">
        <v>107515.96000000005</v>
      </c>
    </row>
    <row r="9" spans="1:2" x14ac:dyDescent="0.35">
      <c r="A9" s="2" t="s">
        <v>728</v>
      </c>
      <c r="B9" s="35">
        <v>631204.41000000015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29E2-CB72-486B-9015-76A77A94DFD4}">
  <dimension ref="A3:B10"/>
  <sheetViews>
    <sheetView workbookViewId="0">
      <selection activeCell="A3" sqref="A3:B10"/>
    </sheetView>
  </sheetViews>
  <sheetFormatPr defaultRowHeight="14.5" x14ac:dyDescent="0.35"/>
  <cols>
    <col min="1" max="1" width="12.36328125" bestFit="1" customWidth="1"/>
    <col min="2" max="2" width="19.26953125" bestFit="1" customWidth="1"/>
  </cols>
  <sheetData>
    <row r="3" spans="1:2" x14ac:dyDescent="0.35">
      <c r="A3" s="1" t="s">
        <v>729</v>
      </c>
      <c r="B3" t="s">
        <v>730</v>
      </c>
    </row>
    <row r="4" spans="1:2" x14ac:dyDescent="0.35">
      <c r="A4" s="2" t="s">
        <v>74</v>
      </c>
      <c r="B4" s="35">
        <v>88029.930000000022</v>
      </c>
    </row>
    <row r="5" spans="1:2" x14ac:dyDescent="0.35">
      <c r="A5" s="2" t="s">
        <v>33</v>
      </c>
      <c r="B5" s="35">
        <v>101813.11999999995</v>
      </c>
    </row>
    <row r="6" spans="1:2" x14ac:dyDescent="0.35">
      <c r="A6" s="2" t="s">
        <v>16</v>
      </c>
      <c r="B6" s="35">
        <v>106356.86000000002</v>
      </c>
    </row>
    <row r="7" spans="1:2" x14ac:dyDescent="0.35">
      <c r="A7" s="2" t="s">
        <v>23</v>
      </c>
      <c r="B7" s="35">
        <v>106626.85000000003</v>
      </c>
    </row>
    <row r="8" spans="1:2" x14ac:dyDescent="0.35">
      <c r="A8" s="2" t="s">
        <v>46</v>
      </c>
      <c r="B8" s="35">
        <v>109517.85000000005</v>
      </c>
    </row>
    <row r="9" spans="1:2" x14ac:dyDescent="0.35">
      <c r="A9" s="2" t="s">
        <v>37</v>
      </c>
      <c r="B9" s="35">
        <v>118859.79999999999</v>
      </c>
    </row>
    <row r="10" spans="1:2" x14ac:dyDescent="0.35">
      <c r="A10" s="2" t="s">
        <v>728</v>
      </c>
      <c r="B10" s="35">
        <v>631204.41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0F9D-9EB6-4486-8B90-A094E4A24E3B}">
  <dimension ref="A3:B14"/>
  <sheetViews>
    <sheetView workbookViewId="0">
      <selection activeCell="A3" sqref="A3:B14"/>
    </sheetView>
  </sheetViews>
  <sheetFormatPr defaultRowHeight="14.5" x14ac:dyDescent="0.35"/>
  <cols>
    <col min="1" max="1" width="12.36328125" bestFit="1" customWidth="1"/>
    <col min="2" max="2" width="19.26953125" bestFit="1" customWidth="1"/>
  </cols>
  <sheetData>
    <row r="3" spans="1:2" x14ac:dyDescent="0.35">
      <c r="A3" s="1" t="s">
        <v>729</v>
      </c>
      <c r="B3" t="s">
        <v>730</v>
      </c>
    </row>
    <row r="4" spans="1:2" x14ac:dyDescent="0.35">
      <c r="A4" s="2" t="s">
        <v>139</v>
      </c>
      <c r="B4" s="35">
        <v>29778.940000000002</v>
      </c>
    </row>
    <row r="5" spans="1:2" x14ac:dyDescent="0.35">
      <c r="A5" s="2" t="s">
        <v>169</v>
      </c>
      <c r="B5" s="35">
        <v>33503.289999999994</v>
      </c>
    </row>
    <row r="6" spans="1:2" x14ac:dyDescent="0.35">
      <c r="A6" s="2" t="s">
        <v>38</v>
      </c>
      <c r="B6" s="35">
        <v>34349.300000000003</v>
      </c>
    </row>
    <row r="7" spans="1:2" x14ac:dyDescent="0.35">
      <c r="A7" s="2" t="s">
        <v>56</v>
      </c>
      <c r="B7" s="35">
        <v>35593.780000000006</v>
      </c>
    </row>
    <row r="8" spans="1:2" x14ac:dyDescent="0.35">
      <c r="A8" s="2" t="s">
        <v>63</v>
      </c>
      <c r="B8" s="35">
        <v>35646.800000000003</v>
      </c>
    </row>
    <row r="9" spans="1:2" x14ac:dyDescent="0.35">
      <c r="A9" s="2" t="s">
        <v>79</v>
      </c>
      <c r="B9" s="35">
        <v>36649.56</v>
      </c>
    </row>
    <row r="10" spans="1:2" x14ac:dyDescent="0.35">
      <c r="A10" s="2" t="s">
        <v>166</v>
      </c>
      <c r="B10" s="35">
        <v>36783.479999999996</v>
      </c>
    </row>
    <row r="11" spans="1:2" x14ac:dyDescent="0.35">
      <c r="A11" s="2" t="s">
        <v>77</v>
      </c>
      <c r="B11" s="35">
        <v>42379.96</v>
      </c>
    </row>
    <row r="12" spans="1:2" x14ac:dyDescent="0.35">
      <c r="A12" s="2" t="s">
        <v>82</v>
      </c>
      <c r="B12" s="35">
        <v>46676</v>
      </c>
    </row>
    <row r="13" spans="1:2" x14ac:dyDescent="0.35">
      <c r="A13" s="2" t="s">
        <v>149</v>
      </c>
      <c r="B13" s="35">
        <v>48886.609999999986</v>
      </c>
    </row>
    <row r="14" spans="1:2" x14ac:dyDescent="0.35">
      <c r="A14" s="2" t="s">
        <v>728</v>
      </c>
      <c r="B14" s="35">
        <v>380247.72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D9C6-0E1A-4906-8822-E1FCC23B5BC5}">
  <dimension ref="A3:B8"/>
  <sheetViews>
    <sheetView workbookViewId="0">
      <selection activeCell="A3" sqref="A3:B8"/>
    </sheetView>
  </sheetViews>
  <sheetFormatPr defaultRowHeight="14.5" x14ac:dyDescent="0.35"/>
  <cols>
    <col min="1" max="1" width="12.36328125" bestFit="1" customWidth="1"/>
    <col min="2" max="2" width="19.26953125" bestFit="1" customWidth="1"/>
  </cols>
  <sheetData>
    <row r="3" spans="1:2" x14ac:dyDescent="0.35">
      <c r="A3" s="1" t="s">
        <v>729</v>
      </c>
      <c r="B3" t="s">
        <v>730</v>
      </c>
    </row>
    <row r="4" spans="1:2" x14ac:dyDescent="0.35">
      <c r="A4" s="2" t="s">
        <v>30</v>
      </c>
      <c r="B4" s="35">
        <v>190912.19999999995</v>
      </c>
    </row>
    <row r="5" spans="1:2" x14ac:dyDescent="0.35">
      <c r="A5" s="2" t="s">
        <v>43</v>
      </c>
      <c r="B5" s="35">
        <v>142671.47000000003</v>
      </c>
    </row>
    <row r="6" spans="1:2" x14ac:dyDescent="0.35">
      <c r="A6" s="2" t="s">
        <v>20</v>
      </c>
      <c r="B6" s="35">
        <v>148348.90000000008</v>
      </c>
    </row>
    <row r="7" spans="1:2" x14ac:dyDescent="0.35">
      <c r="A7" s="2" t="s">
        <v>39</v>
      </c>
      <c r="B7" s="35">
        <v>149271.84000000003</v>
      </c>
    </row>
    <row r="8" spans="1:2" x14ac:dyDescent="0.35">
      <c r="A8" s="2" t="s">
        <v>728</v>
      </c>
      <c r="B8" s="35">
        <v>631204.41000000015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50F6-DE94-4FCF-89E8-F9AD7882D8C8}">
  <dimension ref="A3:D11"/>
  <sheetViews>
    <sheetView workbookViewId="0">
      <selection activeCell="A10" sqref="A10"/>
    </sheetView>
  </sheetViews>
  <sheetFormatPr defaultRowHeight="14.5" x14ac:dyDescent="0.35"/>
  <cols>
    <col min="1" max="1" width="19.26953125" bestFit="1" customWidth="1"/>
    <col min="2" max="2" width="15.26953125" bestFit="1" customWidth="1"/>
    <col min="3" max="3" width="9.81640625" bestFit="1" customWidth="1"/>
    <col min="4" max="4" width="10.7265625" bestFit="1" customWidth="1"/>
  </cols>
  <sheetData>
    <row r="3" spans="1:4" x14ac:dyDescent="0.35">
      <c r="A3" s="1" t="s">
        <v>730</v>
      </c>
      <c r="B3" s="1" t="s">
        <v>744</v>
      </c>
    </row>
    <row r="4" spans="1:4" x14ac:dyDescent="0.35">
      <c r="A4" s="1" t="s">
        <v>729</v>
      </c>
      <c r="B4" t="s">
        <v>745</v>
      </c>
      <c r="C4" t="s">
        <v>746</v>
      </c>
      <c r="D4" t="s">
        <v>728</v>
      </c>
    </row>
    <row r="5" spans="1:4" x14ac:dyDescent="0.35">
      <c r="A5" s="2" t="s">
        <v>737</v>
      </c>
      <c r="B5" s="35">
        <v>55342.820000000007</v>
      </c>
      <c r="C5" s="35">
        <v>34396.400000000009</v>
      </c>
      <c r="D5" s="35">
        <v>89739.220000000016</v>
      </c>
    </row>
    <row r="6" spans="1:4" x14ac:dyDescent="0.35">
      <c r="A6" s="2" t="s">
        <v>738</v>
      </c>
      <c r="B6" s="35">
        <v>74902.61</v>
      </c>
      <c r="C6" s="35">
        <v>20013.98</v>
      </c>
      <c r="D6" s="35">
        <v>94916.59</v>
      </c>
    </row>
    <row r="7" spans="1:4" x14ac:dyDescent="0.35">
      <c r="A7" s="2" t="s">
        <v>739</v>
      </c>
      <c r="B7" s="35">
        <v>54038.170000000006</v>
      </c>
      <c r="C7" s="35">
        <v>44962.22</v>
      </c>
      <c r="D7" s="35">
        <v>99000.390000000014</v>
      </c>
    </row>
    <row r="8" spans="1:4" x14ac:dyDescent="0.35">
      <c r="A8" s="2" t="s">
        <v>740</v>
      </c>
      <c r="B8" s="35">
        <v>79677.960000000006</v>
      </c>
      <c r="C8" s="35">
        <v>37003.420000000006</v>
      </c>
      <c r="D8" s="35">
        <v>116681.38</v>
      </c>
    </row>
    <row r="9" spans="1:4" x14ac:dyDescent="0.35">
      <c r="A9" s="2" t="s">
        <v>741</v>
      </c>
      <c r="B9" s="35">
        <v>89913.83</v>
      </c>
      <c r="C9" s="35">
        <v>33578.679999999993</v>
      </c>
      <c r="D9" s="35">
        <v>123492.51</v>
      </c>
    </row>
    <row r="10" spans="1:4" x14ac:dyDescent="0.35">
      <c r="A10" s="2" t="s">
        <v>742</v>
      </c>
      <c r="B10" s="35">
        <v>73308.509999999995</v>
      </c>
      <c r="C10" s="35">
        <v>34065.81</v>
      </c>
      <c r="D10" s="35">
        <v>107374.31999999999</v>
      </c>
    </row>
    <row r="11" spans="1:4" x14ac:dyDescent="0.35">
      <c r="A11" s="2" t="s">
        <v>728</v>
      </c>
      <c r="B11" s="35">
        <v>427183.9</v>
      </c>
      <c r="C11" s="35">
        <v>204020.51</v>
      </c>
      <c r="D11" s="35">
        <v>631204.41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E03E-D226-4D48-93B3-E976295DE224}">
  <dimension ref="A3:B6"/>
  <sheetViews>
    <sheetView workbookViewId="0">
      <selection activeCell="A3" sqref="A3"/>
    </sheetView>
  </sheetViews>
  <sheetFormatPr defaultRowHeight="14.5" x14ac:dyDescent="0.35"/>
  <cols>
    <col min="1" max="1" width="15.6328125" bestFit="1" customWidth="1"/>
    <col min="2" max="2" width="16.36328125" bestFit="1" customWidth="1"/>
  </cols>
  <sheetData>
    <row r="3" spans="1:2" x14ac:dyDescent="0.35">
      <c r="A3" s="1" t="s">
        <v>729</v>
      </c>
      <c r="B3" t="s">
        <v>749</v>
      </c>
    </row>
    <row r="4" spans="1:2" x14ac:dyDescent="0.35">
      <c r="A4" s="2" t="s">
        <v>747</v>
      </c>
      <c r="B4" s="35">
        <v>35</v>
      </c>
    </row>
    <row r="5" spans="1:2" x14ac:dyDescent="0.35">
      <c r="A5" s="2" t="s">
        <v>748</v>
      </c>
      <c r="B5" s="35">
        <v>465</v>
      </c>
    </row>
    <row r="6" spans="1:2" x14ac:dyDescent="0.35">
      <c r="A6" s="2" t="s">
        <v>728</v>
      </c>
      <c r="B6" s="35">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DDF8-F440-4B42-BB9C-07F3569FAC3F}">
  <dimension ref="A3:C9"/>
  <sheetViews>
    <sheetView workbookViewId="0">
      <selection activeCell="A3" sqref="A3:C9"/>
    </sheetView>
  </sheetViews>
  <sheetFormatPr defaultRowHeight="14.5" x14ac:dyDescent="0.35"/>
  <cols>
    <col min="1" max="1" width="12.7265625" bestFit="1" customWidth="1"/>
    <col min="2" max="2" width="15.81640625" bestFit="1" customWidth="1"/>
    <col min="3" max="3" width="19.1796875" bestFit="1" customWidth="1"/>
  </cols>
  <sheetData>
    <row r="3" spans="1:3" x14ac:dyDescent="0.35">
      <c r="A3" s="9" t="s">
        <v>4</v>
      </c>
      <c r="B3" s="10" t="s">
        <v>752</v>
      </c>
      <c r="C3" s="10" t="s">
        <v>730</v>
      </c>
    </row>
    <row r="4" spans="1:3" x14ac:dyDescent="0.35">
      <c r="A4" s="10" t="s">
        <v>18</v>
      </c>
      <c r="B4" s="12">
        <v>1.2129872999999995</v>
      </c>
      <c r="C4" s="11">
        <v>0.19217028284070442</v>
      </c>
    </row>
    <row r="5" spans="1:3" x14ac:dyDescent="0.35">
      <c r="A5" s="10" t="s">
        <v>70</v>
      </c>
      <c r="B5" s="12">
        <v>1.2472919</v>
      </c>
      <c r="C5" s="11">
        <v>0.19760506742974113</v>
      </c>
    </row>
    <row r="6" spans="1:3" x14ac:dyDescent="0.35">
      <c r="A6" s="10" t="s">
        <v>62</v>
      </c>
      <c r="B6" s="12">
        <v>1.6799289000000002</v>
      </c>
      <c r="C6" s="11">
        <v>0.26614657207480541</v>
      </c>
    </row>
    <row r="7" spans="1:3" x14ac:dyDescent="0.35">
      <c r="A7" s="10" t="s">
        <v>24</v>
      </c>
      <c r="B7" s="12">
        <v>1.0966764000000002</v>
      </c>
      <c r="C7" s="11">
        <v>0.1737434629140186</v>
      </c>
    </row>
    <row r="8" spans="1:3" x14ac:dyDescent="0.35">
      <c r="A8" s="10" t="s">
        <v>49</v>
      </c>
      <c r="B8" s="12">
        <v>1.0751596000000003</v>
      </c>
      <c r="C8" s="11">
        <v>0.17033461474073039</v>
      </c>
    </row>
    <row r="9" spans="1:3" x14ac:dyDescent="0.35">
      <c r="A9" s="10" t="s">
        <v>728</v>
      </c>
      <c r="B9" s="12">
        <v>6.3120441000000005</v>
      </c>
      <c r="C9" s="1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3AB3-526E-4E20-8EAD-073B7FE94D9D}">
  <dimension ref="A3:C10"/>
  <sheetViews>
    <sheetView workbookViewId="0">
      <selection activeCell="B6" sqref="B6"/>
    </sheetView>
  </sheetViews>
  <sheetFormatPr defaultRowHeight="14.5" x14ac:dyDescent="0.35"/>
  <cols>
    <col min="1" max="1" width="10.7265625" bestFit="1" customWidth="1"/>
    <col min="2" max="2" width="12.1796875" bestFit="1" customWidth="1"/>
    <col min="3" max="3" width="9.08984375" bestFit="1" customWidth="1"/>
  </cols>
  <sheetData>
    <row r="3" spans="1:3" x14ac:dyDescent="0.35">
      <c r="A3" s="9" t="s">
        <v>2</v>
      </c>
      <c r="B3" s="10" t="s">
        <v>753</v>
      </c>
      <c r="C3" s="10" t="s">
        <v>750</v>
      </c>
    </row>
    <row r="4" spans="1:3" x14ac:dyDescent="0.35">
      <c r="A4" s="10" t="s">
        <v>37</v>
      </c>
      <c r="B4" s="12">
        <v>1.188598</v>
      </c>
      <c r="C4" s="11">
        <v>0.18830635229560577</v>
      </c>
    </row>
    <row r="5" spans="1:3" x14ac:dyDescent="0.35">
      <c r="A5" s="10" t="s">
        <v>46</v>
      </c>
      <c r="B5" s="12">
        <v>1.0951785000000005</v>
      </c>
      <c r="C5" s="11">
        <v>0.17350615468608663</v>
      </c>
    </row>
    <row r="6" spans="1:3" x14ac:dyDescent="0.35">
      <c r="A6" s="10" t="s">
        <v>23</v>
      </c>
      <c r="B6" s="12">
        <v>1.0662685000000001</v>
      </c>
      <c r="C6" s="11">
        <v>0.16892602192053766</v>
      </c>
    </row>
    <row r="7" spans="1:3" x14ac:dyDescent="0.35">
      <c r="A7" s="10" t="s">
        <v>74</v>
      </c>
      <c r="B7" s="12">
        <v>0.88029930000000023</v>
      </c>
      <c r="C7" s="11">
        <v>0.13946342675267434</v>
      </c>
    </row>
    <row r="8" spans="1:3" x14ac:dyDescent="0.35">
      <c r="A8" s="10" t="s">
        <v>16</v>
      </c>
      <c r="B8" s="12">
        <v>1.0635686000000004</v>
      </c>
      <c r="C8" s="11">
        <v>0.16849828409785669</v>
      </c>
    </row>
    <row r="9" spans="1:3" x14ac:dyDescent="0.35">
      <c r="A9" s="10" t="s">
        <v>33</v>
      </c>
      <c r="B9" s="12">
        <v>1.0181312</v>
      </c>
      <c r="C9" s="11">
        <v>0.16129976024723899</v>
      </c>
    </row>
    <row r="10" spans="1:3" x14ac:dyDescent="0.35">
      <c r="A10" s="10" t="s">
        <v>728</v>
      </c>
      <c r="B10" s="12">
        <v>6.3120441000000005</v>
      </c>
      <c r="C10" s="11">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950F-8398-4CDC-80F8-2BD997796A9E}">
  <dimension ref="A3:B8"/>
  <sheetViews>
    <sheetView workbookViewId="0">
      <selection activeCell="B5" sqref="B5"/>
    </sheetView>
  </sheetViews>
  <sheetFormatPr defaultRowHeight="14.5" x14ac:dyDescent="0.35"/>
  <cols>
    <col min="1" max="1" width="10.7265625" bestFit="1" customWidth="1"/>
    <col min="2" max="2" width="15.81640625" bestFit="1" customWidth="1"/>
  </cols>
  <sheetData>
    <row r="3" spans="1:2" x14ac:dyDescent="0.35">
      <c r="A3" s="9" t="s">
        <v>3</v>
      </c>
      <c r="B3" s="10" t="s">
        <v>752</v>
      </c>
    </row>
    <row r="4" spans="1:2" x14ac:dyDescent="0.35">
      <c r="A4" s="10" t="s">
        <v>28</v>
      </c>
      <c r="B4" s="12">
        <v>1.6308403999999999</v>
      </c>
    </row>
    <row r="5" spans="1:2" x14ac:dyDescent="0.35">
      <c r="A5" s="10" t="s">
        <v>53</v>
      </c>
      <c r="B5" s="12">
        <v>1.5458108999999993</v>
      </c>
    </row>
    <row r="6" spans="1:2" x14ac:dyDescent="0.35">
      <c r="A6" s="10" t="s">
        <v>17</v>
      </c>
      <c r="B6" s="12">
        <v>1.6715963000000003</v>
      </c>
    </row>
    <row r="7" spans="1:2" x14ac:dyDescent="0.35">
      <c r="A7" s="10" t="s">
        <v>61</v>
      </c>
      <c r="B7" s="12">
        <v>1.4637965000000004</v>
      </c>
    </row>
    <row r="8" spans="1:2" x14ac:dyDescent="0.35">
      <c r="A8" s="10" t="s">
        <v>728</v>
      </c>
      <c r="B8" s="12">
        <v>6.3120440999999996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C0BAC-4CC7-4F66-AD54-090E244ADEAF}">
  <dimension ref="A3:C10"/>
  <sheetViews>
    <sheetView workbookViewId="0">
      <selection activeCell="C3" sqref="C3"/>
    </sheetView>
  </sheetViews>
  <sheetFormatPr defaultRowHeight="14.5" x14ac:dyDescent="0.35"/>
  <cols>
    <col min="1" max="1" width="11.08984375" bestFit="1" customWidth="1"/>
    <col min="2" max="2" width="12.26953125" bestFit="1" customWidth="1"/>
    <col min="3" max="3" width="6.54296875" bestFit="1" customWidth="1"/>
  </cols>
  <sheetData>
    <row r="3" spans="1:3" x14ac:dyDescent="0.35">
      <c r="A3" s="9" t="s">
        <v>731</v>
      </c>
      <c r="B3" s="10" t="s">
        <v>753</v>
      </c>
      <c r="C3" s="10" t="s">
        <v>754</v>
      </c>
    </row>
    <row r="4" spans="1:3" x14ac:dyDescent="0.35">
      <c r="A4" s="10" t="s">
        <v>737</v>
      </c>
      <c r="B4" s="12">
        <v>0.89739220000000008</v>
      </c>
      <c r="C4" s="36">
        <v>79</v>
      </c>
    </row>
    <row r="5" spans="1:3" x14ac:dyDescent="0.35">
      <c r="A5" s="10" t="s">
        <v>738</v>
      </c>
      <c r="B5" s="12">
        <v>0.94916589999999956</v>
      </c>
      <c r="C5" s="36">
        <v>77</v>
      </c>
    </row>
    <row r="6" spans="1:3" x14ac:dyDescent="0.35">
      <c r="A6" s="10" t="s">
        <v>739</v>
      </c>
      <c r="B6" s="12">
        <v>0.99000390000000027</v>
      </c>
      <c r="C6" s="36">
        <v>81</v>
      </c>
    </row>
    <row r="7" spans="1:3" x14ac:dyDescent="0.35">
      <c r="A7" s="10" t="s">
        <v>740</v>
      </c>
      <c r="B7" s="12">
        <v>1.1668137999999999</v>
      </c>
      <c r="C7" s="36">
        <v>79</v>
      </c>
    </row>
    <row r="8" spans="1:3" x14ac:dyDescent="0.35">
      <c r="A8" s="10" t="s">
        <v>741</v>
      </c>
      <c r="B8" s="12">
        <v>1.2349251000000003</v>
      </c>
      <c r="C8" s="36">
        <v>95</v>
      </c>
    </row>
    <row r="9" spans="1:3" x14ac:dyDescent="0.35">
      <c r="A9" s="10" t="s">
        <v>742</v>
      </c>
      <c r="B9" s="12">
        <v>1.0737431999999993</v>
      </c>
      <c r="C9" s="36">
        <v>89</v>
      </c>
    </row>
    <row r="10" spans="1:3" x14ac:dyDescent="0.35">
      <c r="A10" s="10" t="s">
        <v>728</v>
      </c>
      <c r="B10" s="12">
        <v>6.3120440999999996</v>
      </c>
      <c r="C10" s="36">
        <v>500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021D-ABB7-40EF-9156-5FE2384DA211}">
  <dimension ref="A2:AH45"/>
  <sheetViews>
    <sheetView showGridLines="0" topLeftCell="H2" zoomScale="60" workbookViewId="0">
      <selection activeCell="AH8" sqref="AH8"/>
    </sheetView>
  </sheetViews>
  <sheetFormatPr defaultRowHeight="14.5" x14ac:dyDescent="0.35"/>
  <cols>
    <col min="2" max="2" width="18" customWidth="1"/>
    <col min="4" max="4" width="15.81640625" bestFit="1" customWidth="1"/>
    <col min="5" max="5" width="16.1796875" bestFit="1" customWidth="1"/>
    <col min="6" max="6" width="19.1796875" bestFit="1" customWidth="1"/>
    <col min="8" max="8" width="11.7265625" bestFit="1" customWidth="1"/>
    <col min="9" max="9" width="12.81640625" bestFit="1" customWidth="1"/>
    <col min="10" max="10" width="9.1796875" bestFit="1" customWidth="1"/>
    <col min="11" max="11" width="3.1796875" customWidth="1"/>
    <col min="12" max="12" width="13.7265625" bestFit="1" customWidth="1"/>
    <col min="13" max="13" width="16.1796875" bestFit="1" customWidth="1"/>
    <col min="15" max="15" width="14.1796875" bestFit="1" customWidth="1"/>
    <col min="16" max="16" width="12.26953125" bestFit="1" customWidth="1"/>
    <col min="17" max="17" width="6.7265625" bestFit="1" customWidth="1"/>
    <col min="18" max="18" width="3.453125" customWidth="1"/>
    <col min="22" max="22" width="9" customWidth="1"/>
  </cols>
  <sheetData>
    <row r="2" spans="1:34" ht="27" x14ac:dyDescent="0.5">
      <c r="A2" s="28" t="s">
        <v>766</v>
      </c>
      <c r="B2" s="28"/>
      <c r="D2" s="29" t="s">
        <v>736</v>
      </c>
      <c r="E2" s="30"/>
      <c r="F2" s="30"/>
      <c r="G2" s="30"/>
      <c r="H2" s="30"/>
      <c r="I2" s="30"/>
      <c r="J2" s="30"/>
      <c r="K2" s="30"/>
      <c r="L2" s="30"/>
      <c r="M2" s="30"/>
      <c r="N2" s="30"/>
      <c r="O2" s="30"/>
      <c r="P2" s="30"/>
      <c r="Q2" s="30"/>
      <c r="R2" s="30"/>
      <c r="S2" s="30"/>
      <c r="T2" s="30"/>
      <c r="U2" s="30"/>
      <c r="V2" s="30"/>
    </row>
    <row r="3" spans="1:34" ht="15.5" x14ac:dyDescent="0.45">
      <c r="G3" s="14"/>
      <c r="H3" s="14"/>
      <c r="I3" s="14"/>
      <c r="J3" s="14"/>
      <c r="K3" s="14"/>
      <c r="L3" s="14"/>
      <c r="M3" s="16"/>
      <c r="AH3" s="17">
        <f>SUM(tblBlinkit!K2:K501)</f>
        <v>631204.41</v>
      </c>
    </row>
    <row r="4" spans="1:34" x14ac:dyDescent="0.35">
      <c r="H4" s="13"/>
      <c r="I4" s="13"/>
      <c r="J4" s="15"/>
      <c r="K4" s="15"/>
      <c r="AH4">
        <f>SUM(tblBlinkit!T2:T501)</f>
        <v>500</v>
      </c>
    </row>
    <row r="5" spans="1:34" x14ac:dyDescent="0.35">
      <c r="AH5" s="18">
        <f>SUM(tblBlinkit!H2:H501)</f>
        <v>2677</v>
      </c>
    </row>
    <row r="6" spans="1:34" x14ac:dyDescent="0.35">
      <c r="AH6" s="19">
        <f>SUM(tblBlinkit!K2:K501)/SUM(tblBlinkit!T2:T501)</f>
        <v>1262.4088200000001</v>
      </c>
    </row>
    <row r="7" spans="1:34" x14ac:dyDescent="0.35">
      <c r="AH7" s="7">
        <f>AVERAGE(tblBlinkit!L2:L501)</f>
        <v>4.2360000000000024</v>
      </c>
    </row>
    <row r="8" spans="1:34" x14ac:dyDescent="0.35">
      <c r="AH8">
        <f>COUNTIF(tblBlinkit!U2:U501,"Reorder Required")</f>
        <v>35</v>
      </c>
    </row>
    <row r="10" spans="1:34" ht="15.5" x14ac:dyDescent="0.35">
      <c r="D10" s="25" t="s">
        <v>756</v>
      </c>
      <c r="E10" s="25"/>
      <c r="F10" s="25"/>
      <c r="G10" s="25"/>
      <c r="H10" s="25"/>
      <c r="I10" s="25"/>
      <c r="J10" s="25"/>
      <c r="L10" s="25" t="s">
        <v>757</v>
      </c>
      <c r="M10" s="25"/>
      <c r="N10" s="25"/>
      <c r="O10" s="25"/>
      <c r="P10" s="25"/>
      <c r="Q10" s="25"/>
      <c r="S10" s="25" t="s">
        <v>758</v>
      </c>
      <c r="T10" s="25"/>
      <c r="U10" s="25"/>
      <c r="V10" s="25"/>
      <c r="W10" s="25"/>
      <c r="X10" s="25"/>
      <c r="Y10" s="25"/>
    </row>
    <row r="12" spans="1:34" x14ac:dyDescent="0.35">
      <c r="X12" t="s">
        <v>755</v>
      </c>
    </row>
    <row r="22" spans="4:25" ht="15.5" x14ac:dyDescent="0.35">
      <c r="D22" s="25" t="s">
        <v>759</v>
      </c>
      <c r="E22" s="25"/>
      <c r="F22" s="25"/>
      <c r="G22" s="25"/>
      <c r="H22" s="25"/>
      <c r="I22" s="25"/>
      <c r="J22" s="25"/>
      <c r="L22" s="25" t="s">
        <v>760</v>
      </c>
      <c r="M22" s="25"/>
      <c r="N22" s="25"/>
      <c r="O22" s="25"/>
      <c r="P22" s="25"/>
      <c r="Q22" s="25"/>
      <c r="S22" s="25" t="s">
        <v>761</v>
      </c>
      <c r="T22" s="25"/>
      <c r="U22" s="25"/>
      <c r="V22" s="25"/>
      <c r="W22" s="25"/>
      <c r="X22" s="25"/>
      <c r="Y22" s="25"/>
    </row>
    <row r="36" spans="4:25" ht="22" customHeight="1" x14ac:dyDescent="0.35"/>
    <row r="37" spans="4:25" ht="15.5" x14ac:dyDescent="0.35">
      <c r="D37" s="26" t="s">
        <v>762</v>
      </c>
      <c r="E37" s="26"/>
      <c r="F37" s="26"/>
      <c r="H37" s="26" t="s">
        <v>763</v>
      </c>
      <c r="I37" s="26"/>
      <c r="J37" s="26"/>
      <c r="L37" s="26" t="s">
        <v>764</v>
      </c>
      <c r="M37" s="26"/>
      <c r="O37" s="27" t="s">
        <v>765</v>
      </c>
      <c r="P37" s="27"/>
      <c r="Q37" s="27"/>
      <c r="S37" s="25" t="s">
        <v>767</v>
      </c>
      <c r="T37" s="25"/>
      <c r="U37" s="25"/>
      <c r="V37" s="25"/>
      <c r="W37" s="25"/>
      <c r="X37" s="25"/>
      <c r="Y37" s="25"/>
    </row>
    <row r="38" spans="4:25" x14ac:dyDescent="0.35">
      <c r="D38" s="9" t="s">
        <v>4</v>
      </c>
      <c r="E38" s="10" t="s">
        <v>752</v>
      </c>
      <c r="F38" s="10" t="s">
        <v>730</v>
      </c>
      <c r="H38" s="9" t="s">
        <v>2</v>
      </c>
      <c r="I38" s="10" t="s">
        <v>753</v>
      </c>
      <c r="J38" s="10" t="s">
        <v>750</v>
      </c>
      <c r="L38" s="9" t="s">
        <v>3</v>
      </c>
      <c r="M38" s="10" t="s">
        <v>752</v>
      </c>
      <c r="O38" s="9" t="s">
        <v>731</v>
      </c>
      <c r="P38" s="10" t="s">
        <v>753</v>
      </c>
      <c r="Q38" s="10" t="s">
        <v>754</v>
      </c>
    </row>
    <row r="39" spans="4:25" x14ac:dyDescent="0.35">
      <c r="D39" s="10" t="s">
        <v>18</v>
      </c>
      <c r="E39" s="12">
        <v>1.2129872999999995</v>
      </c>
      <c r="F39" s="11">
        <v>0.19217028284070442</v>
      </c>
      <c r="H39" s="10" t="s">
        <v>37</v>
      </c>
      <c r="I39" s="12">
        <v>1.188598</v>
      </c>
      <c r="J39" s="11">
        <v>0.18830635229560577</v>
      </c>
      <c r="L39" s="10" t="s">
        <v>28</v>
      </c>
      <c r="M39" s="12">
        <v>1.6308403999999999</v>
      </c>
      <c r="O39" s="10" t="s">
        <v>737</v>
      </c>
      <c r="P39" s="12">
        <v>0.89739220000000008</v>
      </c>
      <c r="Q39" s="36">
        <v>79</v>
      </c>
    </row>
    <row r="40" spans="4:25" x14ac:dyDescent="0.35">
      <c r="D40" s="10" t="s">
        <v>70</v>
      </c>
      <c r="E40" s="12">
        <v>1.2472919</v>
      </c>
      <c r="F40" s="11">
        <v>0.19760506742974113</v>
      </c>
      <c r="H40" s="10" t="s">
        <v>46</v>
      </c>
      <c r="I40" s="12">
        <v>1.0951785000000005</v>
      </c>
      <c r="J40" s="11">
        <v>0.17350615468608663</v>
      </c>
      <c r="L40" s="10" t="s">
        <v>53</v>
      </c>
      <c r="M40" s="12">
        <v>1.5458108999999993</v>
      </c>
      <c r="O40" s="10" t="s">
        <v>738</v>
      </c>
      <c r="P40" s="12">
        <v>0.94916589999999956</v>
      </c>
      <c r="Q40" s="36">
        <v>77</v>
      </c>
    </row>
    <row r="41" spans="4:25" x14ac:dyDescent="0.35">
      <c r="D41" s="10" t="s">
        <v>62</v>
      </c>
      <c r="E41" s="12">
        <v>1.6799289000000002</v>
      </c>
      <c r="F41" s="11">
        <v>0.26614657207480541</v>
      </c>
      <c r="H41" s="10" t="s">
        <v>23</v>
      </c>
      <c r="I41" s="12">
        <v>1.0662685000000001</v>
      </c>
      <c r="J41" s="11">
        <v>0.16892602192053766</v>
      </c>
      <c r="L41" s="10" t="s">
        <v>17</v>
      </c>
      <c r="M41" s="12">
        <v>1.6715963000000003</v>
      </c>
      <c r="O41" s="10" t="s">
        <v>739</v>
      </c>
      <c r="P41" s="12">
        <v>0.99000390000000027</v>
      </c>
      <c r="Q41" s="36">
        <v>81</v>
      </c>
    </row>
    <row r="42" spans="4:25" x14ac:dyDescent="0.35">
      <c r="D42" s="10" t="s">
        <v>24</v>
      </c>
      <c r="E42" s="12">
        <v>1.0966764000000002</v>
      </c>
      <c r="F42" s="11">
        <v>0.1737434629140186</v>
      </c>
      <c r="H42" s="10" t="s">
        <v>74</v>
      </c>
      <c r="I42" s="12">
        <v>0.88029930000000023</v>
      </c>
      <c r="J42" s="11">
        <v>0.13946342675267434</v>
      </c>
      <c r="L42" s="10" t="s">
        <v>61</v>
      </c>
      <c r="M42" s="12">
        <v>1.4637965000000004</v>
      </c>
      <c r="O42" s="10" t="s">
        <v>740</v>
      </c>
      <c r="P42" s="12">
        <v>1.1668137999999999</v>
      </c>
      <c r="Q42" s="36">
        <v>79</v>
      </c>
    </row>
    <row r="43" spans="4:25" x14ac:dyDescent="0.35">
      <c r="D43" s="10" t="s">
        <v>49</v>
      </c>
      <c r="E43" s="12">
        <v>1.0751596000000003</v>
      </c>
      <c r="F43" s="11">
        <v>0.17033461474073039</v>
      </c>
      <c r="H43" s="10" t="s">
        <v>16</v>
      </c>
      <c r="I43" s="12">
        <v>1.0635686000000004</v>
      </c>
      <c r="J43" s="11">
        <v>0.16849828409785669</v>
      </c>
      <c r="L43" s="10" t="s">
        <v>728</v>
      </c>
      <c r="M43" s="12">
        <v>6.3120440999999996</v>
      </c>
      <c r="O43" s="10" t="s">
        <v>741</v>
      </c>
      <c r="P43" s="12">
        <v>1.2349251000000003</v>
      </c>
      <c r="Q43" s="36">
        <v>95</v>
      </c>
    </row>
    <row r="44" spans="4:25" x14ac:dyDescent="0.35">
      <c r="D44" s="10" t="s">
        <v>728</v>
      </c>
      <c r="E44" s="12">
        <v>6.3120441000000005</v>
      </c>
      <c r="F44" s="11">
        <v>1</v>
      </c>
      <c r="H44" s="10" t="s">
        <v>33</v>
      </c>
      <c r="I44" s="12">
        <v>1.0181312</v>
      </c>
      <c r="J44" s="11">
        <v>0.16129976024723899</v>
      </c>
      <c r="O44" s="10" t="s">
        <v>742</v>
      </c>
      <c r="P44" s="12">
        <v>1.0737431999999993</v>
      </c>
      <c r="Q44" s="36">
        <v>89</v>
      </c>
    </row>
    <row r="45" spans="4:25" x14ac:dyDescent="0.35">
      <c r="H45" s="10" t="s">
        <v>728</v>
      </c>
      <c r="I45" s="12">
        <v>6.3120441000000005</v>
      </c>
      <c r="J45" s="11">
        <v>1</v>
      </c>
      <c r="O45" s="10" t="s">
        <v>728</v>
      </c>
      <c r="P45" s="12">
        <v>6.3120440999999996</v>
      </c>
      <c r="Q45" s="36">
        <v>500</v>
      </c>
    </row>
  </sheetData>
  <mergeCells count="13">
    <mergeCell ref="A2:B2"/>
    <mergeCell ref="D22:J22"/>
    <mergeCell ref="L22:Q22"/>
    <mergeCell ref="S22:Y22"/>
    <mergeCell ref="D2:V2"/>
    <mergeCell ref="D10:J10"/>
    <mergeCell ref="L10:Q10"/>
    <mergeCell ref="S10:Y10"/>
    <mergeCell ref="S37:Y37"/>
    <mergeCell ref="D37:F37"/>
    <mergeCell ref="H37:J37"/>
    <mergeCell ref="L37:M37"/>
    <mergeCell ref="O37:Q37"/>
  </mergeCells>
  <pageMargins left="0.7" right="0.7" top="0.75" bottom="0.75" header="0.3" footer="0.3"/>
  <drawing r:id="rId5"/>
  <picture r:id="rId6"/>
  <extLst>
    <ext xmlns:x14="http://schemas.microsoft.com/office/spreadsheetml/2009/9/main" uri="{A8765BA9-456A-4dab-B4F3-ACF838C121DE}">
      <x14:slicerList>
        <x14:slicer r:id="rId7"/>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2B70-E557-4EC2-B554-3268E7C86399}">
  <dimension ref="A1:Z48"/>
  <sheetViews>
    <sheetView showGridLines="0" zoomScale="72" workbookViewId="0">
      <selection activeCell="N18" sqref="N18"/>
    </sheetView>
  </sheetViews>
  <sheetFormatPr defaultRowHeight="14.5" x14ac:dyDescent="0.35"/>
  <cols>
    <col min="2" max="2" width="13.36328125" bestFit="1" customWidth="1"/>
    <col min="3" max="3" width="19.1796875" bestFit="1" customWidth="1"/>
    <col min="4" max="4" width="3.1796875" customWidth="1"/>
    <col min="13" max="13" width="13.36328125" bestFit="1" customWidth="1"/>
    <col min="14" max="14" width="19.1796875" bestFit="1" customWidth="1"/>
    <col min="15" max="15" width="3.90625" customWidth="1"/>
  </cols>
  <sheetData>
    <row r="1" spans="1:26" x14ac:dyDescent="0.35">
      <c r="A1" s="28" t="s">
        <v>768</v>
      </c>
      <c r="B1" s="34"/>
      <c r="C1" s="34"/>
      <c r="D1" s="34"/>
      <c r="E1" s="34"/>
      <c r="F1" s="34"/>
      <c r="G1" s="34"/>
      <c r="H1" s="34"/>
      <c r="I1" s="34"/>
      <c r="J1" s="34"/>
      <c r="K1" s="34"/>
      <c r="L1" s="34"/>
      <c r="M1" s="34"/>
      <c r="N1" s="34"/>
      <c r="O1" s="34"/>
      <c r="P1" s="34"/>
      <c r="Q1" s="34"/>
      <c r="R1" s="34"/>
      <c r="S1" s="34"/>
      <c r="T1" s="34"/>
      <c r="U1" s="34"/>
      <c r="V1" s="34"/>
      <c r="W1" s="34"/>
      <c r="X1" s="34"/>
      <c r="Y1" s="34"/>
      <c r="Z1" s="34"/>
    </row>
    <row r="2" spans="1:26" x14ac:dyDescent="0.35">
      <c r="A2" s="34"/>
      <c r="B2" s="34"/>
      <c r="C2" s="34"/>
      <c r="D2" s="34"/>
      <c r="E2" s="34"/>
      <c r="F2" s="34"/>
      <c r="G2" s="34"/>
      <c r="H2" s="34"/>
      <c r="I2" s="34"/>
      <c r="J2" s="34"/>
      <c r="K2" s="34"/>
      <c r="L2" s="34"/>
      <c r="M2" s="34"/>
      <c r="N2" s="34"/>
      <c r="O2" s="34"/>
      <c r="P2" s="34"/>
      <c r="Q2" s="34"/>
      <c r="R2" s="34"/>
      <c r="S2" s="34"/>
      <c r="T2" s="34"/>
      <c r="U2" s="34"/>
      <c r="V2" s="34"/>
      <c r="W2" s="34"/>
      <c r="X2" s="34"/>
      <c r="Y2" s="34"/>
      <c r="Z2" s="34"/>
    </row>
    <row r="8" spans="1:26" ht="15.5" x14ac:dyDescent="0.35">
      <c r="B8" s="26" t="s">
        <v>762</v>
      </c>
      <c r="C8" s="31"/>
      <c r="D8" s="24"/>
      <c r="M8" s="26" t="s">
        <v>763</v>
      </c>
      <c r="N8" s="31"/>
      <c r="O8" s="24"/>
    </row>
    <row r="9" spans="1:26" x14ac:dyDescent="0.35">
      <c r="B9" s="20" t="s">
        <v>729</v>
      </c>
      <c r="C9" s="21" t="s">
        <v>730</v>
      </c>
      <c r="M9" s="20" t="s">
        <v>729</v>
      </c>
      <c r="N9" s="21" t="s">
        <v>730</v>
      </c>
    </row>
    <row r="10" spans="1:26" x14ac:dyDescent="0.35">
      <c r="B10" s="22" t="s">
        <v>18</v>
      </c>
      <c r="C10" s="23">
        <v>121298.72999999998</v>
      </c>
      <c r="M10" s="22" t="s">
        <v>37</v>
      </c>
      <c r="N10" s="23">
        <v>118859.79999999999</v>
      </c>
    </row>
    <row r="11" spans="1:26" x14ac:dyDescent="0.35">
      <c r="B11" s="22" t="s">
        <v>70</v>
      </c>
      <c r="C11" s="23">
        <v>124729.19</v>
      </c>
      <c r="M11" s="22" t="s">
        <v>46</v>
      </c>
      <c r="N11" s="23">
        <v>109517.85000000005</v>
      </c>
    </row>
    <row r="12" spans="1:26" x14ac:dyDescent="0.35">
      <c r="B12" s="22" t="s">
        <v>62</v>
      </c>
      <c r="C12" s="23">
        <v>167992.89000000007</v>
      </c>
      <c r="M12" s="22" t="s">
        <v>23</v>
      </c>
      <c r="N12" s="23">
        <v>106626.85000000003</v>
      </c>
    </row>
    <row r="13" spans="1:26" x14ac:dyDescent="0.35">
      <c r="B13" s="22" t="s">
        <v>24</v>
      </c>
      <c r="C13" s="23">
        <v>109667.64000000001</v>
      </c>
      <c r="M13" s="22" t="s">
        <v>16</v>
      </c>
      <c r="N13" s="23">
        <v>106356.86000000002</v>
      </c>
    </row>
    <row r="14" spans="1:26" x14ac:dyDescent="0.35">
      <c r="B14" s="22" t="s">
        <v>49</v>
      </c>
      <c r="C14" s="23">
        <v>107515.96000000005</v>
      </c>
      <c r="M14" s="22" t="s">
        <v>33</v>
      </c>
      <c r="N14" s="23">
        <v>101813.11999999995</v>
      </c>
    </row>
    <row r="15" spans="1:26" x14ac:dyDescent="0.35">
      <c r="B15" s="22" t="s">
        <v>728</v>
      </c>
      <c r="C15" s="23">
        <v>631204.41000000015</v>
      </c>
      <c r="M15" s="22" t="s">
        <v>74</v>
      </c>
      <c r="N15" s="23">
        <v>88029.930000000022</v>
      </c>
    </row>
    <row r="16" spans="1:26" x14ac:dyDescent="0.35">
      <c r="M16" s="22" t="s">
        <v>728</v>
      </c>
      <c r="N16" s="23">
        <v>631204.41</v>
      </c>
    </row>
    <row r="22" spans="2:18" ht="15.5" x14ac:dyDescent="0.35">
      <c r="B22" s="26" t="s">
        <v>764</v>
      </c>
      <c r="C22" s="26"/>
      <c r="M22" s="26" t="s">
        <v>760</v>
      </c>
      <c r="N22" s="31"/>
      <c r="O22" s="24"/>
      <c r="P22" s="24"/>
      <c r="Q22" s="24"/>
      <c r="R22" s="24"/>
    </row>
    <row r="23" spans="2:18" x14ac:dyDescent="0.35">
      <c r="B23" s="20" t="s">
        <v>729</v>
      </c>
      <c r="C23" s="21" t="s">
        <v>730</v>
      </c>
      <c r="M23" s="20" t="s">
        <v>729</v>
      </c>
      <c r="N23" s="21" t="s">
        <v>730</v>
      </c>
    </row>
    <row r="24" spans="2:18" x14ac:dyDescent="0.35">
      <c r="B24" s="22" t="s">
        <v>28</v>
      </c>
      <c r="C24" s="23">
        <v>163084.03999999998</v>
      </c>
      <c r="M24" s="22" t="s">
        <v>30</v>
      </c>
      <c r="N24" s="23">
        <v>190912.19999999995</v>
      </c>
    </row>
    <row r="25" spans="2:18" x14ac:dyDescent="0.35">
      <c r="B25" s="22" t="s">
        <v>53</v>
      </c>
      <c r="C25" s="23">
        <v>154581.09</v>
      </c>
      <c r="M25" s="22" t="s">
        <v>43</v>
      </c>
      <c r="N25" s="23">
        <v>142671.47000000003</v>
      </c>
    </row>
    <row r="26" spans="2:18" x14ac:dyDescent="0.35">
      <c r="B26" s="22" t="s">
        <v>17</v>
      </c>
      <c r="C26" s="23">
        <v>167159.63</v>
      </c>
      <c r="M26" s="22" t="s">
        <v>20</v>
      </c>
      <c r="N26" s="23">
        <v>148348.90000000008</v>
      </c>
    </row>
    <row r="27" spans="2:18" x14ac:dyDescent="0.35">
      <c r="B27" s="22" t="s">
        <v>61</v>
      </c>
      <c r="C27" s="23">
        <v>146379.65000000005</v>
      </c>
      <c r="M27" s="22" t="s">
        <v>39</v>
      </c>
      <c r="N27" s="23">
        <v>149271.84000000003</v>
      </c>
    </row>
    <row r="28" spans="2:18" x14ac:dyDescent="0.35">
      <c r="B28" s="22" t="s">
        <v>728</v>
      </c>
      <c r="C28" s="23">
        <v>631204.41</v>
      </c>
      <c r="M28" s="22" t="s">
        <v>728</v>
      </c>
      <c r="N28" s="23">
        <v>631204.41000000015</v>
      </c>
    </row>
    <row r="36" spans="2:19" ht="15.5" x14ac:dyDescent="0.35">
      <c r="B36" s="26" t="s">
        <v>756</v>
      </c>
      <c r="C36" s="31"/>
      <c r="D36" s="24"/>
      <c r="E36" s="24"/>
      <c r="F36" s="24"/>
      <c r="G36" s="24"/>
      <c r="H36" s="24"/>
      <c r="M36" s="32" t="s">
        <v>759</v>
      </c>
      <c r="N36" s="33"/>
      <c r="O36" s="24"/>
      <c r="P36" s="24"/>
      <c r="Q36" s="24"/>
      <c r="R36" s="24"/>
      <c r="S36" s="24"/>
    </row>
    <row r="37" spans="2:19" x14ac:dyDescent="0.35">
      <c r="B37" s="20" t="s">
        <v>729</v>
      </c>
      <c r="C37" s="23" t="s">
        <v>730</v>
      </c>
      <c r="M37" s="20" t="s">
        <v>729</v>
      </c>
      <c r="N37" s="21" t="s">
        <v>730</v>
      </c>
    </row>
    <row r="38" spans="2:19" x14ac:dyDescent="0.35">
      <c r="B38" s="22" t="s">
        <v>737</v>
      </c>
      <c r="C38" s="21">
        <v>89739.22</v>
      </c>
      <c r="M38" s="22" t="s">
        <v>139</v>
      </c>
      <c r="N38" s="37">
        <v>29778.940000000002</v>
      </c>
    </row>
    <row r="39" spans="2:19" x14ac:dyDescent="0.35">
      <c r="B39" s="22" t="s">
        <v>738</v>
      </c>
      <c r="C39" s="21">
        <v>94916.59</v>
      </c>
      <c r="M39" s="22" t="s">
        <v>169</v>
      </c>
      <c r="N39" s="37">
        <v>33503.289999999994</v>
      </c>
    </row>
    <row r="40" spans="2:19" x14ac:dyDescent="0.35">
      <c r="B40" s="22" t="s">
        <v>739</v>
      </c>
      <c r="C40" s="21">
        <v>99000.39</v>
      </c>
      <c r="M40" s="22" t="s">
        <v>38</v>
      </c>
      <c r="N40" s="37">
        <v>34349.300000000003</v>
      </c>
    </row>
    <row r="41" spans="2:19" x14ac:dyDescent="0.35">
      <c r="B41" s="22" t="s">
        <v>740</v>
      </c>
      <c r="C41" s="21">
        <v>116681.38</v>
      </c>
      <c r="M41" s="22" t="s">
        <v>56</v>
      </c>
      <c r="N41" s="37">
        <v>35593.780000000006</v>
      </c>
    </row>
    <row r="42" spans="2:19" x14ac:dyDescent="0.35">
      <c r="B42" s="22" t="s">
        <v>741</v>
      </c>
      <c r="C42" s="21">
        <v>123492.51</v>
      </c>
      <c r="M42" s="22" t="s">
        <v>63</v>
      </c>
      <c r="N42" s="37">
        <v>35646.800000000003</v>
      </c>
    </row>
    <row r="43" spans="2:19" x14ac:dyDescent="0.35">
      <c r="B43" s="22" t="s">
        <v>742</v>
      </c>
      <c r="C43" s="21">
        <v>107374.32</v>
      </c>
      <c r="M43" s="22" t="s">
        <v>79</v>
      </c>
      <c r="N43" s="37">
        <v>36649.56</v>
      </c>
    </row>
    <row r="44" spans="2:19" x14ac:dyDescent="0.35">
      <c r="B44" s="22" t="s">
        <v>728</v>
      </c>
      <c r="C44" s="21">
        <v>631204.41</v>
      </c>
      <c r="M44" s="22" t="s">
        <v>166</v>
      </c>
      <c r="N44" s="37">
        <v>36783.479999999996</v>
      </c>
    </row>
    <row r="45" spans="2:19" x14ac:dyDescent="0.35">
      <c r="M45" s="22" t="s">
        <v>77</v>
      </c>
      <c r="N45" s="37">
        <v>42379.96</v>
      </c>
    </row>
    <row r="46" spans="2:19" x14ac:dyDescent="0.35">
      <c r="M46" s="22" t="s">
        <v>82</v>
      </c>
      <c r="N46" s="37">
        <v>46676</v>
      </c>
    </row>
    <row r="47" spans="2:19" x14ac:dyDescent="0.35">
      <c r="M47" s="22" t="s">
        <v>149</v>
      </c>
      <c r="N47" s="37">
        <v>48886.609999999986</v>
      </c>
    </row>
    <row r="48" spans="2:19" x14ac:dyDescent="0.35">
      <c r="M48" s="22" t="s">
        <v>728</v>
      </c>
      <c r="N48" s="37">
        <v>380247.72</v>
      </c>
    </row>
  </sheetData>
  <mergeCells count="7">
    <mergeCell ref="B22:C22"/>
    <mergeCell ref="M22:N22"/>
    <mergeCell ref="B36:C36"/>
    <mergeCell ref="M36:N36"/>
    <mergeCell ref="A1:Z2"/>
    <mergeCell ref="B8:C8"/>
    <mergeCell ref="M8:N8"/>
  </mergeCells>
  <pageMargins left="0.7" right="0.7" top="0.75" bottom="0.75" header="0.3" footer="0.3"/>
  <drawing r:id="rId7"/>
  <picture r:id="rId8"/>
  <extLst>
    <ext xmlns:x14="http://schemas.microsoft.com/office/spreadsheetml/2009/9/main" uri="{A8765BA9-456A-4dab-B4F3-ACF838C121DE}">
      <x14:slicerList>
        <x14:slicer r:id="rId9"/>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7191A-10B8-4A4D-92B9-EA1CA21CFB0B}">
  <dimension ref="A3:B9"/>
  <sheetViews>
    <sheetView workbookViewId="0">
      <selection activeCell="A3" sqref="A3:B9"/>
    </sheetView>
  </sheetViews>
  <sheetFormatPr defaultRowHeight="14.5" x14ac:dyDescent="0.35"/>
  <cols>
    <col min="1" max="1" width="12.36328125" bestFit="1" customWidth="1"/>
    <col min="2" max="2" width="19.1796875" bestFit="1" customWidth="1"/>
    <col min="3" max="5" width="15.26953125" bestFit="1" customWidth="1"/>
    <col min="6" max="6" width="10.7265625" bestFit="1" customWidth="1"/>
  </cols>
  <sheetData>
    <row r="3" spans="1:2" x14ac:dyDescent="0.35">
      <c r="A3" s="1" t="s">
        <v>729</v>
      </c>
      <c r="B3" t="s">
        <v>730</v>
      </c>
    </row>
    <row r="4" spans="1:2" x14ac:dyDescent="0.35">
      <c r="A4" s="2" t="s">
        <v>18</v>
      </c>
      <c r="B4" s="5">
        <v>121298.72999999998</v>
      </c>
    </row>
    <row r="5" spans="1:2" x14ac:dyDescent="0.35">
      <c r="A5" s="2" t="s">
        <v>70</v>
      </c>
      <c r="B5" s="5">
        <v>124729.19</v>
      </c>
    </row>
    <row r="6" spans="1:2" x14ac:dyDescent="0.35">
      <c r="A6" s="2" t="s">
        <v>62</v>
      </c>
      <c r="B6" s="5">
        <v>167992.89000000007</v>
      </c>
    </row>
    <row r="7" spans="1:2" x14ac:dyDescent="0.35">
      <c r="A7" s="2" t="s">
        <v>24</v>
      </c>
      <c r="B7" s="5">
        <v>109667.64000000001</v>
      </c>
    </row>
    <row r="8" spans="1:2" x14ac:dyDescent="0.35">
      <c r="A8" s="2" t="s">
        <v>49</v>
      </c>
      <c r="B8" s="5">
        <v>107515.96000000005</v>
      </c>
    </row>
    <row r="9" spans="1:2" x14ac:dyDescent="0.35">
      <c r="A9" s="2" t="s">
        <v>728</v>
      </c>
      <c r="B9" s="5">
        <v>631204.41000000015</v>
      </c>
    </row>
  </sheetData>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C098-5D79-4BB7-AC63-8E0B1D38EA79}">
  <dimension ref="A3:B10"/>
  <sheetViews>
    <sheetView tabSelected="1" workbookViewId="0">
      <selection activeCell="A3" sqref="A3:B10"/>
    </sheetView>
  </sheetViews>
  <sheetFormatPr defaultRowHeight="14.5" x14ac:dyDescent="0.35"/>
  <cols>
    <col min="1" max="1" width="12.36328125" bestFit="1" customWidth="1"/>
    <col min="2" max="2" width="19.1796875" bestFit="1" customWidth="1"/>
  </cols>
  <sheetData>
    <row r="3" spans="1:2" x14ac:dyDescent="0.35">
      <c r="A3" s="1" t="s">
        <v>729</v>
      </c>
      <c r="B3" t="s">
        <v>730</v>
      </c>
    </row>
    <row r="4" spans="1:2" x14ac:dyDescent="0.35">
      <c r="A4" s="2" t="s">
        <v>37</v>
      </c>
      <c r="B4" s="5">
        <v>118859.79999999999</v>
      </c>
    </row>
    <row r="5" spans="1:2" x14ac:dyDescent="0.35">
      <c r="A5" s="2" t="s">
        <v>46</v>
      </c>
      <c r="B5" s="5">
        <v>109517.85000000005</v>
      </c>
    </row>
    <row r="6" spans="1:2" x14ac:dyDescent="0.35">
      <c r="A6" s="2" t="s">
        <v>23</v>
      </c>
      <c r="B6" s="5">
        <v>106626.85000000003</v>
      </c>
    </row>
    <row r="7" spans="1:2" x14ac:dyDescent="0.35">
      <c r="A7" s="2" t="s">
        <v>16</v>
      </c>
      <c r="B7" s="5">
        <v>106356.86000000002</v>
      </c>
    </row>
    <row r="8" spans="1:2" x14ac:dyDescent="0.35">
      <c r="A8" s="2" t="s">
        <v>33</v>
      </c>
      <c r="B8" s="5">
        <v>101813.11999999995</v>
      </c>
    </row>
    <row r="9" spans="1:2" x14ac:dyDescent="0.35">
      <c r="A9" s="2" t="s">
        <v>74</v>
      </c>
      <c r="B9" s="5">
        <v>88029.930000000022</v>
      </c>
    </row>
    <row r="10" spans="1:2" x14ac:dyDescent="0.35">
      <c r="A10" s="2" t="s">
        <v>728</v>
      </c>
      <c r="B10" s="5">
        <v>631204.41</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4EF9F0FF-A553-45EA-A942-B6518C347397}">
          <x14:colorSeries rgb="FF376092"/>
          <x14:colorNegative rgb="FFD00000"/>
          <x14:colorAxis rgb="FF000000"/>
          <x14:colorMarkers rgb="FFD00000"/>
          <x14:colorFirst rgb="FFD00000"/>
          <x14:colorLast rgb="FFD00000"/>
          <x14:colorHigh rgb="FFD00000"/>
          <x14:colorLow rgb="FFD00000"/>
          <x14:sparklines>
            <x14:sparkline>
              <xm:sqref>C13</xm:sqref>
            </x14:sparkline>
          </x14:sparklines>
        </x14:sparklineGroup>
      </x14:sparklineGroup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31C5A-BAC1-4948-804D-836B80B60B2C}">
  <dimension ref="A3:B8"/>
  <sheetViews>
    <sheetView workbookViewId="0">
      <selection activeCell="A3" sqref="A3:B8"/>
    </sheetView>
  </sheetViews>
  <sheetFormatPr defaultRowHeight="14.5" x14ac:dyDescent="0.35"/>
  <cols>
    <col min="1" max="1" width="12.36328125" bestFit="1" customWidth="1"/>
    <col min="2" max="2" width="19.26953125" bestFit="1" customWidth="1"/>
  </cols>
  <sheetData>
    <row r="3" spans="1:2" x14ac:dyDescent="0.35">
      <c r="A3" s="1" t="s">
        <v>729</v>
      </c>
      <c r="B3" t="s">
        <v>730</v>
      </c>
    </row>
    <row r="4" spans="1:2" x14ac:dyDescent="0.35">
      <c r="A4" s="2" t="s">
        <v>61</v>
      </c>
      <c r="B4" s="5">
        <v>146379.65000000005</v>
      </c>
    </row>
    <row r="5" spans="1:2" x14ac:dyDescent="0.35">
      <c r="A5" s="2" t="s">
        <v>53</v>
      </c>
      <c r="B5" s="5">
        <v>154581.09</v>
      </c>
    </row>
    <row r="6" spans="1:2" x14ac:dyDescent="0.35">
      <c r="A6" s="2" t="s">
        <v>28</v>
      </c>
      <c r="B6" s="5">
        <v>163084.03999999998</v>
      </c>
    </row>
    <row r="7" spans="1:2" x14ac:dyDescent="0.35">
      <c r="A7" s="2" t="s">
        <v>17</v>
      </c>
      <c r="B7" s="5">
        <v>167159.63</v>
      </c>
    </row>
    <row r="8" spans="1:2" x14ac:dyDescent="0.35">
      <c r="A8" s="2" t="s">
        <v>728</v>
      </c>
      <c r="B8" s="5">
        <v>631204.41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tblBlinkit</vt:lpstr>
      <vt:lpstr>Pivot 1</vt:lpstr>
      <vt:lpstr>Pivot 2</vt:lpstr>
      <vt:lpstr>Pivot 3</vt:lpstr>
      <vt:lpstr>Pivot 4</vt:lpstr>
      <vt:lpstr>Pivot 5</vt:lpstr>
      <vt:lpstr>Pivot 6</vt:lpstr>
      <vt:lpstr>Pivot 7</vt:lpstr>
      <vt:lpstr>Pivot 8</vt:lpstr>
      <vt:lpstr>Pivot 9</vt:lpstr>
      <vt:lpstr>Pivot 10</vt:lpstr>
      <vt:lpstr>Pivot 11</vt:lpstr>
      <vt:lpstr>Dashboard</vt:lpstr>
      <vt:lpstr>Pivot Reports Dashboards</vt:lpstr>
      <vt:lpstr>Pivot - Category</vt:lpstr>
      <vt:lpstr>Pivot - City</vt:lpstr>
      <vt:lpstr>Pivot - Outlet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Auti</cp:lastModifiedBy>
  <dcterms:created xsi:type="dcterms:W3CDTF">2026-07-30T14:15:00Z</dcterms:created>
  <dcterms:modified xsi:type="dcterms:W3CDTF">2026-09-22T09:41:14Z</dcterms:modified>
</cp:coreProperties>
</file>