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C026B480-071E-DA80-A48C-D3F380F32C35}"/>
  <workbookPr updateLinks="always" codeName="ThisWorkbook" defaultThemeVersion="166925"/>
  <mc:AlternateContent xmlns:mc="http://schemas.openxmlformats.org/markup-compatibility/2006">
    <mc:Choice Requires="x15">
      <x15ac:absPath xmlns:x15ac="http://schemas.microsoft.com/office/spreadsheetml/2010/11/ac" url="C:\Users\vkalman\Documents\MATLAB\toPSAil\4_example\zeta_iso_cac\1_simulation_inputs\"/>
    </mc:Choice>
  </mc:AlternateContent>
  <xr:revisionPtr revIDLastSave="0" documentId="13_ncr:1_{269A5855-6461-4498-901A-18F14B0BE67F}" xr6:coauthVersionLast="36" xr6:coauthVersionMax="47" xr10:uidLastSave="{00000000-0000-0000-0000-000000000000}"/>
  <bookViews>
    <workbookView xWindow="3315" yWindow="690" windowWidth="21210" windowHeight="13920" tabRatio="818" firstSheet="1" activeTab="1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r:id="rId14"/>
    <sheet name="Data(Test)" sheetId="9" state="hidden" r:id="rId15"/>
  </sheets>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H25" i="49" l="1"/>
  <c r="I21" i="49"/>
  <c r="G25" i="49"/>
  <c r="I25" i="49"/>
  <c r="H21" i="49"/>
  <c r="F25" i="49"/>
  <c r="F21" i="49"/>
  <c r="L70" i="53"/>
  <c r="R1" i="53" l="1"/>
  <c r="D24" i="53"/>
  <c r="D23" i="53" s="1"/>
  <c r="A1" i="53"/>
  <c r="L84" i="53"/>
  <c r="E80" i="53" s="1"/>
  <c r="L81" i="53"/>
  <c r="L74" i="53"/>
  <c r="L73" i="53"/>
  <c r="E69" i="53" s="1"/>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r>
      </text>
    </comment>
    <comment ref="H9" authorId="1" shapeId="0" xr:uid="{8592F997-3F03-D14E-8658-73E62EDC149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r>
      </text>
    </comment>
    <comment ref="I9" authorId="2" shapeId="0" xr:uid="{CB5C43E2-0341-A34E-BF94-8559090A4ED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r>
      </text>
    </comment>
    <comment ref="H9" authorId="1" shapeId="0" xr:uid="{87C84BA3-B1A1-2642-89DA-EDE41137285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r>
      </text>
    </comment>
    <comment ref="I9" authorId="2" shapeId="0" xr:uid="{1077E34B-55AF-6F4E-8980-BC89733FDFF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r>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<sst xmlns="http://schemas.openxmlformats.org/spreadsheetml/2006/main" count="1043" uniqueCount="353">
  <si>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</si>
  <si>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</si>
  <si>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</si>
  <si>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</si>
  <si>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</si>
  <si>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</si>
  <si>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</si>
  <si>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</si>
  <si>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</si>
  <si>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</si>
  <si>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</si>
  <si>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</si>
  <si>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</si>
  <si>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</si>
  <si>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</si>
  <si>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</si>
  <si>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</si>
  <si>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</si>
  <si>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</si>
  <si>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</si>
  <si>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</si>
  <si>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</si>
  <si>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</si>
  <si>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</si>
  <si>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</si>
  <si>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</si>
  <si>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</si>
  <si>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</si>
  <si>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</si>
  <si>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</si>
  <si>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</si>
  <si>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</si>
  <si>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</si>
  <si>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</si>
  <si>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</si>
  <si>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</si>
  <si>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</si>
  <si>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</si>
  <si>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</si>
  <si>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</si>
  <si>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</si>
  <si>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</si>
  <si>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</si>
  <si>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</si>
  <si>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</si>
  <si>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</si>
  <si>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</si>
  <si>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</si>
  <si>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</si>
  <si>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</si>
  <si>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</si>
  <si>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</si>
  <si>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</si>
  <si>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</si>
  <si>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</si>
  <si>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</si>
  <si>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</si>
  <si>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</si>
  <si>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</si>
  <si>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</si>
  <si>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</si>
  <si>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</si>
  <si>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</si>
  <si>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</si>
  <si>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</si>
  <si>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</si>
  <si>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</si>
  <si>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</si>
  <si>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</si>
  <si>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</si>
  <si>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</si>
  <si>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</si>
  <si>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</si>
  <si>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</si>
  <si>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</si>
  <si>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</si>
  <si>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</si>
  <si>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</si>
  <si>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</si>
  <si>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</si>
  <si>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</si>
  <si>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</si>
  <si>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</si>
  <si>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</si>
  <si>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</si>
  <si>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</si>
  <si>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</si>
  <si>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</si>
  <si>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</si>
  <si>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</si>
  <si>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</si>
  <si>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</si>
  <si>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</si>
  <si>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</si>
  <si>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</si>
  <si>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</si>
  <si>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</si>
  <si>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</si>
  <si>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</si>
  <si>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</si>
  <si>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</si>
  <si>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</si>
  <si>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</si>
  <si>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</si>
  <si>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</si>
  <si>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</si>
  <si>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</si>
  <si>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</si>
  <si>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</si>
  <si>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</si>
  <si>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</si>
  <si>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</si>
  <si>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</si>
  <si>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</si>
  <si>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</si>
  <si>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</si>
  <si>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</si>
  <si>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</si>
  <si>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</si>
  <si>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</si>
  <si>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</si>
  <si>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</si>
  <si>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</si>
  <si>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</si>
  <si>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</si>
  <si>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</si>
  <si>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</si>
  <si>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</si>
  <si>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</si>
  <si>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</si>
  <si>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</si>
  <si>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</si>
  <si>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</si>
  <si>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</si>
  <si>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</si>
  <si>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</si>
  <si>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</si>
  <si>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</si>
  <si>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</si>
  <si>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</si>
  <si>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</si>
  <si>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</si>
  <si>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</si>
  <si>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</si>
  <si>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</si>
  <si>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</si>
  <si>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</si>
  <si>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</si>
  <si>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</si>
  <si>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</si>
  <si>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</si>
  <si>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</si>
  <si>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</si>
  <si>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</si>
  <si>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</si>
  <si>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</si>
  <si>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</si>
  <si>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</si>
  <si>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</si>
  <si>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</si>
  <si>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</si>
  <si>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</si>
  <si>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</si>
  <si>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</si>
  <si>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</si>
  <si>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</si>
  <si>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</si>
  <si>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</si>
  <si>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</si>
  <si>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</si>
  <si>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</si>
  <si>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</si>
  <si>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</si>
  <si>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</si>
  <si>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</si>
  <si>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</si>
  <si>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</si>
  <si>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</si>
  <si>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</si>
  <si>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</si>
  <si>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</si>
  <si>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</si>
  <si>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</si>
  <si>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</si>
  <si>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</si>
  <si>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</si>
  <si>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</si>
  <si>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</si>
  <si>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</si>
  <si>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</si>
  <si>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</si>
  <si>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</si>
  <si>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</si>
  <si>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</si>
  <si>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</si>
  <si>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</si>
  <si>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</si>
  <si>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</si>
  <si>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</si>
  <si>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</si>
  <si>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</si>
  <si>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</si>
  <si>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</si>
  <si>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</si>
  <si>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</si>
  <si>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</si>
  <si>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</si>
  <si>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</si>
  <si>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</si>
  <si>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</si>
  <si>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</si>
  <si>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</si>
  <si>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</si>
  <si>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</si>
  <si>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</si>
  <si>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</si>
  <si>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</si>
  <si>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</si>
  <si>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</si>
  <si>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</si>
  <si>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</si>
  <si>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</si>
  <si>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</si>
  <si>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</si>
  <si>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</si>
  <si>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</si>
  <si>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</si>
  <si>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</si>
  <si>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</si>
  <si>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</si>
  <si>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</si>
  <si>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</si>
  <si>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</si>
  <si>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</si>
  <si>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</si>
  <si>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</si>
  <si>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</si>
  <si>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</si>
  <si>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</si>
  <si>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</si>
  <si>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</si>
  <si>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</si>
  <si>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</si>
  <si>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</si>
  <si>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</si>
  <si>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</si>
  <si>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</si>
  <si>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</si>
  <si>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</si>
  <si>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</si>
  <si>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</si>
  <si>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</si>
  <si>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</si>
  <si>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</si>
  <si>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</si>
  <si>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</si>
  <si>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</si>
  <si>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</si>
  <si>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</si>
  <si>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</si>
  <si>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</si>
  <si>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</si>
  <si>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</si>
  <si>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</si>
  <si>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</si>
  <si>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</si>
  <si>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</si>
  <si>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</si>
  <si>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</si>
  <si>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</si>
  <si>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</si>
  <si>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</si>
  <si>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</si>
  <si>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</si>
  <si>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</si>
  <si>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</si>
  <si>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</si>
  <si>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</si>
  <si>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</si>
  <si>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</si>
  <si>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</si>
  <si>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</si>
  <si>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</si>
  <si>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</si>
  <si>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</si>
  <si>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</si>
  <si>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</si>
  <si>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</si>
  <si>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</si>
  <si>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</si>
  <si>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</si>
  <si>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</si>
  <si>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</si>
  <si>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</si>
  <si>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</si>
  <si>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</si>
  <si>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</si>
  <si>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</si>
  <si>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</si>
  <si>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</si>
  <si>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</si>
  <si>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</si>
  <si>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</si>
  <si>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</si>
  <si>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</si>
  <si>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</si>
  <si>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</si>
  <si>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</si>
  <si>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</si>
  <si>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</si>
  <si>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</si>
  <si>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</si>
  <si>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</si>
  <si>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</si>
  <si>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</si>
  <si>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</si>
  <si>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</si>
  <si>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</si>
  <si>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</si>
  <si>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</si>
  <si>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</si>
  <si>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</si>
  <si>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</si>
  <si>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</si>
  <si>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</si>
  <si>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</si>
  <si>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</si>
  <si>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</si>
  <si>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</si>
  <si>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</si>
  <si>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</si>
  <si>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</si>
  <si>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</si>
  <si>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</si>
  <si>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</si>
  <si>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</si>
  <si>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</si>
  <si>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</si>
  <si>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</si>
  <si>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</si>
  <si>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</si>
  <si>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</si>
  <si>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</si>
  <si>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</si>
  <si>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</si>
  <si>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</si>
  <si>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</si>
  <si>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</si>
  <si>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</si>
  <si>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</si>
  <si>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0.000055 0 1 0 0.0000001456</t>
  </si>
  <si>
    <t>0 0.0000095 0.00000723 0.000006251 1</t>
  </si>
  <si>
    <t>30 1 5000 60 120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</si>
</sst>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T"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6" t="s">
        <v>36</v>
      </c>
      <c r="E5" s="116"/>
      <c r="F5" s="116"/>
      <c r="G5" s="116"/>
      <c r="H5" s="116"/>
      <c r="I5" s="116"/>
      <c r="J5" s="116"/>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hidden="1" customWidth="1"/>
    <col min="7" max="9" width="15" style="1" hidden="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IF(COUNTIF(Table132[Test 3],1)=COUNTA(Table132[Value]),"Ready","Not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10</v>
      </c>
      <c r="C11" s="16" t="s">
        <v>3</v>
      </c>
      <c r="D11" s="49" t="s">
        <v>27</v>
      </c>
      <c r="E11" s="49" t="s">
        <v>7</v>
      </c>
      <c r="F11" s="16" t="s">
        <v>40</v>
      </c>
      <c r="G11" s="49">
        <v>1</v>
      </c>
      <c r="H11" s="49">
        <v>1</v>
      </c>
      <c r="I11" s="17">
        <v>1</v>
      </c>
      <c r="J11" s="18" t="s">
        <v>248</v>
      </c>
    </row>
    <row r="12" spans="1:10" ht="30">
      <c r="A12" s="15" t="s">
        <v>40</v>
      </c>
      <c r="B12" s="2">
        <v>5</v>
      </c>
      <c r="C12" s="16" t="s">
        <v>3</v>
      </c>
      <c r="D12" s="49" t="s">
        <v>27</v>
      </c>
      <c r="E12" s="49" t="s">
        <v>7</v>
      </c>
      <c r="F12" s="16" t="s">
        <v>42</v>
      </c>
      <c r="G12" s="49">
        <v>1</v>
      </c>
      <c r="H12" s="49">
        <v>1</v>
      </c>
      <c r="I12" s="17">
        <v>1</v>
      </c>
      <c r="J12" s="18" t="s">
        <v>247</v>
      </c>
    </row>
    <row r="13" spans="1:10" ht="15">
      <c r="A13" s="69" t="s">
        <v>64</v>
      </c>
      <c r="B13" s="70"/>
      <c r="C13" s="71"/>
      <c r="D13" s="72"/>
      <c r="E13" s="72"/>
      <c r="F13" s="71"/>
      <c r="G13" s="72">
        <v>1</v>
      </c>
      <c r="H13" s="72">
        <v>1</v>
      </c>
      <c r="I13" s="73">
        <v>0</v>
      </c>
      <c r="J13" s="74" t="s">
        <v>65</v>
      </c>
    </row>
  </sheetData>
  <sheetProtection algorithmName="SHA-512" hashValue="7w84i552K/kMp2K17huLuFd3Lut+I5IhxltC/iwpj2U02Rh2zGs18Z2Zk+anvHa2JGJXVfH6g83RvOTwaz2p5A==" saltValue="1h9yMVENTfYt5M4AYAYUo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65" customHeight="1" zeroHeight="1"/>
  <cols>
    <col min="1" max="1" width="17" style="77" bestFit="1" customWidth="1"/>
    <col min="2" max="2" width="22.140625" style="77" customWidth="1"/>
    <col min="3" max="3" width="20" style="77" customWidth="1"/>
    <col min="4" max="4" width="24.140625" style="77" customWidth="1"/>
    <col min="5" max="5" width="17.28515625" style="77" customWidth="1"/>
    <col min="6" max="6" width="13.140625" style="77" hidden="1" customWidth="1"/>
    <col min="7" max="9" width="15" style="77" hidden="1"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7" t="s">
        <v>29</v>
      </c>
      <c r="B3" s="117"/>
      <c r="C3" s="117"/>
      <c r="D3" s="117"/>
      <c r="E3" s="117"/>
      <c r="F3" s="117"/>
      <c r="G3" s="117"/>
      <c r="H3" s="117"/>
      <c r="I3" s="117"/>
      <c r="J3" s="117"/>
    </row>
    <row r="4" spans="1:10" ht="14.65" customHeight="1">
      <c r="A4" s="58"/>
      <c r="B4" s="59"/>
      <c r="C4" s="50"/>
      <c r="D4" s="60"/>
      <c r="E4" s="60"/>
      <c r="F4" s="60"/>
      <c r="G4" s="60"/>
      <c r="H4" s="60"/>
      <c r="I4" s="59"/>
      <c r="J4" s="118" t="str">
        <f ca="1">IF(COUNTIF(Table1323[Test 3],1)=COUNTA(Table1323[Value])-COUNTIF(Table1323[Value],"")+1,"Ready","Not Ready")</f>
        <v>Ready</v>
      </c>
    </row>
    <row r="5" spans="1:10" ht="14.65" customHeight="1">
      <c r="A5" s="58"/>
      <c r="B5" s="59"/>
      <c r="C5" s="50"/>
      <c r="D5" s="60"/>
      <c r="E5" s="60"/>
      <c r="F5" s="60"/>
      <c r="G5" s="60"/>
      <c r="H5" s="60"/>
      <c r="I5" s="60"/>
      <c r="J5" s="119"/>
    </row>
    <row r="6" spans="1:10" ht="14.65" customHeight="1">
      <c r="A6" s="58"/>
      <c r="B6" s="59"/>
      <c r="C6" s="50"/>
      <c r="D6" s="60"/>
      <c r="E6" s="60"/>
      <c r="F6" s="60"/>
      <c r="G6" s="60"/>
      <c r="H6" s="60"/>
      <c r="I6" s="60"/>
      <c r="J6" s="119"/>
    </row>
    <row r="7" spans="1:10" ht="14.65" customHeight="1">
      <c r="A7" s="58"/>
      <c r="B7" s="59"/>
      <c r="C7" s="50"/>
      <c r="D7" s="60"/>
      <c r="E7" s="60"/>
      <c r="F7" s="60"/>
      <c r="G7" s="60"/>
      <c r="H7" s="60"/>
      <c r="I7" s="60"/>
      <c r="J7" s="119"/>
    </row>
    <row r="8" spans="1:10" ht="14.65" customHeight="1">
      <c r="A8" s="61"/>
      <c r="B8" s="62"/>
      <c r="C8" s="63"/>
      <c r="D8" s="64"/>
      <c r="E8" s="64"/>
      <c r="F8" s="64"/>
      <c r="G8" s="64"/>
      <c r="H8" s="64"/>
      <c r="I8" s="64"/>
      <c r="J8" s="120"/>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30 1 5000 35 65</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0">
      <c r="A16" s="76" t="s">
        <v>259</v>
      </c>
      <c r="B16" s="78" t="str">
        <f ca="1">IF(Table1323[[#This Row],[Test 3]]=1,_xlfn.TEXTJOIN(" ",TRUE,OFFSET('Cycle Organizer'!$E$22,12*(RIGHT(A16,1)-1),0):OFFSET('Cycle Organizer'!$E$22,12*(RIGHT(A16,1)-1),Initialization!$B$12)),"")</f>
        <v>0 0.0000095 0.0000123 0.000006251 1</v>
      </c>
      <c r="C16" s="16" t="s">
        <v>67</v>
      </c>
      <c r="D16" s="49" t="s">
        <v>27</v>
      </c>
      <c r="E16" s="49" t="s">
        <v>9</v>
      </c>
      <c r="F16" s="16" t="s">
        <v>40</v>
      </c>
      <c r="G16" s="49">
        <v>1</v>
      </c>
      <c r="H16" s="49">
        <f>Initialization!$B$10</f>
        <v>1</v>
      </c>
      <c r="I16" s="17">
        <v>1</v>
      </c>
      <c r="J16" s="18" t="s">
        <v>265</v>
      </c>
    </row>
    <row r="17" spans="1:10" ht="30">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30">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5">
      <c r="A19" s="69" t="s">
        <v>64</v>
      </c>
      <c r="B19" s="18"/>
      <c r="C19" s="18"/>
      <c r="D19" s="18"/>
      <c r="E19" s="18"/>
      <c r="F19" s="18"/>
      <c r="G19" s="72">
        <v>1</v>
      </c>
      <c r="H19" s="72">
        <v>1</v>
      </c>
      <c r="I19" s="73">
        <v>0</v>
      </c>
      <c r="J19" s="74" t="s">
        <v>65</v>
      </c>
    </row>
  </sheetData>
  <sheetProtection algorithmName="SHA-512" hashValue="jRshKzdrq6lbWyiy9moeSiGnLYHaE9U5mh8lNqVcwhgT2u1G81TOwRdEKGn3iZrBoZh7+UZt+MsvgyRKRdiXOQ==" saltValue="as0fSvJmji7VYa5ktgB6z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1"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9" width="29.42578125" style="51" customWidth="1"/>
    <col min="10" max="10" width="0" style="51" hidden="1"/>
    <col min="11" max="11" width="10.14062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1"/>
      <c r="C10" s="122"/>
      <c r="D10" s="122"/>
      <c r="E10" s="52" t="s">
        <v>190</v>
      </c>
      <c r="F10" s="52" t="s">
        <v>191</v>
      </c>
      <c r="G10" s="52" t="s">
        <v>192</v>
      </c>
      <c r="H10" s="52" t="s">
        <v>193</v>
      </c>
      <c r="I10" s="52" t="s">
        <v>194</v>
      </c>
    </row>
    <row r="11" spans="2:9">
      <c r="B11" s="88" t="s">
        <v>199</v>
      </c>
      <c r="C11" s="84" t="s">
        <v>1</v>
      </c>
      <c r="D11" s="54" t="s">
        <v>216</v>
      </c>
      <c r="E11" s="81">
        <v>30</v>
      </c>
      <c r="F11" s="81">
        <v>1</v>
      </c>
      <c r="G11" s="81">
        <v>5000</v>
      </c>
      <c r="H11" s="81">
        <v>35</v>
      </c>
      <c r="I11" s="81">
        <v>65</v>
      </c>
    </row>
    <row r="12" spans="2:9" ht="15" customHeight="1">
      <c r="B12" s="89" t="s">
        <v>204</v>
      </c>
      <c r="C12" s="84" t="s">
        <v>1</v>
      </c>
      <c r="D12" s="54" t="s">
        <v>3</v>
      </c>
      <c r="E12" s="81" t="s">
        <v>207</v>
      </c>
      <c r="F12" s="81" t="s">
        <v>207</v>
      </c>
      <c r="G12" s="81" t="s">
        <v>207</v>
      </c>
      <c r="H12" s="81" t="s">
        <v>207</v>
      </c>
      <c r="I12" s="81" t="s">
        <v>207</v>
      </c>
    </row>
    <row r="13" spans="2:9">
      <c r="B13" s="90"/>
      <c r="C13" s="84" t="s">
        <v>2</v>
      </c>
      <c r="D13" s="54" t="s">
        <v>3</v>
      </c>
      <c r="E13" s="81" t="s">
        <v>207</v>
      </c>
      <c r="F13" s="81" t="s">
        <v>207</v>
      </c>
      <c r="G13" s="81" t="s">
        <v>207</v>
      </c>
      <c r="H13" s="81" t="s">
        <v>207</v>
      </c>
      <c r="I13" s="81" t="s">
        <v>207</v>
      </c>
    </row>
    <row r="14" spans="2:9">
      <c r="B14" s="91"/>
      <c r="C14" s="84" t="s">
        <v>225</v>
      </c>
      <c r="D14" s="54" t="s">
        <v>3</v>
      </c>
      <c r="E14" s="81" t="s">
        <v>207</v>
      </c>
      <c r="F14" s="81" t="s">
        <v>207</v>
      </c>
      <c r="G14" s="81" t="s">
        <v>207</v>
      </c>
      <c r="H14" s="81" t="s">
        <v>207</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9.5000000000000005E-6</v>
      </c>
      <c r="G22" s="83">
        <v>1.2300000000000001E-5</v>
      </c>
      <c r="H22" s="83">
        <v>6.251E-6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1.4560000000000001E-7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2"/>
      <c r="C10" s="122"/>
      <c r="D10" s="122"/>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3" t="s">
        <v>204</v>
      </c>
      <c r="C12" s="54" t="s">
        <v>1</v>
      </c>
      <c r="D12" s="54" t="s">
        <v>3</v>
      </c>
      <c r="E12" s="81">
        <v>0</v>
      </c>
      <c r="F12" s="81">
        <v>0</v>
      </c>
      <c r="G12" s="81">
        <v>0</v>
      </c>
      <c r="H12" s="81">
        <v>0</v>
      </c>
      <c r="I12" s="81">
        <v>0</v>
      </c>
      <c r="J12" s="81">
        <v>0</v>
      </c>
      <c r="K12" s="81">
        <v>0</v>
      </c>
      <c r="L12" s="81">
        <v>0</v>
      </c>
      <c r="M12" s="82"/>
    </row>
    <row r="13" spans="2:13">
      <c r="B13" s="123"/>
      <c r="C13" s="54" t="s">
        <v>2</v>
      </c>
      <c r="D13" s="54"/>
      <c r="E13" s="81" t="s">
        <v>207</v>
      </c>
      <c r="F13" s="81" t="s">
        <v>207</v>
      </c>
      <c r="G13" s="81" t="s">
        <v>207</v>
      </c>
      <c r="H13" s="81" t="s">
        <v>207</v>
      </c>
      <c r="I13" s="81" t="s">
        <v>207</v>
      </c>
      <c r="J13" s="81" t="s">
        <v>207</v>
      </c>
      <c r="K13" s="81" t="s">
        <v>207</v>
      </c>
      <c r="L13" s="81" t="s">
        <v>207</v>
      </c>
      <c r="M13" s="82"/>
    </row>
    <row r="14" spans="2:13">
      <c r="B14" s="123"/>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3" t="s">
        <v>238</v>
      </c>
      <c r="C16" s="54" t="s">
        <v>198</v>
      </c>
      <c r="D16" s="54" t="s">
        <v>3</v>
      </c>
      <c r="E16" s="81" t="s">
        <v>215</v>
      </c>
      <c r="F16" s="81" t="s">
        <v>215</v>
      </c>
      <c r="G16" s="81" t="s">
        <v>214</v>
      </c>
      <c r="H16" s="81" t="s">
        <v>214</v>
      </c>
      <c r="I16" s="81" t="s">
        <v>214</v>
      </c>
      <c r="J16" s="81" t="s">
        <v>214</v>
      </c>
      <c r="K16" s="81" t="s">
        <v>215</v>
      </c>
      <c r="L16" s="81" t="s">
        <v>214</v>
      </c>
      <c r="M16" s="82"/>
    </row>
    <row r="17" spans="2:13">
      <c r="B17" s="123"/>
      <c r="C17" s="54" t="s">
        <v>212</v>
      </c>
      <c r="D17" s="54" t="s">
        <v>3</v>
      </c>
      <c r="E17" s="81" t="s">
        <v>175</v>
      </c>
      <c r="F17" s="81" t="s">
        <v>173</v>
      </c>
      <c r="G17" s="81" t="s">
        <v>182</v>
      </c>
      <c r="H17" s="81" t="s">
        <v>182</v>
      </c>
      <c r="I17" s="81" t="s">
        <v>182</v>
      </c>
      <c r="J17" s="81" t="s">
        <v>182</v>
      </c>
      <c r="K17" s="81" t="s">
        <v>169</v>
      </c>
      <c r="L17" s="81" t="s">
        <v>184</v>
      </c>
      <c r="M17" s="82"/>
    </row>
    <row r="18" spans="2:13">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3"/>
      <c r="C26" s="124"/>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3" t="s">
        <v>239</v>
      </c>
      <c r="C28" s="54" t="s">
        <v>198</v>
      </c>
      <c r="D28" s="54" t="s">
        <v>3</v>
      </c>
      <c r="E28" s="81" t="s">
        <v>214</v>
      </c>
      <c r="F28" s="81" t="s">
        <v>214</v>
      </c>
      <c r="G28" s="81" t="s">
        <v>215</v>
      </c>
      <c r="H28" s="81" t="s">
        <v>214</v>
      </c>
      <c r="I28" s="81" t="s">
        <v>215</v>
      </c>
      <c r="J28" s="81" t="s">
        <v>215</v>
      </c>
      <c r="K28" s="81" t="s">
        <v>214</v>
      </c>
      <c r="L28" s="81" t="s">
        <v>214</v>
      </c>
      <c r="M28" s="82"/>
    </row>
    <row r="29" spans="2:13">
      <c r="B29" s="123"/>
      <c r="C29" s="54" t="s">
        <v>212</v>
      </c>
      <c r="D29" s="54" t="s">
        <v>3</v>
      </c>
      <c r="E29" s="81" t="s">
        <v>182</v>
      </c>
      <c r="F29" s="81" t="s">
        <v>182</v>
      </c>
      <c r="G29" s="81" t="s">
        <v>169</v>
      </c>
      <c r="H29" s="81" t="s">
        <v>184</v>
      </c>
      <c r="I29" s="81" t="s">
        <v>175</v>
      </c>
      <c r="J29" s="81" t="s">
        <v>173</v>
      </c>
      <c r="K29" s="81" t="s">
        <v>182</v>
      </c>
      <c r="L29" s="81" t="s">
        <v>182</v>
      </c>
      <c r="M29" s="82"/>
    </row>
    <row r="30" spans="2:13">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3"/>
      <c r="C38" s="124"/>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1"/>
      <c r="C10" s="122"/>
      <c r="D10" s="122"/>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2"/>
      <c r="C10" s="122"/>
      <c r="D10" s="122"/>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3" t="s">
        <v>204</v>
      </c>
      <c r="C12" s="54" t="s">
        <v>1</v>
      </c>
      <c r="D12" s="54" t="s">
        <v>3</v>
      </c>
      <c r="E12" s="57">
        <v>0</v>
      </c>
      <c r="F12" s="57">
        <v>0</v>
      </c>
      <c r="G12" s="57">
        <v>0</v>
      </c>
      <c r="H12" s="57">
        <v>0</v>
      </c>
      <c r="I12" s="57">
        <v>0</v>
      </c>
      <c r="J12" s="57">
        <v>0</v>
      </c>
      <c r="K12" s="57">
        <v>0</v>
      </c>
      <c r="L12" s="57">
        <v>0</v>
      </c>
    </row>
    <row r="13" spans="2:12">
      <c r="B13" s="123"/>
      <c r="C13" s="54" t="s">
        <v>2</v>
      </c>
      <c r="D13" s="54"/>
      <c r="E13" s="57" t="s">
        <v>207</v>
      </c>
      <c r="F13" s="57" t="s">
        <v>207</v>
      </c>
      <c r="G13" s="57" t="s">
        <v>207</v>
      </c>
      <c r="H13" s="57" t="s">
        <v>207</v>
      </c>
      <c r="I13" s="57" t="s">
        <v>207</v>
      </c>
      <c r="J13" s="57" t="s">
        <v>207</v>
      </c>
      <c r="K13" s="57" t="s">
        <v>207</v>
      </c>
      <c r="L13" s="57" t="s">
        <v>207</v>
      </c>
    </row>
    <row r="14" spans="2:12">
      <c r="B14" s="123"/>
      <c r="C14" s="54" t="s">
        <v>225</v>
      </c>
      <c r="D14" s="54" t="s">
        <v>3</v>
      </c>
      <c r="E14" s="57" t="s">
        <v>207</v>
      </c>
      <c r="F14" s="57" t="s">
        <v>207</v>
      </c>
      <c r="G14" s="57" t="s">
        <v>207</v>
      </c>
      <c r="H14" s="57" t="s">
        <v>207</v>
      </c>
      <c r="I14" s="57" t="s">
        <v>207</v>
      </c>
      <c r="J14" s="57" t="s">
        <v>207</v>
      </c>
      <c r="K14" s="57" t="s">
        <v>207</v>
      </c>
      <c r="L14" s="57" t="s">
        <v>207</v>
      </c>
    </row>
    <row r="15" spans="2:12">
      <c r="B15" s="126"/>
      <c r="C15" s="126"/>
      <c r="D15" s="126"/>
      <c r="E15" s="126"/>
      <c r="F15" s="126"/>
      <c r="G15" s="126"/>
      <c r="H15" s="126"/>
      <c r="I15" s="126"/>
      <c r="J15" s="126"/>
      <c r="K15" s="126"/>
      <c r="L15" s="126"/>
    </row>
    <row r="16" spans="2:12">
      <c r="B16" s="123" t="s">
        <v>238</v>
      </c>
      <c r="C16" s="54" t="s">
        <v>198</v>
      </c>
      <c r="D16" s="54" t="s">
        <v>3</v>
      </c>
      <c r="E16" s="57" t="s">
        <v>215</v>
      </c>
      <c r="F16" s="57" t="s">
        <v>215</v>
      </c>
      <c r="G16" s="57" t="s">
        <v>214</v>
      </c>
      <c r="H16" s="57" t="s">
        <v>214</v>
      </c>
      <c r="I16" s="57" t="s">
        <v>214</v>
      </c>
      <c r="J16" s="57" t="s">
        <v>214</v>
      </c>
      <c r="K16" s="57" t="s">
        <v>215</v>
      </c>
      <c r="L16" s="57" t="s">
        <v>214</v>
      </c>
    </row>
    <row r="17" spans="2:12">
      <c r="B17" s="123"/>
      <c r="C17" s="54" t="s">
        <v>212</v>
      </c>
      <c r="D17" s="54" t="s">
        <v>3</v>
      </c>
      <c r="E17" s="57" t="s">
        <v>175</v>
      </c>
      <c r="F17" s="57" t="s">
        <v>173</v>
      </c>
      <c r="G17" s="57" t="s">
        <v>182</v>
      </c>
      <c r="H17" s="57" t="s">
        <v>182</v>
      </c>
      <c r="I17" s="57" t="s">
        <v>182</v>
      </c>
      <c r="J17" s="57" t="s">
        <v>182</v>
      </c>
      <c r="K17" s="57" t="s">
        <v>169</v>
      </c>
      <c r="L17" s="57" t="s">
        <v>184</v>
      </c>
    </row>
    <row r="18" spans="2:1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3"/>
      <c r="C26" s="124"/>
      <c r="D26" s="54" t="s">
        <v>202</v>
      </c>
      <c r="E26" s="75">
        <v>5.5000000000000002E-5</v>
      </c>
      <c r="F26" s="75">
        <v>0</v>
      </c>
      <c r="G26" s="75">
        <v>1</v>
      </c>
      <c r="H26" s="75">
        <v>1</v>
      </c>
      <c r="I26" s="75">
        <v>1</v>
      </c>
      <c r="J26" s="75">
        <v>1</v>
      </c>
      <c r="K26" s="75">
        <v>0</v>
      </c>
      <c r="L26" s="75">
        <v>1.2700000000000001E-7</v>
      </c>
    </row>
    <row r="27" spans="2:12">
      <c r="B27" s="125"/>
      <c r="C27" s="125"/>
      <c r="D27" s="125"/>
      <c r="E27" s="125"/>
      <c r="F27" s="125"/>
      <c r="G27" s="125"/>
      <c r="H27" s="125"/>
      <c r="I27" s="125"/>
      <c r="J27" s="125"/>
      <c r="K27" s="125"/>
      <c r="L27" s="125"/>
    </row>
    <row r="28" spans="2:12">
      <c r="B28" s="123" t="s">
        <v>239</v>
      </c>
      <c r="C28" s="54" t="s">
        <v>198</v>
      </c>
      <c r="D28" s="54" t="s">
        <v>3</v>
      </c>
      <c r="E28" s="57" t="s">
        <v>214</v>
      </c>
      <c r="F28" s="57" t="s">
        <v>214</v>
      </c>
      <c r="G28" s="57" t="s">
        <v>215</v>
      </c>
      <c r="H28" s="57" t="s">
        <v>214</v>
      </c>
      <c r="I28" s="57" t="s">
        <v>215</v>
      </c>
      <c r="J28" s="57" t="s">
        <v>215</v>
      </c>
      <c r="K28" s="57" t="s">
        <v>214</v>
      </c>
      <c r="L28" s="57" t="s">
        <v>214</v>
      </c>
    </row>
    <row r="29" spans="2:12">
      <c r="B29" s="123"/>
      <c r="C29" s="54" t="s">
        <v>212</v>
      </c>
      <c r="D29" s="54" t="s">
        <v>3</v>
      </c>
      <c r="E29" s="57" t="s">
        <v>182</v>
      </c>
      <c r="F29" s="57" t="s">
        <v>182</v>
      </c>
      <c r="G29" s="57" t="s">
        <v>169</v>
      </c>
      <c r="H29" s="57" t="s">
        <v>184</v>
      </c>
      <c r="I29" s="57" t="s">
        <v>175</v>
      </c>
      <c r="J29" s="57" t="s">
        <v>173</v>
      </c>
      <c r="K29" s="57" t="s">
        <v>182</v>
      </c>
      <c r="L29" s="57" t="s">
        <v>182</v>
      </c>
    </row>
    <row r="30" spans="2:1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23"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29" t="s">
        <v>298</v>
      </c>
      <c r="B18" s="130"/>
      <c r="C18" s="130"/>
      <c r="D18" s="130"/>
      <c r="E18" s="130"/>
      <c r="F18" s="130"/>
      <c r="G18" s="130"/>
      <c r="H18" s="130"/>
      <c r="I18" s="130"/>
      <c r="J18" s="130"/>
      <c r="K18" s="130"/>
      <c r="L18" s="130"/>
      <c r="M18" s="130"/>
      <c r="N18" s="130"/>
      <c r="O18" s="130"/>
      <c r="P18" s="130"/>
      <c r="Q18" s="130"/>
      <c r="R18" s="131"/>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2" t="s">
        <v>110</v>
      </c>
      <c r="C21" s="133"/>
      <c r="D21" s="133"/>
      <c r="E21" s="133"/>
      <c r="F21" s="133"/>
      <c r="G21" s="133"/>
      <c r="H21" s="133"/>
      <c r="I21" s="133"/>
      <c r="J21" s="133"/>
      <c r="K21" s="133"/>
      <c r="L21" s="133"/>
      <c r="M21" s="133"/>
      <c r="N21" s="133"/>
      <c r="O21" s="133"/>
      <c r="P21" s="133"/>
      <c r="Q21" s="134"/>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35">
        <f>IF($J$23&gt;$J$24,$D$24*$J$25/1000*$J$24/('[2]Ideal Gas Properties'!$B$10*$J$26)/($J$23-$J$24),IF($J$23&lt;$J$24,$D$24*$J$25/1000*$J$23/('[2]Ideal Gas Properties'!$B$10*$J$26)/($J$23-$J$24),""))</f>
        <v>7.2284950033663961E-6</v>
      </c>
      <c r="E23" s="135"/>
      <c r="F23" s="136" t="s">
        <v>67</v>
      </c>
      <c r="G23" s="137"/>
      <c r="H23" s="25"/>
      <c r="I23" s="103" t="s">
        <v>300</v>
      </c>
      <c r="J23" s="104">
        <v>62</v>
      </c>
      <c r="K23" s="33" t="s">
        <v>114</v>
      </c>
      <c r="L23" s="33" t="s">
        <v>301</v>
      </c>
      <c r="M23" s="33"/>
      <c r="N23" s="33"/>
      <c r="O23" s="33"/>
      <c r="P23" s="105"/>
      <c r="Q23" s="37"/>
      <c r="R23" s="25"/>
    </row>
    <row r="24" spans="1:18" ht="18">
      <c r="A24" s="26"/>
      <c r="B24" s="26"/>
      <c r="C24" s="106" t="s">
        <v>302</v>
      </c>
      <c r="D24" s="138">
        <f>IF($J$23&gt;$J$24,1,IF($J$23&lt;$J$24,-1,""))</f>
        <v>1</v>
      </c>
      <c r="E24" s="138"/>
      <c r="F24" s="139" t="s">
        <v>3</v>
      </c>
      <c r="G24" s="140"/>
      <c r="H24" s="25"/>
      <c r="I24" s="107" t="s">
        <v>303</v>
      </c>
      <c r="J24" s="104">
        <v>60</v>
      </c>
      <c r="K24" s="25" t="s">
        <v>114</v>
      </c>
      <c r="L24" s="25" t="s">
        <v>304</v>
      </c>
      <c r="M24" s="25"/>
      <c r="N24" s="25"/>
      <c r="O24" s="25"/>
      <c r="P24" s="37"/>
      <c r="Q24" s="37"/>
      <c r="R24" s="25"/>
    </row>
    <row r="25" spans="1:18" ht="15">
      <c r="A25" s="26"/>
      <c r="B25" s="26"/>
      <c r="C25" s="25"/>
      <c r="D25" s="25"/>
      <c r="E25" s="25"/>
      <c r="F25" s="25"/>
      <c r="G25" s="25"/>
      <c r="H25" s="25"/>
      <c r="I25" s="107" t="s">
        <v>119</v>
      </c>
      <c r="J25" s="108">
        <v>5.97</v>
      </c>
      <c r="K25" s="25" t="s">
        <v>120</v>
      </c>
      <c r="L25" s="25" t="s">
        <v>305</v>
      </c>
      <c r="M25" s="25"/>
      <c r="N25" s="25"/>
      <c r="O25" s="25"/>
      <c r="P25" s="37"/>
      <c r="Q25" s="37"/>
      <c r="R25" s="25"/>
    </row>
    <row r="26" spans="1:18" ht="15">
      <c r="A26" s="26"/>
      <c r="B26" s="26"/>
      <c r="C26" s="25"/>
      <c r="D26" s="25"/>
      <c r="E26" s="25"/>
      <c r="F26" s="25"/>
      <c r="G26" s="25"/>
      <c r="H26" s="25"/>
      <c r="I26" s="106" t="s">
        <v>122</v>
      </c>
      <c r="J26" s="109">
        <v>298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41" t="s">
        <v>110</v>
      </c>
      <c r="D67" s="142"/>
      <c r="E67" s="142"/>
      <c r="F67" s="142"/>
      <c r="G67" s="142"/>
      <c r="H67" s="142"/>
      <c r="I67" s="142"/>
      <c r="J67" s="142"/>
      <c r="K67" s="142"/>
      <c r="L67" s="142"/>
      <c r="M67" s="142"/>
      <c r="N67" s="142"/>
      <c r="O67" s="142"/>
      <c r="P67" s="142"/>
      <c r="Q67" s="143"/>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8">
      <c r="A72" s="26"/>
      <c r="B72" s="25"/>
      <c r="C72" s="26"/>
      <c r="D72" s="25"/>
      <c r="E72" s="25"/>
      <c r="F72" s="25"/>
      <c r="G72" s="25"/>
      <c r="H72" s="25"/>
      <c r="I72" s="25"/>
      <c r="J72" s="25"/>
      <c r="K72" s="26" t="s">
        <v>326</v>
      </c>
      <c r="L72" s="108">
        <v>6</v>
      </c>
      <c r="M72" s="25" t="s">
        <v>62</v>
      </c>
      <c r="N72" s="127" t="s">
        <v>145</v>
      </c>
      <c r="O72" s="127"/>
      <c r="P72" s="128"/>
      <c r="Q72" s="37"/>
      <c r="R72" s="37"/>
    </row>
    <row r="73" spans="1:18" ht="18">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8">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c r="A75" s="26"/>
      <c r="B75" s="25"/>
      <c r="C75" s="26"/>
      <c r="D75" s="25"/>
      <c r="E75" s="25"/>
      <c r="F75" s="25"/>
      <c r="G75" s="25"/>
      <c r="H75" s="25"/>
      <c r="I75" s="25"/>
      <c r="J75" s="25"/>
      <c r="K75" s="43" t="s">
        <v>150</v>
      </c>
      <c r="L75" s="109">
        <v>1.01325</v>
      </c>
      <c r="M75" s="44" t="s">
        <v>114</v>
      </c>
      <c r="N75" s="150" t="s">
        <v>327</v>
      </c>
      <c r="O75" s="150"/>
      <c r="P75" s="151"/>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41" t="s">
        <v>345</v>
      </c>
      <c r="D78" s="142"/>
      <c r="E78" s="142"/>
      <c r="F78" s="142"/>
      <c r="G78" s="142"/>
      <c r="H78" s="142"/>
      <c r="I78" s="142"/>
      <c r="J78" s="142"/>
      <c r="K78" s="142"/>
      <c r="L78" s="142"/>
      <c r="M78" s="142"/>
      <c r="N78" s="142"/>
      <c r="O78" s="142"/>
      <c r="P78" s="142"/>
      <c r="Q78" s="143"/>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52">
        <f>L84*(L80/L82)*(L83/L81)*1000/60</f>
        <v>0.27457510837252547</v>
      </c>
      <c r="F80" s="152"/>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49" t="s">
        <v>166</v>
      </c>
      <c r="D156" s="149"/>
      <c r="E156" s="149"/>
      <c r="F156" s="149"/>
      <c r="G156" s="149"/>
      <c r="H156" s="149"/>
      <c r="I156" s="149"/>
      <c r="J156" s="149"/>
      <c r="K156" s="149"/>
      <c r="L156" s="149"/>
      <c r="M156" s="149"/>
      <c r="N156" s="149"/>
      <c r="O156" s="149"/>
      <c r="P156" s="149"/>
      <c r="Q156" s="149"/>
      <c r="R156" s="149"/>
    </row>
    <row r="157" spans="1:18" ht="15">
      <c r="A157" s="26"/>
      <c r="B157" s="25"/>
      <c r="C157" s="149"/>
      <c r="D157" s="149"/>
      <c r="E157" s="149"/>
      <c r="F157" s="149"/>
      <c r="G157" s="149"/>
      <c r="H157" s="149"/>
      <c r="I157" s="149"/>
      <c r="J157" s="149"/>
      <c r="K157" s="149"/>
      <c r="L157" s="149"/>
      <c r="M157" s="149"/>
      <c r="N157" s="149"/>
      <c r="O157" s="149"/>
      <c r="P157" s="149"/>
      <c r="Q157" s="149"/>
      <c r="R157" s="149"/>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57" t="s">
        <v>94</v>
      </c>
      <c r="B2" s="158"/>
      <c r="C2" s="158"/>
      <c r="D2" s="158"/>
      <c r="E2" s="158"/>
      <c r="F2" s="158"/>
      <c r="G2" s="158"/>
      <c r="H2" s="158"/>
      <c r="I2" s="158"/>
      <c r="J2" s="158"/>
      <c r="K2" s="158"/>
      <c r="L2" s="158"/>
      <c r="M2" s="158"/>
      <c r="N2" s="158"/>
      <c r="O2" s="158"/>
      <c r="P2" s="158"/>
      <c r="Q2" s="158"/>
      <c r="R2" s="158"/>
    </row>
    <row r="3" spans="1:18" ht="15">
      <c r="A3" s="159" t="s">
        <v>95</v>
      </c>
      <c r="B3" s="160"/>
      <c r="C3" s="160"/>
      <c r="D3" s="160"/>
      <c r="E3" s="160"/>
      <c r="F3" s="160"/>
      <c r="G3" s="160"/>
      <c r="H3" s="160"/>
      <c r="I3" s="160"/>
      <c r="J3" s="160"/>
      <c r="K3" s="160"/>
      <c r="L3" s="160"/>
      <c r="M3" s="160"/>
      <c r="N3" s="160"/>
      <c r="O3" s="160"/>
      <c r="P3" s="160"/>
      <c r="Q3" s="160"/>
      <c r="R3" s="160"/>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49" t="s">
        <v>106</v>
      </c>
      <c r="C14" s="149"/>
      <c r="D14" s="149"/>
      <c r="E14" s="149"/>
      <c r="F14" s="149"/>
      <c r="G14" s="149"/>
      <c r="H14" s="149"/>
      <c r="I14" s="149"/>
      <c r="J14" s="149"/>
      <c r="K14" s="149"/>
      <c r="L14" s="149"/>
      <c r="M14" s="149"/>
      <c r="N14" s="25"/>
      <c r="O14" s="25"/>
      <c r="P14" s="25"/>
      <c r="Q14" s="25"/>
      <c r="R14" s="25"/>
    </row>
    <row r="15" spans="1:18" ht="15">
      <c r="A15" s="26"/>
      <c r="B15" s="149" t="s">
        <v>107</v>
      </c>
      <c r="C15" s="149"/>
      <c r="D15" s="149"/>
      <c r="E15" s="149"/>
      <c r="F15" s="149"/>
      <c r="G15" s="149"/>
      <c r="H15" s="149"/>
      <c r="I15" s="149"/>
      <c r="J15" s="149"/>
      <c r="K15" s="149"/>
      <c r="L15" s="149"/>
      <c r="M15" s="149"/>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9" t="s">
        <v>108</v>
      </c>
      <c r="B32" s="160"/>
      <c r="C32" s="160"/>
      <c r="D32" s="160"/>
      <c r="E32" s="160"/>
      <c r="F32" s="160"/>
      <c r="G32" s="160"/>
      <c r="H32" s="160"/>
      <c r="I32" s="160"/>
      <c r="J32" s="160"/>
      <c r="K32" s="160"/>
      <c r="L32" s="160"/>
      <c r="M32" s="160"/>
      <c r="N32" s="160"/>
      <c r="O32" s="160"/>
      <c r="P32" s="160"/>
      <c r="Q32" s="160"/>
      <c r="R32" s="160"/>
    </row>
    <row r="33" spans="1:18" ht="15">
      <c r="A33" s="153" t="s">
        <v>109</v>
      </c>
      <c r="B33" s="154"/>
      <c r="C33" s="154"/>
      <c r="D33" s="154"/>
      <c r="E33" s="154"/>
      <c r="F33" s="154"/>
      <c r="G33" s="154"/>
      <c r="H33" s="154"/>
      <c r="I33" s="154"/>
      <c r="J33" s="154"/>
      <c r="K33" s="154"/>
      <c r="L33" s="154"/>
      <c r="M33" s="154"/>
      <c r="N33" s="154"/>
      <c r="O33" s="154"/>
      <c r="P33" s="154"/>
      <c r="Q33" s="154"/>
      <c r="R33" s="154"/>
    </row>
    <row r="34" spans="1:18" ht="15">
      <c r="A34" s="155"/>
      <c r="B34" s="156"/>
      <c r="C34" s="156"/>
      <c r="D34" s="156"/>
      <c r="E34" s="156"/>
      <c r="F34" s="156"/>
      <c r="G34" s="156"/>
      <c r="H34" s="156"/>
      <c r="I34" s="156"/>
      <c r="J34" s="156"/>
      <c r="K34" s="156"/>
      <c r="L34" s="156"/>
      <c r="M34" s="156"/>
      <c r="N34" s="156"/>
      <c r="O34" s="156"/>
      <c r="P34" s="156"/>
      <c r="Q34" s="156"/>
      <c r="R34" s="156"/>
    </row>
    <row r="35" spans="1:18" ht="15">
      <c r="A35" s="26"/>
      <c r="B35" s="25"/>
      <c r="C35" s="25"/>
      <c r="D35" s="25"/>
      <c r="E35" s="25"/>
      <c r="F35" s="25"/>
      <c r="G35" s="25"/>
      <c r="H35" s="25"/>
      <c r="I35" s="25"/>
      <c r="J35" s="25"/>
      <c r="K35" s="25"/>
      <c r="L35" s="25"/>
      <c r="M35" s="25"/>
      <c r="N35" s="25"/>
      <c r="O35" s="25"/>
      <c r="P35" s="25"/>
      <c r="Q35" s="25"/>
      <c r="R35" s="25"/>
    </row>
    <row r="36" spans="1:18" ht="15">
      <c r="A36" s="26"/>
      <c r="B36" s="161" t="s">
        <v>110</v>
      </c>
      <c r="C36" s="162"/>
      <c r="D36" s="162"/>
      <c r="E36" s="162"/>
      <c r="F36" s="162"/>
      <c r="G36" s="162"/>
      <c r="H36" s="162"/>
      <c r="I36" s="162"/>
      <c r="J36" s="162"/>
      <c r="K36" s="162"/>
      <c r="L36" s="162"/>
      <c r="M36" s="163"/>
      <c r="N36" s="25"/>
      <c r="O36" s="25"/>
      <c r="P36" s="25"/>
      <c r="Q36" s="25"/>
      <c r="R36" s="25"/>
    </row>
    <row r="37" spans="1:18" ht="15">
      <c r="A37" s="26"/>
      <c r="B37" s="26"/>
      <c r="C37" s="25"/>
      <c r="D37" s="25"/>
      <c r="E37" s="25"/>
      <c r="F37" s="25"/>
      <c r="G37" s="25"/>
      <c r="H37" s="145" t="s">
        <v>111</v>
      </c>
      <c r="I37" s="145"/>
      <c r="J37" s="145"/>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8">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6" t="s">
        <v>131</v>
      </c>
      <c r="C57" s="156"/>
      <c r="D57" s="156"/>
      <c r="E57" s="156"/>
      <c r="F57" s="156"/>
      <c r="G57" s="156"/>
      <c r="H57" s="156"/>
      <c r="I57" s="156"/>
      <c r="J57" s="156"/>
      <c r="K57" s="156"/>
      <c r="L57" s="156"/>
      <c r="M57" s="156"/>
      <c r="N57" s="156"/>
      <c r="O57" s="156"/>
      <c r="P57" s="156"/>
      <c r="Q57" s="156"/>
      <c r="R57" s="156"/>
    </row>
    <row r="58" spans="1:18" s="23" customFormat="1" ht="15">
      <c r="A58" s="26"/>
      <c r="B58" s="156"/>
      <c r="C58" s="156"/>
      <c r="D58" s="156"/>
      <c r="E58" s="156"/>
      <c r="F58" s="156"/>
      <c r="G58" s="156"/>
      <c r="H58" s="156"/>
      <c r="I58" s="156"/>
      <c r="J58" s="156"/>
      <c r="K58" s="156"/>
      <c r="L58" s="156"/>
      <c r="M58" s="156"/>
      <c r="N58" s="156"/>
      <c r="O58" s="156"/>
      <c r="P58" s="156"/>
      <c r="Q58" s="156"/>
      <c r="R58" s="156"/>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6" t="s">
        <v>133</v>
      </c>
      <c r="D61" s="156"/>
      <c r="E61" s="156"/>
      <c r="F61" s="156"/>
      <c r="G61" s="156"/>
      <c r="H61" s="156"/>
      <c r="I61" s="156"/>
      <c r="J61" s="156"/>
      <c r="K61" s="156"/>
      <c r="L61" s="156"/>
      <c r="M61" s="156"/>
      <c r="N61" s="156"/>
      <c r="O61" s="156"/>
      <c r="P61" s="156"/>
      <c r="Q61" s="156"/>
      <c r="R61" s="156"/>
    </row>
    <row r="62" spans="1:18" s="23" customFormat="1" ht="15">
      <c r="A62" s="26"/>
      <c r="B62" s="25"/>
      <c r="C62" s="156"/>
      <c r="D62" s="156"/>
      <c r="E62" s="156"/>
      <c r="F62" s="156"/>
      <c r="G62" s="156"/>
      <c r="H62" s="156"/>
      <c r="I62" s="156"/>
      <c r="J62" s="156"/>
      <c r="K62" s="156"/>
      <c r="L62" s="156"/>
      <c r="M62" s="156"/>
      <c r="N62" s="156"/>
      <c r="O62" s="156"/>
      <c r="P62" s="156"/>
      <c r="Q62" s="156"/>
      <c r="R62" s="156"/>
    </row>
    <row r="63" spans="1:18" s="23" customFormat="1" ht="15">
      <c r="A63" s="26"/>
      <c r="B63" s="25"/>
      <c r="C63" s="156"/>
      <c r="D63" s="156"/>
      <c r="E63" s="156"/>
      <c r="F63" s="156"/>
      <c r="G63" s="156"/>
      <c r="H63" s="156"/>
      <c r="I63" s="156"/>
      <c r="J63" s="156"/>
      <c r="K63" s="156"/>
      <c r="L63" s="156"/>
      <c r="M63" s="156"/>
      <c r="N63" s="156"/>
      <c r="O63" s="156"/>
      <c r="P63" s="156"/>
      <c r="Q63" s="156"/>
      <c r="R63" s="156"/>
    </row>
    <row r="64" spans="1:18" s="23" customFormat="1" ht="15">
      <c r="A64" s="26"/>
      <c r="B64" s="25"/>
      <c r="C64" s="25"/>
      <c r="D64" s="25"/>
      <c r="E64" s="25"/>
      <c r="F64" s="25"/>
      <c r="G64" s="25"/>
      <c r="H64" s="25"/>
      <c r="I64" s="25"/>
      <c r="J64" s="25"/>
      <c r="K64" s="25"/>
      <c r="L64" s="25"/>
      <c r="M64" s="25"/>
      <c r="N64" s="25"/>
      <c r="O64" s="25"/>
      <c r="P64" s="25"/>
      <c r="Q64" s="25"/>
      <c r="R64" s="25"/>
    </row>
    <row r="65" spans="1:18" s="159" customFormat="1" ht="15">
      <c r="A65" s="165" t="s">
        <v>134</v>
      </c>
      <c r="B65" s="166"/>
      <c r="C65" s="166"/>
      <c r="D65" s="166"/>
      <c r="E65" s="166"/>
      <c r="F65" s="166"/>
      <c r="G65" s="166"/>
      <c r="H65" s="166"/>
      <c r="I65" s="166"/>
      <c r="J65" s="166"/>
      <c r="K65" s="166"/>
      <c r="L65" s="166"/>
      <c r="M65" s="166"/>
      <c r="N65" s="166"/>
      <c r="O65" s="166"/>
      <c r="P65" s="166"/>
      <c r="Q65" s="166"/>
      <c r="R65" s="166"/>
    </row>
    <row r="66" spans="1:18" s="23" customFormat="1" ht="15">
      <c r="A66" s="153" t="s">
        <v>135</v>
      </c>
      <c r="B66" s="154"/>
      <c r="C66" s="154"/>
      <c r="D66" s="154"/>
      <c r="E66" s="154"/>
      <c r="F66" s="154"/>
      <c r="G66" s="154"/>
      <c r="H66" s="154"/>
      <c r="I66" s="154"/>
      <c r="J66" s="154"/>
      <c r="K66" s="154"/>
      <c r="L66" s="154"/>
      <c r="M66" s="154"/>
      <c r="N66" s="154"/>
      <c r="O66" s="154"/>
      <c r="P66" s="154"/>
      <c r="Q66" s="154"/>
      <c r="R66" s="154"/>
    </row>
    <row r="67" spans="1:18" s="23" customFormat="1" ht="15">
      <c r="A67" s="155" t="s">
        <v>136</v>
      </c>
      <c r="B67" s="156"/>
      <c r="C67" s="156"/>
      <c r="D67" s="156"/>
      <c r="E67" s="156"/>
      <c r="F67" s="156"/>
      <c r="G67" s="156"/>
      <c r="H67" s="156"/>
      <c r="I67" s="156"/>
      <c r="J67" s="156"/>
      <c r="K67" s="156"/>
      <c r="L67" s="156"/>
      <c r="M67" s="156"/>
      <c r="N67" s="156"/>
      <c r="O67" s="156"/>
      <c r="P67" s="156"/>
      <c r="Q67" s="156"/>
      <c r="R67" s="156"/>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6" t="s">
        <v>137</v>
      </c>
      <c r="C69" s="156"/>
      <c r="D69" s="156"/>
      <c r="E69" s="156"/>
      <c r="F69" s="156"/>
      <c r="G69" s="156"/>
      <c r="H69" s="156"/>
      <c r="I69" s="156"/>
      <c r="J69" s="156"/>
      <c r="K69" s="156"/>
      <c r="L69" s="156"/>
      <c r="M69" s="156"/>
      <c r="N69" s="156"/>
      <c r="O69" s="156"/>
      <c r="P69" s="156"/>
      <c r="Q69" s="156"/>
      <c r="R69" s="47"/>
    </row>
    <row r="70" spans="1:18" s="23" customFormat="1" ht="15">
      <c r="A70" s="46"/>
      <c r="B70" s="156"/>
      <c r="C70" s="156"/>
      <c r="D70" s="156"/>
      <c r="E70" s="156"/>
      <c r="F70" s="156"/>
      <c r="G70" s="156"/>
      <c r="H70" s="156"/>
      <c r="I70" s="156"/>
      <c r="J70" s="156"/>
      <c r="K70" s="156"/>
      <c r="L70" s="156"/>
      <c r="M70" s="156"/>
      <c r="N70" s="156"/>
      <c r="O70" s="156"/>
      <c r="P70" s="156"/>
      <c r="Q70" s="156"/>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1" t="s">
        <v>110</v>
      </c>
      <c r="C72" s="162"/>
      <c r="D72" s="162"/>
      <c r="E72" s="162"/>
      <c r="F72" s="162"/>
      <c r="G72" s="162"/>
      <c r="H72" s="162"/>
      <c r="I72" s="162"/>
      <c r="J72" s="162"/>
      <c r="K72" s="162"/>
      <c r="L72" s="162"/>
      <c r="M72" s="163"/>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8">
      <c r="A77" s="46"/>
      <c r="B77" s="26"/>
      <c r="C77" s="25"/>
      <c r="D77" s="25"/>
      <c r="E77" s="25"/>
      <c r="F77" s="25"/>
      <c r="G77" s="25"/>
      <c r="H77" s="38" t="s">
        <v>144</v>
      </c>
      <c r="I77" s="41">
        <v>5</v>
      </c>
      <c r="J77" s="38" t="s">
        <v>62</v>
      </c>
      <c r="K77" s="164" t="s">
        <v>145</v>
      </c>
      <c r="L77" s="164"/>
      <c r="M77" s="37"/>
      <c r="N77" s="47"/>
      <c r="O77" s="47"/>
      <c r="P77" s="47"/>
      <c r="Q77" s="47"/>
      <c r="R77" s="47"/>
    </row>
    <row r="78" spans="1:18" ht="18">
      <c r="A78" s="46"/>
      <c r="B78" s="26"/>
      <c r="C78" s="25"/>
      <c r="D78" s="25"/>
      <c r="E78" s="25"/>
      <c r="F78" s="25"/>
      <c r="G78" s="25"/>
      <c r="H78" s="38" t="s">
        <v>146</v>
      </c>
      <c r="I78" s="41">
        <v>3.07</v>
      </c>
      <c r="J78" s="38" t="s">
        <v>114</v>
      </c>
      <c r="K78" s="164" t="s">
        <v>147</v>
      </c>
      <c r="L78" s="164"/>
      <c r="M78" s="37"/>
      <c r="N78" s="47"/>
      <c r="O78" s="47"/>
      <c r="P78" s="47"/>
      <c r="Q78" s="47"/>
      <c r="R78" s="47"/>
    </row>
    <row r="79" spans="1:18" ht="18">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49" t="s">
        <v>166</v>
      </c>
      <c r="C144" s="149"/>
      <c r="D144" s="149"/>
      <c r="E144" s="149"/>
      <c r="F144" s="149"/>
      <c r="G144" s="149"/>
      <c r="H144" s="149"/>
      <c r="I144" s="149"/>
      <c r="J144" s="149"/>
      <c r="K144" s="149"/>
      <c r="L144" s="149"/>
      <c r="M144" s="149"/>
      <c r="N144" s="149"/>
      <c r="O144" s="149"/>
      <c r="P144" s="149"/>
      <c r="Q144" s="149"/>
      <c r="R144" s="25"/>
    </row>
    <row r="145" spans="1:18" ht="15">
      <c r="A145" s="26"/>
      <c r="B145" s="149"/>
      <c r="C145" s="149"/>
      <c r="D145" s="149"/>
      <c r="E145" s="149"/>
      <c r="F145" s="149"/>
      <c r="G145" s="149"/>
      <c r="H145" s="149"/>
      <c r="I145" s="149"/>
      <c r="J145" s="149"/>
      <c r="K145" s="149"/>
      <c r="L145" s="149"/>
      <c r="M145" s="149"/>
      <c r="N145" s="149"/>
      <c r="O145" s="149"/>
      <c r="P145" s="149"/>
      <c r="Q145" s="149"/>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9" t="s">
        <v>167</v>
      </c>
      <c r="B147" s="160"/>
      <c r="C147" s="160"/>
      <c r="D147" s="160"/>
      <c r="E147" s="160"/>
      <c r="F147" s="160"/>
      <c r="G147" s="160"/>
      <c r="H147" s="160"/>
      <c r="I147" s="160"/>
      <c r="J147" s="160"/>
      <c r="K147" s="160"/>
      <c r="L147" s="160"/>
      <c r="M147" s="160"/>
      <c r="N147" s="160"/>
      <c r="O147" s="160"/>
      <c r="P147" s="160"/>
      <c r="Q147" s="160"/>
      <c r="R147" s="160"/>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57" t="s">
        <v>92</v>
      </c>
      <c r="B2" s="158"/>
      <c r="C2" s="158"/>
      <c r="D2" s="158"/>
      <c r="E2" s="158"/>
      <c r="F2" s="158"/>
      <c r="G2" s="158"/>
      <c r="H2" s="158"/>
      <c r="I2" s="158"/>
      <c r="J2" s="158"/>
      <c r="K2" s="158"/>
      <c r="L2" s="158"/>
      <c r="M2" s="158"/>
      <c r="N2" s="158"/>
      <c r="O2" s="158"/>
      <c r="P2" s="158"/>
      <c r="Q2" s="158"/>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tabSelected="1" workbookViewId="0">
      <selection activeCell="E3" sqref="E3"/>
    </sheetView>
  </sheetViews>
  <sheetFormatPr defaultColWidth="8.7109375" defaultRowHeight="15"/>
  <cols>
    <col min="13" max="13" width="48.7109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5</v>
      </c>
      <c r="C2">
        <v>5</v>
      </c>
      <c r="E2" t="s">
        <v>352</v>
      </c>
      <c r="F2" t="s">
        <v>346</v>
      </c>
      <c r="G2" t="s">
        <v>346</v>
      </c>
      <c r="H2" t="s">
        <v>346</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109375" defaultRowHeight="15"/>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2024-02-13T12:55:37Z</dcterms:modified>
</cp:coreProperties>
</file>