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ustaff\home\sbk\Documents\Courses\AMI23B Masters BI\New Labs\lab 1\"/>
    </mc:Choice>
  </mc:AlternateContent>
  <xr:revisionPtr revIDLastSave="0" documentId="13_ncr:1_{5117F443-58E2-414B-99B3-2C30A13210ED}" xr6:coauthVersionLast="45" xr6:coauthVersionMax="45" xr10:uidLastSave="{00000000-0000-0000-0000-000000000000}"/>
  <bookViews>
    <workbookView xWindow="-110" yWindow="-110" windowWidth="19420" windowHeight="10420" activeTab="8" xr2:uid="{498CA560-7757-42BA-A68C-217F409644DC}"/>
  </bookViews>
  <sheets>
    <sheet name="Rounds" sheetId="1" r:id="rId1"/>
    <sheet name="Judges" sheetId="2" r:id="rId2"/>
    <sheet name="Contestants" sheetId="3" r:id="rId3"/>
    <sheet name="Judge1" sheetId="7" r:id="rId4"/>
    <sheet name="Judge2" sheetId="8" r:id="rId5"/>
    <sheet name="Judge3" sheetId="9" r:id="rId6"/>
    <sheet name="Judge4" sheetId="10" r:id="rId7"/>
    <sheet name="Judge5" sheetId="11" r:id="rId8"/>
    <sheet name="Judge6" sheetId="12" r:id="rId9"/>
  </sheets>
  <externalReferences>
    <externalReference r:id="rId10"/>
    <externalReference r:id="rId11"/>
  </externalReferences>
  <definedNames>
    <definedName name="Scoring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2" l="1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B1" i="12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B1" i="11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B1" i="10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B1" i="9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B1" i="8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B1" i="7"/>
</calcChain>
</file>

<file path=xl/sharedStrings.xml><?xml version="1.0" encoding="utf-8"?>
<sst xmlns="http://schemas.openxmlformats.org/spreadsheetml/2006/main" count="205" uniqueCount="62">
  <si>
    <t>Round</t>
  </si>
  <si>
    <t>RoundScore</t>
  </si>
  <si>
    <t>Day</t>
  </si>
  <si>
    <t>ScoreType</t>
  </si>
  <si>
    <t>Weightage</t>
  </si>
  <si>
    <t>Ethnic</t>
  </si>
  <si>
    <t>Ethnic Presentation</t>
  </si>
  <si>
    <t>Day 1</t>
  </si>
  <si>
    <t>Presentation</t>
  </si>
  <si>
    <t>Ethnic Performance</t>
  </si>
  <si>
    <t>Performance</t>
  </si>
  <si>
    <t>Talent</t>
  </si>
  <si>
    <t>Telant Presentation</t>
  </si>
  <si>
    <t>Talent Performance</t>
  </si>
  <si>
    <t>Western</t>
  </si>
  <si>
    <t>Western Presentation</t>
  </si>
  <si>
    <t>Day 2</t>
  </si>
  <si>
    <t>Western Performance</t>
  </si>
  <si>
    <t>Q&amp;A</t>
  </si>
  <si>
    <t>QandA Performance</t>
  </si>
  <si>
    <t>JudgeNo</t>
  </si>
  <si>
    <t>JudgeName</t>
  </si>
  <si>
    <t>Glynda  </t>
  </si>
  <si>
    <t>Ethel</t>
  </si>
  <si>
    <t>Jonie  </t>
  </si>
  <si>
    <t>Peter  </t>
  </si>
  <si>
    <t>Dale</t>
  </si>
  <si>
    <t>Norene</t>
  </si>
  <si>
    <t>Number</t>
  </si>
  <si>
    <t>Name</t>
  </si>
  <si>
    <t>Category</t>
  </si>
  <si>
    <t>Saniya</t>
  </si>
  <si>
    <t>Mrs</t>
  </si>
  <si>
    <t>Trisha</t>
  </si>
  <si>
    <t>Mona</t>
  </si>
  <si>
    <t>Ira</t>
  </si>
  <si>
    <t>Maya</t>
  </si>
  <si>
    <t>Diya</t>
  </si>
  <si>
    <t>Jasmin</t>
  </si>
  <si>
    <t>Ida</t>
  </si>
  <si>
    <t>Sarina</t>
  </si>
  <si>
    <t>Asha</t>
  </si>
  <si>
    <t>A</t>
  </si>
  <si>
    <t>Amaya</t>
  </si>
  <si>
    <t>Miss</t>
  </si>
  <si>
    <t>B</t>
  </si>
  <si>
    <t>Karina</t>
  </si>
  <si>
    <t>C</t>
  </si>
  <si>
    <t>Marisa</t>
  </si>
  <si>
    <t>D</t>
  </si>
  <si>
    <t>Nina</t>
  </si>
  <si>
    <t>E</t>
  </si>
  <si>
    <t>Natasha</t>
  </si>
  <si>
    <t>F</t>
  </si>
  <si>
    <t>Tara</t>
  </si>
  <si>
    <t>G</t>
  </si>
  <si>
    <t>Anaya</t>
  </si>
  <si>
    <t>H</t>
  </si>
  <si>
    <t>Lila</t>
  </si>
  <si>
    <t>I</t>
  </si>
  <si>
    <t>Yasmin</t>
  </si>
  <si>
    <t>Judge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</si>
</sst>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/>
    <xf numFmtId="0" fontId="3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1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2">
    <cellStyle name="Heading 2" xfId="1" builtinId="17"/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%"/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1" defaultTableStyle="TableStyleMedium2" defaultPivotStyle="PivotStyleLight16">
    <tableStyle name="TableStyleQueryPreview" pivot="0" count="3" xr9:uid="{C50ECC3B-5297-41E7-835A-E0AFC8C60EBA}">
      <tableStyleElement type="wholeTable" dxfId="16"/>
      <tableStyleElement type="headerRow" dxfId="15"/>
      <tableStyleElement type="first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b1_solu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werBI_BeautyPagean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Rounds"/>
      <sheetName val="Judges"/>
      <sheetName val="Contestants"/>
      <sheetName val="Scoring"/>
      <sheetName val="Judge2"/>
      <sheetName val="Judge3"/>
      <sheetName val="Judge4"/>
      <sheetName val="Judge5"/>
      <sheetName val="Judge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ug1"/>
      <sheetName val="About"/>
      <sheetName val="Desired Result"/>
      <sheetName val="Rounds"/>
      <sheetName val="Judges"/>
      <sheetName val="Contestants"/>
      <sheetName val="Judge1"/>
      <sheetName val="Judge2"/>
      <sheetName val="Judge3"/>
      <sheetName val="Judge4"/>
      <sheetName val="Judge5"/>
      <sheetName val="Judge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E374D1-637F-4BED-9875-962E580D9F31}" name="Round" displayName="Round" ref="A1:E8" totalsRowShown="0">
  <autoFilter ref="A1:E8" xr:uid="{B5A78AD3-C416-4A5B-A202-89A946BC4B4D}"/>
  <tableColumns count="5">
    <tableColumn id="2" xr3:uid="{7D61224A-206E-41D3-A1A3-C5F3D0F215B6}" name="Round"/>
    <tableColumn id="1" xr3:uid="{A29C91CF-9553-40F3-9821-7A94AE4BE568}" name="RoundScore"/>
    <tableColumn id="3" xr3:uid="{ABC77C63-909E-4114-AA76-E90BFAA427F4}" name="Day"/>
    <tableColumn id="4" xr3:uid="{88F05E81-5BCC-446F-B3FB-100ADFE220DE}" name="ScoreType"/>
    <tableColumn id="5" xr3:uid="{28D96F35-E09E-4767-AFD9-12C6CBBC0A43}" name="Weightage" dataDxfId="13"/>
  </tableColumns>
  <tableStyleInfo name="TableStyleQueryPreview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449F5D-889F-47EC-9D04-85EBA514C024}" name="Judge" displayName="Judge" ref="A1:B7" totalsRowShown="0">
  <autoFilter ref="A1:B7" xr:uid="{E0425157-7F0E-472E-929D-0F85F8C1ECF4}"/>
  <tableColumns count="2">
    <tableColumn id="1" xr3:uid="{5C3704DB-FED2-4A2C-AE41-F52ACF59548B}" name="JudgeNo"/>
    <tableColumn id="2" xr3:uid="{31B7C158-158E-4CCB-86B9-3ECC9D955011}" name="JudgeName"/>
  </tableColumns>
  <tableStyleInfo name="TableStyleQueryPreview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BEE072-CEB0-4485-A059-9852ED533378}" name="Contestant" displayName="Contestant" ref="A1:C20" totalsRowShown="0">
  <sortState xmlns:xlrd2="http://schemas.microsoft.com/office/spreadsheetml/2017/richdata2" ref="A2:D20">
    <sortCondition ref="A3"/>
  </sortState>
  <tableColumns count="3">
    <tableColumn id="1" xr3:uid="{778F24DF-415C-4D66-82CD-0AEAF8AE850D}" name="Number" dataDxfId="12"/>
    <tableColumn id="2" xr3:uid="{EB34598E-338F-44A6-B419-BA938BDD13BC}" name="Name"/>
    <tableColumn id="3" xr3:uid="{F929F543-BC83-4DE5-BA04-963F3563C5EC}" name="Category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F5C032-59C0-41DD-963B-174AB0A424C9}" name="Judge1" displayName="Judge1" ref="A2:J21" totalsRowShown="0">
  <sortState xmlns:xlrd2="http://schemas.microsoft.com/office/spreadsheetml/2017/richdata2" ref="A3:J21">
    <sortCondition ref="B3"/>
  </sortState>
  <tableColumns count="10">
    <tableColumn id="10" xr3:uid="{EA88B95C-730D-410B-8A7E-2A0C8BC30991}" name="Judge" dataDxfId="11"/>
    <tableColumn id="1" xr3:uid="{8F1E118B-2B15-4AAE-9CD0-8C5261632C95}" name="Number" dataDxfId="10"/>
    <tableColumn id="8" xr3:uid="{9A3A0FE1-25E6-4320-BF1E-22B6549ED820}" name="Name">
      <calculatedColumnFormula>VLOOKUP(Judge1[[#This Row],[Number]],[2]!Contestant[[Number]:[Name]],2,FALSE)</calculatedColumnFormula>
    </tableColumn>
    <tableColumn id="2" xr3:uid="{7483662D-1A4C-4B81-9375-53E4020D5447}" name="Ethnic Presentation"/>
    <tableColumn id="3" xr3:uid="{DE8750F9-1C41-4056-9A54-BC21F073CA33}" name="Ethnic Performance"/>
    <tableColumn id="4" xr3:uid="{F893781D-DD76-4F85-9265-1C9027CB6776}" name="Telant Presentation"/>
    <tableColumn id="5" xr3:uid="{DE2EDBA6-C06A-4CAE-BFAF-775451B6E131}" name="Talent Performance"/>
    <tableColumn id="6" xr3:uid="{A4038E2F-6A6A-4289-AEA5-67C8CD2B25E5}" name="Western Presentation"/>
    <tableColumn id="7" xr3:uid="{FC60FAAC-AE30-4755-9EE4-E3A0A9E91CF1}" name="Western Performance"/>
    <tableColumn id="9" xr3:uid="{F16A3C71-75ED-4863-AC9D-6EA32B42351F}" name="QandA Performanc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70FF2E-84A8-47D1-81B7-40382DAB9AEE}" name="Judge2" displayName="Judge2" ref="A2:J21" totalsRowShown="0">
  <sortState xmlns:xlrd2="http://schemas.microsoft.com/office/spreadsheetml/2017/richdata2" ref="A3:J21">
    <sortCondition ref="B4"/>
  </sortState>
  <tableColumns count="10">
    <tableColumn id="10" xr3:uid="{1B19472C-5914-469F-92E1-0BABA6EFC05C}" name="Judge" dataDxfId="9"/>
    <tableColumn id="1" xr3:uid="{E944F376-A02C-46EE-870F-5961C6454086}" name="Number" dataDxfId="8"/>
    <tableColumn id="8" xr3:uid="{F2BC18E7-20A1-40F3-9489-11F944AB3F81}" name="Name">
      <calculatedColumnFormula>VLOOKUP(Judge2[[#This Row],[Number]],[2]!Contestant[[Number]:[Name]],2,FALSE)</calculatedColumnFormula>
    </tableColumn>
    <tableColumn id="2" xr3:uid="{B79F2A5A-874C-4076-82F6-8BFDE12D0AED}" name="Ethnic Presentation"/>
    <tableColumn id="3" xr3:uid="{8D3BBB47-DA50-4FE1-9824-F3B023FFD2BE}" name="Ethnic Performance"/>
    <tableColumn id="4" xr3:uid="{AE4F041F-365F-46BA-BD99-53302B84F76A}" name="Telant Presentation"/>
    <tableColumn id="5" xr3:uid="{E099CA5E-9164-408B-9C3F-CB9C363F4C47}" name="Talent Performance"/>
    <tableColumn id="6" xr3:uid="{1F031230-189B-4A3A-A6DE-283BE03EEC06}" name="Western Presentation"/>
    <tableColumn id="7" xr3:uid="{F712785A-0A46-47C3-80AE-0F66CC19F8AC}" name="Western Performance"/>
    <tableColumn id="9" xr3:uid="{682DF2B4-6755-47E7-8008-B615D344B8EC}" name="QandA Performanc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6D93250-2CA2-418F-9BAB-EF6E74B37B2F}" name="Judge3" displayName="Judge3" ref="A2:J21" totalsRowShown="0">
  <sortState xmlns:xlrd2="http://schemas.microsoft.com/office/spreadsheetml/2017/richdata2" ref="A3:J21">
    <sortCondition ref="B3"/>
  </sortState>
  <tableColumns count="10">
    <tableColumn id="10" xr3:uid="{096E6FF7-F7E9-4273-A6FB-965E79A82609}" name="Judge" dataDxfId="7"/>
    <tableColumn id="1" xr3:uid="{BC3E0D1D-BCF5-49E8-941D-3ECC6F2435BA}" name="Number" dataDxfId="6"/>
    <tableColumn id="8" xr3:uid="{7AA445E3-E073-4790-9BF3-5E31F373FB14}" name="Name">
      <calculatedColumnFormula>VLOOKUP(Judge3[[#This Row],[Number]],[2]!Contestant[[Number]:[Name]],2,FALSE)</calculatedColumnFormula>
    </tableColumn>
    <tableColumn id="2" xr3:uid="{149DD2CD-C69A-47CD-B86A-6B890CF79547}" name="Ethnic Presentation"/>
    <tableColumn id="3" xr3:uid="{3C70FC1D-5640-4AC0-A9C6-05C5A3B2A679}" name="Ethnic Performance"/>
    <tableColumn id="4" xr3:uid="{BAEF0D0E-CDD7-4F45-88A8-EFD70B5DCE81}" name="Telant Presentation"/>
    <tableColumn id="5" xr3:uid="{4B513EF8-3AAC-429A-9FEC-A89DBD6EE21A}" name="Talent Performance"/>
    <tableColumn id="6" xr3:uid="{24DB2B58-9272-4A1D-B496-0754ABBAB8F2}" name="Western Presentation"/>
    <tableColumn id="7" xr3:uid="{EE897C1D-44DF-45FE-B582-C14C1611E53D}" name="Western Performance"/>
    <tableColumn id="9" xr3:uid="{9B7FDAF8-3C20-432D-83BB-89BC246C5BA6}" name="QandA Performanc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FCE156-E923-4A03-8E60-00D62B7CEBEF}" name="Judge4" displayName="Judge4" ref="A2:J21" totalsRowShown="0">
  <sortState xmlns:xlrd2="http://schemas.microsoft.com/office/spreadsheetml/2017/richdata2" ref="A3:J21">
    <sortCondition ref="B3"/>
  </sortState>
  <tableColumns count="10">
    <tableColumn id="10" xr3:uid="{895DC73D-1C53-453D-BD36-97D121A67101}" name="Judge" dataDxfId="5"/>
    <tableColumn id="1" xr3:uid="{2520D484-434B-48E6-9B84-B9ADC31E790E}" name="Number" dataDxfId="4"/>
    <tableColumn id="8" xr3:uid="{6229A304-998E-4B7B-976B-946198A446D1}" name="Name">
      <calculatedColumnFormula>VLOOKUP(Judge4[[#This Row],[Number]],[2]!Contestant[[Number]:[Name]],2,FALSE)</calculatedColumnFormula>
    </tableColumn>
    <tableColumn id="2" xr3:uid="{D7048A69-BE93-4285-8EFA-95A4F3E8DEE7}" name="Ethnic Presentation"/>
    <tableColumn id="3" xr3:uid="{A0FE89B0-941C-4D61-B737-9EE021883359}" name="Ethnic Performance"/>
    <tableColumn id="4" xr3:uid="{C0ABE8AF-6FDA-4F7A-9B7E-715C79CE456A}" name="Telant Presentation"/>
    <tableColumn id="5" xr3:uid="{4F482124-9DEF-427D-8E00-32A445205A86}" name="Talent Performance"/>
    <tableColumn id="6" xr3:uid="{0C27F362-C611-45ED-8BCC-68FD64F25A37}" name="Western Presentation"/>
    <tableColumn id="7" xr3:uid="{0EDFD5C3-17A2-4163-8FD7-6970D4CBD431}" name="Western Performance"/>
    <tableColumn id="9" xr3:uid="{ACD09120-629F-4A19-AF1B-BA9BC5ACA596}" name="QandA Performanc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4D43CA1-2A40-4FDE-BE26-B1C7D226F1EF}" name="Judge5" displayName="Judge5" ref="A2:J21" totalsRowShown="0">
  <sortState xmlns:xlrd2="http://schemas.microsoft.com/office/spreadsheetml/2017/richdata2" ref="A3:J21">
    <sortCondition ref="B3"/>
  </sortState>
  <tableColumns count="10">
    <tableColumn id="10" xr3:uid="{4A062E32-E40D-482E-9963-A753E84184B7}" name="Judge" dataDxfId="3"/>
    <tableColumn id="1" xr3:uid="{F7BA3CC3-16AD-4702-AF2D-5C6A0E96234D}" name="Number" dataDxfId="2"/>
    <tableColumn id="8" xr3:uid="{D4480C5B-572E-4A93-A43C-B65B6A0B158C}" name="Name">
      <calculatedColumnFormula>VLOOKUP(Judge5[[#This Row],[Number]],[2]!Contestant[[Number]:[Name]],2,FALSE)</calculatedColumnFormula>
    </tableColumn>
    <tableColumn id="2" xr3:uid="{AFE4442D-B588-419C-9F85-E50E01634743}" name="Ethnic Presentation"/>
    <tableColumn id="3" xr3:uid="{7F080A3A-5710-4266-B276-A94AC9CDE9FA}" name="Ethnic Performance"/>
    <tableColumn id="4" xr3:uid="{348AEBED-81C5-4C0E-8762-534A6E8EA141}" name="Telant Presentation"/>
    <tableColumn id="5" xr3:uid="{9378CE4A-154D-4D33-BCD0-62029FBE0EB8}" name="Talent Performance"/>
    <tableColumn id="6" xr3:uid="{45373B64-896B-47A8-B3E7-3B75B9CDC1F7}" name="Western Presentation"/>
    <tableColumn id="7" xr3:uid="{23738F0A-9879-4203-B687-C92F3F22A897}" name="Western Performance"/>
    <tableColumn id="9" xr3:uid="{CEF47E19-398A-4C06-A042-97364DF5C4F7}" name="QandA Performanc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F988EA3-4ACA-45CD-BE6C-CFB84F97C3D4}" name="Judge6" displayName="Judge6" ref="A2:J21" totalsRowShown="0">
  <sortState xmlns:xlrd2="http://schemas.microsoft.com/office/spreadsheetml/2017/richdata2" ref="A3:J21">
    <sortCondition ref="B3"/>
  </sortState>
  <tableColumns count="10">
    <tableColumn id="10" xr3:uid="{1ED62D54-BA32-4BDE-AE74-4F4FBD01BE29}" name="Judge" dataDxfId="1"/>
    <tableColumn id="1" xr3:uid="{7E1087D3-ECDE-47EE-AEE2-2DFE9BDD4BCB}" name="Number" dataDxfId="0"/>
    <tableColumn id="8" xr3:uid="{6542AC06-6208-4677-A1A0-4772BA793F3D}" name="Name">
      <calculatedColumnFormula>VLOOKUP(Judge6[[#This Row],[Number]],[2]!Contestant[[Number]:[Name]],2,FALSE)</calculatedColumnFormula>
    </tableColumn>
    <tableColumn id="2" xr3:uid="{1A1439E7-736C-47D5-A942-33088CD81BE9}" name="Ethnic Presentation"/>
    <tableColumn id="3" xr3:uid="{EB9E7742-1527-44E9-BF3C-537E588537DC}" name="Ethnic Performance"/>
    <tableColumn id="4" xr3:uid="{08791F96-C755-4E09-9BA2-04E784E82B51}" name="Telant Presentation"/>
    <tableColumn id="5" xr3:uid="{E9D22055-5E9C-4477-B32B-9E1A82E6E5A6}" name="Talent Performance"/>
    <tableColumn id="6" xr3:uid="{1FDB3FDD-99D1-43D0-9348-3F3BBA17E6C9}" name="Western Presentation"/>
    <tableColumn id="7" xr3:uid="{2D715F22-65EB-4DB3-9A74-6B5B5B5A20E5}" name="Western Performance"/>
    <tableColumn id="9" xr3:uid="{02728090-3116-44A4-A588-6FB148FD6BE6}" name="QandA Performan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ACD9-03A6-4E0F-AB9A-B194F7E26B33}">
  <dimension ref="A1:E8"/>
  <sheetViews>
    <sheetView workbookViewId="0">
      <selection activeCell="B19" sqref="B19"/>
    </sheetView>
  </sheetViews>
  <sheetFormatPr defaultRowHeight="14.5" x14ac:dyDescent="0.35"/>
  <cols>
    <col min="1" max="1" width="14.26953125" customWidth="1"/>
    <col min="2" max="2" width="20.26953125" bestFit="1" customWidth="1"/>
    <col min="4" max="4" width="13.26953125" bestFit="1" customWidth="1"/>
    <col min="5" max="5" width="13.1796875" customWidth="1"/>
    <col min="6" max="6" width="13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1">
        <v>0.1</v>
      </c>
    </row>
    <row r="3" spans="1:5" x14ac:dyDescent="0.35">
      <c r="A3" t="s">
        <v>5</v>
      </c>
      <c r="B3" t="s">
        <v>9</v>
      </c>
      <c r="C3" t="s">
        <v>7</v>
      </c>
      <c r="D3" t="s">
        <v>10</v>
      </c>
      <c r="E3" s="1">
        <v>0.15</v>
      </c>
    </row>
    <row r="4" spans="1:5" x14ac:dyDescent="0.35">
      <c r="A4" t="s">
        <v>11</v>
      </c>
      <c r="B4" t="s">
        <v>12</v>
      </c>
      <c r="C4" t="s">
        <v>7</v>
      </c>
      <c r="D4" t="s">
        <v>8</v>
      </c>
      <c r="E4" s="1">
        <v>0.1</v>
      </c>
    </row>
    <row r="5" spans="1:5" x14ac:dyDescent="0.35">
      <c r="A5" t="s">
        <v>11</v>
      </c>
      <c r="B5" t="s">
        <v>13</v>
      </c>
      <c r="C5" t="s">
        <v>7</v>
      </c>
      <c r="D5" t="s">
        <v>10</v>
      </c>
      <c r="E5" s="1">
        <v>0.15</v>
      </c>
    </row>
    <row r="6" spans="1:5" x14ac:dyDescent="0.35">
      <c r="A6" t="s">
        <v>14</v>
      </c>
      <c r="B6" t="s">
        <v>15</v>
      </c>
      <c r="C6" t="s">
        <v>16</v>
      </c>
      <c r="D6" t="s">
        <v>8</v>
      </c>
      <c r="E6" s="1">
        <v>0.1</v>
      </c>
    </row>
    <row r="7" spans="1:5" x14ac:dyDescent="0.35">
      <c r="A7" t="s">
        <v>14</v>
      </c>
      <c r="B7" t="s">
        <v>17</v>
      </c>
      <c r="C7" t="s">
        <v>16</v>
      </c>
      <c r="D7" t="s">
        <v>10</v>
      </c>
      <c r="E7" s="1">
        <v>0.15</v>
      </c>
    </row>
    <row r="8" spans="1:5" x14ac:dyDescent="0.35">
      <c r="A8" t="s">
        <v>18</v>
      </c>
      <c r="B8" t="s">
        <v>19</v>
      </c>
      <c r="C8" t="s">
        <v>16</v>
      </c>
      <c r="D8" t="s">
        <v>10</v>
      </c>
      <c r="E8" s="1">
        <v>0.25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FBD8-77D0-4DC6-96FF-B32114325E29}">
  <dimension ref="A1:B7"/>
  <sheetViews>
    <sheetView workbookViewId="0">
      <selection activeCell="E16" sqref="E16"/>
    </sheetView>
  </sheetViews>
  <sheetFormatPr defaultRowHeight="14.5" x14ac:dyDescent="0.35"/>
  <cols>
    <col min="1" max="1" width="10.81640625" customWidth="1"/>
    <col min="2" max="2" width="13.54296875" customWidth="1"/>
  </cols>
  <sheetData>
    <row r="1" spans="1:2" x14ac:dyDescent="0.35">
      <c r="A1" t="s">
        <v>20</v>
      </c>
      <c r="B1" t="s">
        <v>21</v>
      </c>
    </row>
    <row r="2" spans="1:2" x14ac:dyDescent="0.35">
      <c r="A2">
        <v>1</v>
      </c>
      <c r="B2" t="s">
        <v>22</v>
      </c>
    </row>
    <row r="3" spans="1:2" x14ac:dyDescent="0.35">
      <c r="A3">
        <v>2</v>
      </c>
      <c r="B3" t="s">
        <v>23</v>
      </c>
    </row>
    <row r="4" spans="1:2" x14ac:dyDescent="0.35">
      <c r="A4">
        <v>3</v>
      </c>
      <c r="B4" t="s">
        <v>24</v>
      </c>
    </row>
    <row r="5" spans="1:2" x14ac:dyDescent="0.35">
      <c r="A5">
        <v>4</v>
      </c>
      <c r="B5" t="s">
        <v>25</v>
      </c>
    </row>
    <row r="6" spans="1:2" x14ac:dyDescent="0.35">
      <c r="A6">
        <v>5</v>
      </c>
      <c r="B6" t="s">
        <v>26</v>
      </c>
    </row>
    <row r="7" spans="1:2" x14ac:dyDescent="0.35">
      <c r="A7">
        <v>6</v>
      </c>
      <c r="B7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68D32-A72C-4E18-AD2B-2E03F09783AB}">
  <dimension ref="A1:C20"/>
  <sheetViews>
    <sheetView workbookViewId="0">
      <selection activeCell="G14" sqref="G14"/>
    </sheetView>
  </sheetViews>
  <sheetFormatPr defaultRowHeight="14.5" x14ac:dyDescent="0.35"/>
  <cols>
    <col min="1" max="1" width="12.81640625" style="2" bestFit="1" customWidth="1"/>
    <col min="2" max="2" width="22.54296875" customWidth="1"/>
    <col min="3" max="3" width="11" customWidth="1"/>
  </cols>
  <sheetData>
    <row r="1" spans="1:3" x14ac:dyDescent="0.35">
      <c r="A1" s="2" t="s">
        <v>28</v>
      </c>
      <c r="B1" t="s">
        <v>29</v>
      </c>
      <c r="C1" t="s">
        <v>30</v>
      </c>
    </row>
    <row r="2" spans="1:3" x14ac:dyDescent="0.35">
      <c r="A2" s="2">
        <v>1</v>
      </c>
      <c r="B2" t="s">
        <v>31</v>
      </c>
      <c r="C2" t="s">
        <v>32</v>
      </c>
    </row>
    <row r="3" spans="1:3" x14ac:dyDescent="0.35">
      <c r="A3" s="2">
        <v>2</v>
      </c>
      <c r="B3" t="s">
        <v>33</v>
      </c>
      <c r="C3" t="s">
        <v>32</v>
      </c>
    </row>
    <row r="4" spans="1:3" x14ac:dyDescent="0.35">
      <c r="A4" s="2">
        <v>3</v>
      </c>
      <c r="B4" t="s">
        <v>34</v>
      </c>
      <c r="C4" t="s">
        <v>32</v>
      </c>
    </row>
    <row r="5" spans="1:3" x14ac:dyDescent="0.35">
      <c r="A5" s="2">
        <v>4</v>
      </c>
      <c r="B5" t="s">
        <v>35</v>
      </c>
      <c r="C5" t="s">
        <v>32</v>
      </c>
    </row>
    <row r="6" spans="1:3" x14ac:dyDescent="0.35">
      <c r="A6" s="2">
        <v>5</v>
      </c>
      <c r="B6" t="s">
        <v>36</v>
      </c>
      <c r="C6" t="s">
        <v>32</v>
      </c>
    </row>
    <row r="7" spans="1:3" x14ac:dyDescent="0.35">
      <c r="A7" s="2">
        <v>6</v>
      </c>
      <c r="B7" t="s">
        <v>37</v>
      </c>
      <c r="C7" t="s">
        <v>32</v>
      </c>
    </row>
    <row r="8" spans="1:3" x14ac:dyDescent="0.35">
      <c r="A8" s="2">
        <v>7</v>
      </c>
      <c r="B8" t="s">
        <v>38</v>
      </c>
      <c r="C8" t="s">
        <v>32</v>
      </c>
    </row>
    <row r="9" spans="1:3" x14ac:dyDescent="0.35">
      <c r="A9" s="2">
        <v>8</v>
      </c>
      <c r="B9" t="s">
        <v>39</v>
      </c>
      <c r="C9" t="s">
        <v>32</v>
      </c>
    </row>
    <row r="10" spans="1:3" x14ac:dyDescent="0.35">
      <c r="A10" s="2">
        <v>9</v>
      </c>
      <c r="B10" t="s">
        <v>40</v>
      </c>
      <c r="C10" t="s">
        <v>32</v>
      </c>
    </row>
    <row r="11" spans="1:3" x14ac:dyDescent="0.35">
      <c r="A11" s="2">
        <v>10</v>
      </c>
      <c r="B11" t="s">
        <v>41</v>
      </c>
      <c r="C11" t="s">
        <v>32</v>
      </c>
    </row>
    <row r="12" spans="1:3" x14ac:dyDescent="0.35">
      <c r="A12" s="2" t="s">
        <v>42</v>
      </c>
      <c r="B12" t="s">
        <v>43</v>
      </c>
      <c r="C12" t="s">
        <v>44</v>
      </c>
    </row>
    <row r="13" spans="1:3" x14ac:dyDescent="0.35">
      <c r="A13" s="2" t="s">
        <v>45</v>
      </c>
      <c r="B13" t="s">
        <v>46</v>
      </c>
      <c r="C13" t="s">
        <v>44</v>
      </c>
    </row>
    <row r="14" spans="1:3" x14ac:dyDescent="0.35">
      <c r="A14" s="2" t="s">
        <v>47</v>
      </c>
      <c r="B14" t="s">
        <v>48</v>
      </c>
      <c r="C14" t="s">
        <v>44</v>
      </c>
    </row>
    <row r="15" spans="1:3" x14ac:dyDescent="0.35">
      <c r="A15" s="2" t="s">
        <v>49</v>
      </c>
      <c r="B15" t="s">
        <v>50</v>
      </c>
      <c r="C15" t="s">
        <v>44</v>
      </c>
    </row>
    <row r="16" spans="1:3" x14ac:dyDescent="0.35">
      <c r="A16" s="2" t="s">
        <v>51</v>
      </c>
      <c r="B16" t="s">
        <v>52</v>
      </c>
      <c r="C16" t="s">
        <v>44</v>
      </c>
    </row>
    <row r="17" spans="1:3" x14ac:dyDescent="0.35">
      <c r="A17" s="2" t="s">
        <v>53</v>
      </c>
      <c r="B17" t="s">
        <v>54</v>
      </c>
      <c r="C17" t="s">
        <v>44</v>
      </c>
    </row>
    <row r="18" spans="1:3" x14ac:dyDescent="0.35">
      <c r="A18" s="2" t="s">
        <v>55</v>
      </c>
      <c r="B18" t="s">
        <v>56</v>
      </c>
      <c r="C18" t="s">
        <v>44</v>
      </c>
    </row>
    <row r="19" spans="1:3" x14ac:dyDescent="0.35">
      <c r="A19" s="2" t="s">
        <v>57</v>
      </c>
      <c r="B19" t="s">
        <v>58</v>
      </c>
      <c r="C19" t="s">
        <v>44</v>
      </c>
    </row>
    <row r="20" spans="1:3" x14ac:dyDescent="0.35">
      <c r="A20" s="2" t="s">
        <v>59</v>
      </c>
      <c r="B20" t="s">
        <v>60</v>
      </c>
      <c r="C20" t="s">
        <v>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74E2B-B72A-443C-892D-5F3D38EE79EE}">
  <dimension ref="A1:J21"/>
  <sheetViews>
    <sheetView topLeftCell="B1" workbookViewId="0">
      <selection activeCell="L13" sqref="L13"/>
    </sheetView>
  </sheetViews>
  <sheetFormatPr defaultRowHeight="14.5" x14ac:dyDescent="0.35"/>
  <cols>
    <col min="1" max="1" width="6.1796875" hidden="1" customWidth="1"/>
    <col min="2" max="2" width="12.7265625" style="7" customWidth="1"/>
    <col min="3" max="3" width="19.7265625" customWidth="1"/>
    <col min="4" max="4" width="14.26953125" customWidth="1"/>
    <col min="5" max="5" width="15.453125" bestFit="1" customWidth="1"/>
    <col min="6" max="6" width="13.81640625" bestFit="1" customWidth="1"/>
    <col min="7" max="7" width="18.26953125" bestFit="1" customWidth="1"/>
    <col min="8" max="8" width="12.81640625" bestFit="1" customWidth="1"/>
    <col min="9" max="9" width="15.81640625" bestFit="1" customWidth="1"/>
    <col min="10" max="10" width="14.26953125" customWidth="1"/>
  </cols>
  <sheetData>
    <row r="1" spans="1:10" ht="17.5" thickBot="1" x14ac:dyDescent="0.45">
      <c r="B1" s="4" t="str">
        <f>"Judge "&amp;A3&amp;":"&amp;VLOOKUP(A3,[2]!Judge[#Data],2,FALSE)</f>
        <v>Judge 1:Glynda  </v>
      </c>
      <c r="C1" s="4"/>
    </row>
    <row r="2" spans="1:10" ht="15" thickTop="1" x14ac:dyDescent="0.35">
      <c r="A2" s="5" t="s">
        <v>61</v>
      </c>
      <c r="B2" s="3" t="s">
        <v>28</v>
      </c>
      <c r="C2" t="s">
        <v>29</v>
      </c>
      <c r="D2" t="s">
        <v>6</v>
      </c>
      <c r="E2" t="s">
        <v>9</v>
      </c>
      <c r="F2" t="s">
        <v>12</v>
      </c>
      <c r="G2" t="s">
        <v>13</v>
      </c>
      <c r="H2" t="s">
        <v>15</v>
      </c>
      <c r="I2" t="s">
        <v>17</v>
      </c>
      <c r="J2" t="s">
        <v>19</v>
      </c>
    </row>
    <row r="3" spans="1:10" x14ac:dyDescent="0.35">
      <c r="A3" s="6">
        <v>1</v>
      </c>
      <c r="B3" s="3">
        <v>1</v>
      </c>
      <c r="C3" t="str">
        <f>VLOOKUP(Judge1[[#This Row],[Number]],[2]!Contestant[[Number]:[Name]],2,FALSE)</f>
        <v>Saniya</v>
      </c>
      <c r="D3">
        <v>9</v>
      </c>
      <c r="E3">
        <v>9</v>
      </c>
      <c r="F3">
        <v>7</v>
      </c>
      <c r="G3">
        <v>7</v>
      </c>
      <c r="H3">
        <v>9</v>
      </c>
      <c r="I3">
        <v>8</v>
      </c>
    </row>
    <row r="4" spans="1:10" x14ac:dyDescent="0.35">
      <c r="A4" s="6">
        <v>1</v>
      </c>
      <c r="B4" s="3">
        <v>2</v>
      </c>
      <c r="C4" t="str">
        <f>VLOOKUP(Judge1[[#This Row],[Number]],[2]!Contestant[[Number]:[Name]],2,FALSE)</f>
        <v>Trisha</v>
      </c>
      <c r="D4">
        <v>9</v>
      </c>
      <c r="E4">
        <v>9</v>
      </c>
      <c r="F4">
        <v>10</v>
      </c>
      <c r="G4">
        <v>10</v>
      </c>
      <c r="H4">
        <v>8</v>
      </c>
      <c r="I4">
        <v>7</v>
      </c>
      <c r="J4">
        <v>9</v>
      </c>
    </row>
    <row r="5" spans="1:10" x14ac:dyDescent="0.35">
      <c r="A5" s="6">
        <v>1</v>
      </c>
      <c r="B5" s="3">
        <v>3</v>
      </c>
      <c r="C5" t="str">
        <f>VLOOKUP(Judge1[[#This Row],[Number]],[2]!Contestant[[Number]:[Name]],2,FALSE)</f>
        <v>Mona</v>
      </c>
      <c r="D5">
        <v>9</v>
      </c>
      <c r="E5">
        <v>9</v>
      </c>
      <c r="F5">
        <v>8</v>
      </c>
      <c r="G5">
        <v>9</v>
      </c>
      <c r="H5">
        <v>9</v>
      </c>
      <c r="I5">
        <v>9</v>
      </c>
    </row>
    <row r="6" spans="1:10" x14ac:dyDescent="0.35">
      <c r="A6" s="6">
        <v>1</v>
      </c>
      <c r="B6" s="3">
        <v>4</v>
      </c>
      <c r="C6" t="str">
        <f>VLOOKUP(Judge1[[#This Row],[Number]],[2]!Contestant[[Number]:[Name]],2,FALSE)</f>
        <v>Ira</v>
      </c>
      <c r="D6">
        <v>9</v>
      </c>
      <c r="E6">
        <v>8</v>
      </c>
      <c r="F6">
        <v>9</v>
      </c>
      <c r="G6">
        <v>9</v>
      </c>
      <c r="H6">
        <v>8</v>
      </c>
      <c r="I6">
        <v>8</v>
      </c>
    </row>
    <row r="7" spans="1:10" x14ac:dyDescent="0.35">
      <c r="A7" s="6">
        <v>1</v>
      </c>
      <c r="B7" s="3">
        <v>5</v>
      </c>
      <c r="C7" t="str">
        <f>VLOOKUP(Judge1[[#This Row],[Number]],[2]!Contestant[[Number]:[Name]],2,FALSE)</f>
        <v>Maya</v>
      </c>
      <c r="D7">
        <v>9</v>
      </c>
      <c r="E7">
        <v>8</v>
      </c>
      <c r="F7">
        <v>10</v>
      </c>
      <c r="G7">
        <v>9</v>
      </c>
      <c r="H7">
        <v>8</v>
      </c>
      <c r="I7">
        <v>8</v>
      </c>
    </row>
    <row r="8" spans="1:10" x14ac:dyDescent="0.35">
      <c r="A8" s="6">
        <v>1</v>
      </c>
      <c r="B8" s="3">
        <v>6</v>
      </c>
      <c r="C8" t="str">
        <f>VLOOKUP(Judge1[[#This Row],[Number]],[2]!Contestant[[Number]:[Name]],2,FALSE)</f>
        <v>Diya</v>
      </c>
      <c r="D8">
        <v>9</v>
      </c>
      <c r="E8">
        <v>8</v>
      </c>
      <c r="F8">
        <v>7</v>
      </c>
      <c r="G8">
        <v>7</v>
      </c>
      <c r="H8">
        <v>9</v>
      </c>
      <c r="I8">
        <v>9</v>
      </c>
    </row>
    <row r="9" spans="1:10" x14ac:dyDescent="0.35">
      <c r="A9" s="6">
        <v>1</v>
      </c>
      <c r="B9" s="3">
        <v>7</v>
      </c>
      <c r="C9" t="str">
        <f>VLOOKUP(Judge1[[#This Row],[Number]],[2]!Contestant[[Number]:[Name]],2,FALSE)</f>
        <v>Jasmin</v>
      </c>
      <c r="D9">
        <v>9</v>
      </c>
      <c r="E9">
        <v>9</v>
      </c>
      <c r="F9">
        <v>10</v>
      </c>
      <c r="G9">
        <v>10</v>
      </c>
      <c r="H9">
        <v>8</v>
      </c>
      <c r="I9">
        <v>9</v>
      </c>
      <c r="J9">
        <v>8</v>
      </c>
    </row>
    <row r="10" spans="1:10" x14ac:dyDescent="0.35">
      <c r="A10" s="6">
        <v>1</v>
      </c>
      <c r="B10" s="3">
        <v>8</v>
      </c>
      <c r="C10" t="str">
        <f>VLOOKUP(Judge1[[#This Row],[Number]],[2]!Contestant[[Number]:[Name]],2,FALSE)</f>
        <v>Ida</v>
      </c>
      <c r="D10">
        <v>8</v>
      </c>
      <c r="E10">
        <v>7</v>
      </c>
      <c r="F10">
        <v>8</v>
      </c>
      <c r="G10">
        <v>9</v>
      </c>
      <c r="H10">
        <v>9</v>
      </c>
      <c r="I10">
        <v>8</v>
      </c>
      <c r="J10">
        <v>10</v>
      </c>
    </row>
    <row r="11" spans="1:10" x14ac:dyDescent="0.35">
      <c r="A11" s="6">
        <v>1</v>
      </c>
      <c r="B11" s="3">
        <v>9</v>
      </c>
      <c r="C11" t="str">
        <f>VLOOKUP(Judge1[[#This Row],[Number]],[2]!Contestant[[Number]:[Name]],2,FALSE)</f>
        <v>Sarina</v>
      </c>
      <c r="D11">
        <v>7</v>
      </c>
      <c r="E11">
        <v>6</v>
      </c>
      <c r="F11">
        <v>10</v>
      </c>
      <c r="G11">
        <v>7</v>
      </c>
      <c r="H11">
        <v>7</v>
      </c>
      <c r="I11">
        <v>7</v>
      </c>
    </row>
    <row r="12" spans="1:10" x14ac:dyDescent="0.35">
      <c r="A12" s="6">
        <v>1</v>
      </c>
      <c r="B12" s="3">
        <v>10</v>
      </c>
      <c r="C12" t="str">
        <f>VLOOKUP(Judge1[[#This Row],[Number]],[2]!Contestant[[Number]:[Name]],2,FALSE)</f>
        <v>Asha</v>
      </c>
      <c r="D12">
        <v>7</v>
      </c>
      <c r="E12">
        <v>7</v>
      </c>
      <c r="F12">
        <v>8</v>
      </c>
      <c r="G12">
        <v>8</v>
      </c>
      <c r="H12">
        <v>6</v>
      </c>
      <c r="I12">
        <v>7</v>
      </c>
    </row>
    <row r="13" spans="1:10" x14ac:dyDescent="0.35">
      <c r="A13" s="6">
        <v>1</v>
      </c>
      <c r="B13" s="3" t="s">
        <v>42</v>
      </c>
      <c r="C13" t="str">
        <f>VLOOKUP(Judge1[[#This Row],[Number]],[2]!Contestant[[Number]:[Name]],2,FALSE)</f>
        <v>Amaya</v>
      </c>
      <c r="D13">
        <v>7</v>
      </c>
      <c r="E13">
        <v>8</v>
      </c>
      <c r="F13">
        <v>8</v>
      </c>
      <c r="G13">
        <v>8</v>
      </c>
      <c r="H13">
        <v>8</v>
      </c>
      <c r="I13">
        <v>8</v>
      </c>
    </row>
    <row r="14" spans="1:10" x14ac:dyDescent="0.35">
      <c r="A14" s="6">
        <v>1</v>
      </c>
      <c r="B14" s="3" t="s">
        <v>45</v>
      </c>
      <c r="C14" t="str">
        <f>VLOOKUP(Judge1[[#This Row],[Number]],[2]!Contestant[[Number]:[Name]],2,FALSE)</f>
        <v>Karina</v>
      </c>
      <c r="D14">
        <v>8</v>
      </c>
      <c r="E14">
        <v>7</v>
      </c>
      <c r="F14">
        <v>10</v>
      </c>
      <c r="G14">
        <v>10</v>
      </c>
      <c r="H14">
        <v>7</v>
      </c>
      <c r="I14">
        <v>6</v>
      </c>
    </row>
    <row r="15" spans="1:10" x14ac:dyDescent="0.35">
      <c r="A15" s="6">
        <v>1</v>
      </c>
      <c r="B15" s="3" t="s">
        <v>47</v>
      </c>
      <c r="C15" t="str">
        <f>VLOOKUP(Judge1[[#This Row],[Number]],[2]!Contestant[[Number]:[Name]],2,FALSE)</f>
        <v>Marisa</v>
      </c>
      <c r="D15">
        <v>9</v>
      </c>
      <c r="E15">
        <v>9</v>
      </c>
      <c r="F15">
        <v>8</v>
      </c>
      <c r="G15">
        <v>8</v>
      </c>
      <c r="H15">
        <v>7</v>
      </c>
      <c r="I15">
        <v>7</v>
      </c>
    </row>
    <row r="16" spans="1:10" x14ac:dyDescent="0.35">
      <c r="A16" s="6">
        <v>1</v>
      </c>
      <c r="B16" s="3" t="s">
        <v>49</v>
      </c>
      <c r="C16" t="str">
        <f>VLOOKUP(Judge1[[#This Row],[Number]],[2]!Contestant[[Number]:[Name]],2,FALSE)</f>
        <v>Nina</v>
      </c>
      <c r="D16">
        <v>7</v>
      </c>
      <c r="E16">
        <v>7</v>
      </c>
      <c r="F16">
        <v>9</v>
      </c>
      <c r="G16">
        <v>9</v>
      </c>
      <c r="H16">
        <v>7</v>
      </c>
      <c r="I16">
        <v>7</v>
      </c>
      <c r="J16">
        <v>8</v>
      </c>
    </row>
    <row r="17" spans="1:10" x14ac:dyDescent="0.35">
      <c r="A17" s="6">
        <v>1</v>
      </c>
      <c r="B17" s="3" t="s">
        <v>51</v>
      </c>
      <c r="C17" t="str">
        <f>VLOOKUP(Judge1[[#This Row],[Number]],[2]!Contestant[[Number]:[Name]],2,FALSE)</f>
        <v>Natasha</v>
      </c>
      <c r="D17">
        <v>9</v>
      </c>
      <c r="E17">
        <v>8</v>
      </c>
      <c r="F17">
        <v>8</v>
      </c>
      <c r="G17">
        <v>7</v>
      </c>
      <c r="H17">
        <v>8</v>
      </c>
      <c r="I17">
        <v>8</v>
      </c>
      <c r="J17">
        <v>8</v>
      </c>
    </row>
    <row r="18" spans="1:10" x14ac:dyDescent="0.35">
      <c r="A18" s="6">
        <v>1</v>
      </c>
      <c r="B18" s="3" t="s">
        <v>53</v>
      </c>
      <c r="C18" t="str">
        <f>VLOOKUP(Judge1[[#This Row],[Number]],[2]!Contestant[[Number]:[Name]],2,FALSE)</f>
        <v>Tara</v>
      </c>
      <c r="D18">
        <v>8</v>
      </c>
      <c r="E18">
        <v>8</v>
      </c>
      <c r="F18">
        <v>10</v>
      </c>
      <c r="G18">
        <v>10</v>
      </c>
      <c r="H18">
        <v>9</v>
      </c>
      <c r="I18">
        <v>9</v>
      </c>
    </row>
    <row r="19" spans="1:10" x14ac:dyDescent="0.35">
      <c r="A19" s="6">
        <v>1</v>
      </c>
      <c r="B19" s="3" t="s">
        <v>55</v>
      </c>
      <c r="C19" t="str">
        <f>VLOOKUP(Judge1[[#This Row],[Number]],[2]!Contestant[[Number]:[Name]],2,FALSE)</f>
        <v>Anaya</v>
      </c>
      <c r="D19">
        <v>6</v>
      </c>
      <c r="E19">
        <v>7</v>
      </c>
      <c r="F19">
        <v>7</v>
      </c>
      <c r="G19">
        <v>7</v>
      </c>
      <c r="H19">
        <v>6</v>
      </c>
      <c r="I19">
        <v>7</v>
      </c>
    </row>
    <row r="20" spans="1:10" x14ac:dyDescent="0.35">
      <c r="A20" s="6">
        <v>1</v>
      </c>
      <c r="B20" s="3" t="s">
        <v>57</v>
      </c>
      <c r="C20" t="str">
        <f>VLOOKUP(Judge1[[#This Row],[Number]],[2]!Contestant[[Number]:[Name]],2,FALSE)</f>
        <v>Lila</v>
      </c>
      <c r="D20">
        <v>6</v>
      </c>
      <c r="E20">
        <v>7</v>
      </c>
      <c r="F20">
        <v>8</v>
      </c>
      <c r="G20">
        <v>8</v>
      </c>
      <c r="H20">
        <v>7</v>
      </c>
      <c r="I20">
        <v>7</v>
      </c>
      <c r="J20">
        <v>8</v>
      </c>
    </row>
    <row r="21" spans="1:10" x14ac:dyDescent="0.35">
      <c r="A21" s="6">
        <v>1</v>
      </c>
      <c r="B21" s="3" t="s">
        <v>59</v>
      </c>
      <c r="C21" t="str">
        <f>VLOOKUP(Judge1[[#This Row],[Number]],[2]!Contestant[[Number]:[Name]],2,FALSE)</f>
        <v>Yasmin</v>
      </c>
      <c r="D21">
        <v>8</v>
      </c>
      <c r="E21">
        <v>8</v>
      </c>
      <c r="F21">
        <v>6</v>
      </c>
      <c r="G21">
        <v>6</v>
      </c>
      <c r="H21">
        <v>6</v>
      </c>
      <c r="I21"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03533-10B4-4BEE-8526-E6D7FED8606C}">
  <dimension ref="A1:J21"/>
  <sheetViews>
    <sheetView topLeftCell="B1" workbookViewId="0">
      <selection activeCell="N15" sqref="N15"/>
    </sheetView>
  </sheetViews>
  <sheetFormatPr defaultRowHeight="14.5" x14ac:dyDescent="0.35"/>
  <cols>
    <col min="1" max="1" width="6.1796875" hidden="1" customWidth="1"/>
    <col min="2" max="2" width="20.453125" customWidth="1"/>
    <col min="3" max="3" width="15" customWidth="1"/>
    <col min="4" max="4" width="12.453125" bestFit="1" customWidth="1"/>
    <col min="5" max="5" width="15.453125" bestFit="1" customWidth="1"/>
    <col min="6" max="6" width="13.81640625" bestFit="1" customWidth="1"/>
    <col min="7" max="7" width="18.26953125" bestFit="1" customWidth="1"/>
    <col min="8" max="8" width="12.81640625" bestFit="1" customWidth="1"/>
    <col min="9" max="9" width="15.81640625" bestFit="1" customWidth="1"/>
    <col min="10" max="10" width="7" bestFit="1" customWidth="1"/>
  </cols>
  <sheetData>
    <row r="1" spans="1:10" ht="17.5" thickBot="1" x14ac:dyDescent="0.45">
      <c r="B1" s="4" t="str">
        <f>"Judge "&amp;A15&amp;":"&amp;VLOOKUP(A15,[2]!Judge[#Data],2,FALSE)</f>
        <v>Judge 2:Ethel</v>
      </c>
    </row>
    <row r="2" spans="1:10" ht="15" thickTop="1" x14ac:dyDescent="0.35">
      <c r="A2" s="5" t="s">
        <v>61</v>
      </c>
      <c r="B2" s="8" t="s">
        <v>28</v>
      </c>
      <c r="C2" s="9" t="s">
        <v>29</v>
      </c>
      <c r="D2" t="s">
        <v>6</v>
      </c>
      <c r="E2" t="s">
        <v>9</v>
      </c>
      <c r="F2" t="s">
        <v>12</v>
      </c>
      <c r="G2" t="s">
        <v>13</v>
      </c>
      <c r="H2" t="s">
        <v>15</v>
      </c>
      <c r="I2" t="s">
        <v>17</v>
      </c>
      <c r="J2" t="s">
        <v>19</v>
      </c>
    </row>
    <row r="3" spans="1:10" x14ac:dyDescent="0.35">
      <c r="A3" s="6">
        <v>2</v>
      </c>
      <c r="B3" s="3">
        <v>1</v>
      </c>
      <c r="C3" t="str">
        <f>VLOOKUP(Judge2[[#This Row],[Number]],[2]!Contestant[[Number]:[Name]],2,FALSE)</f>
        <v>Saniya</v>
      </c>
      <c r="D3">
        <v>8</v>
      </c>
      <c r="E3">
        <v>9</v>
      </c>
      <c r="F3">
        <v>7</v>
      </c>
      <c r="G3">
        <v>7</v>
      </c>
      <c r="H3">
        <v>9</v>
      </c>
      <c r="I3">
        <v>9</v>
      </c>
    </row>
    <row r="4" spans="1:10" x14ac:dyDescent="0.35">
      <c r="A4" s="6">
        <v>2</v>
      </c>
      <c r="B4" s="3">
        <v>2</v>
      </c>
      <c r="C4" t="str">
        <f>VLOOKUP(Judge2[[#This Row],[Number]],[2]!Contestant[[Number]:[Name]],2,FALSE)</f>
        <v>Trisha</v>
      </c>
      <c r="D4">
        <v>7</v>
      </c>
      <c r="E4">
        <v>8</v>
      </c>
      <c r="F4">
        <v>8</v>
      </c>
      <c r="G4">
        <v>9</v>
      </c>
      <c r="H4">
        <v>8</v>
      </c>
      <c r="I4">
        <v>7</v>
      </c>
      <c r="J4">
        <v>9</v>
      </c>
    </row>
    <row r="5" spans="1:10" x14ac:dyDescent="0.35">
      <c r="A5" s="6">
        <v>2</v>
      </c>
      <c r="B5" s="3">
        <v>3</v>
      </c>
      <c r="C5" t="str">
        <f>VLOOKUP(Judge2[[#This Row],[Number]],[2]!Contestant[[Number]:[Name]],2,FALSE)</f>
        <v>Mona</v>
      </c>
      <c r="D5">
        <v>7</v>
      </c>
      <c r="E5">
        <v>6</v>
      </c>
      <c r="F5">
        <v>8</v>
      </c>
      <c r="G5">
        <v>7</v>
      </c>
      <c r="H5">
        <v>7</v>
      </c>
      <c r="I5">
        <v>6</v>
      </c>
    </row>
    <row r="6" spans="1:10" x14ac:dyDescent="0.35">
      <c r="A6" s="6">
        <v>2</v>
      </c>
      <c r="B6" s="3">
        <v>4</v>
      </c>
      <c r="C6" t="str">
        <f>VLOOKUP(Judge2[[#This Row],[Number]],[2]!Contestant[[Number]:[Name]],2,FALSE)</f>
        <v>Ira</v>
      </c>
      <c r="D6">
        <v>8</v>
      </c>
      <c r="E6">
        <v>8</v>
      </c>
      <c r="F6">
        <v>7</v>
      </c>
      <c r="G6">
        <v>7</v>
      </c>
      <c r="H6">
        <v>8</v>
      </c>
      <c r="I6">
        <v>7</v>
      </c>
    </row>
    <row r="7" spans="1:10" x14ac:dyDescent="0.35">
      <c r="A7" s="6">
        <v>2</v>
      </c>
      <c r="B7" s="3">
        <v>5</v>
      </c>
      <c r="C7" t="str">
        <f>VLOOKUP(Judge2[[#This Row],[Number]],[2]!Contestant[[Number]:[Name]],2,FALSE)</f>
        <v>Maya</v>
      </c>
      <c r="D7">
        <v>8</v>
      </c>
      <c r="E7">
        <v>8</v>
      </c>
      <c r="F7">
        <v>9</v>
      </c>
      <c r="G7">
        <v>9</v>
      </c>
      <c r="H7">
        <v>9</v>
      </c>
      <c r="I7">
        <v>8</v>
      </c>
    </row>
    <row r="8" spans="1:10" x14ac:dyDescent="0.35">
      <c r="A8" s="6">
        <v>2</v>
      </c>
      <c r="B8" s="3">
        <v>6</v>
      </c>
      <c r="C8" t="str">
        <f>VLOOKUP(Judge2[[#This Row],[Number]],[2]!Contestant[[Number]:[Name]],2,FALSE)</f>
        <v>Diya</v>
      </c>
      <c r="D8">
        <v>9</v>
      </c>
      <c r="E8">
        <v>9</v>
      </c>
      <c r="F8">
        <v>9</v>
      </c>
      <c r="G8">
        <v>9</v>
      </c>
      <c r="H8">
        <v>9</v>
      </c>
      <c r="I8">
        <v>9</v>
      </c>
    </row>
    <row r="9" spans="1:10" x14ac:dyDescent="0.35">
      <c r="A9" s="6">
        <v>2</v>
      </c>
      <c r="B9" s="3">
        <v>7</v>
      </c>
      <c r="C9" t="str">
        <f>VLOOKUP(Judge2[[#This Row],[Number]],[2]!Contestant[[Number]:[Name]],2,FALSE)</f>
        <v>Jasmin</v>
      </c>
      <c r="D9">
        <v>9</v>
      </c>
      <c r="E9">
        <v>9</v>
      </c>
      <c r="F9">
        <v>8</v>
      </c>
      <c r="G9">
        <v>8</v>
      </c>
      <c r="H9">
        <v>10</v>
      </c>
      <c r="I9">
        <v>10</v>
      </c>
      <c r="J9">
        <v>9</v>
      </c>
    </row>
    <row r="10" spans="1:10" x14ac:dyDescent="0.35">
      <c r="A10" s="6">
        <v>2</v>
      </c>
      <c r="B10" s="3">
        <v>8</v>
      </c>
      <c r="C10" t="str">
        <f>VLOOKUP(Judge2[[#This Row],[Number]],[2]!Contestant[[Number]:[Name]],2,FALSE)</f>
        <v>Ida</v>
      </c>
      <c r="D10">
        <v>9</v>
      </c>
      <c r="E10">
        <v>9</v>
      </c>
      <c r="F10">
        <v>8</v>
      </c>
      <c r="G10">
        <v>8</v>
      </c>
      <c r="H10">
        <v>8</v>
      </c>
      <c r="I10">
        <v>8</v>
      </c>
      <c r="J10">
        <v>6</v>
      </c>
    </row>
    <row r="11" spans="1:10" x14ac:dyDescent="0.35">
      <c r="A11" s="6">
        <v>2</v>
      </c>
      <c r="B11" s="3">
        <v>9</v>
      </c>
      <c r="C11" t="str">
        <f>VLOOKUP(Judge2[[#This Row],[Number]],[2]!Contestant[[Number]:[Name]],2,FALSE)</f>
        <v>Sarina</v>
      </c>
      <c r="D11">
        <v>8</v>
      </c>
      <c r="E11">
        <v>8</v>
      </c>
      <c r="F11">
        <v>7</v>
      </c>
      <c r="G11">
        <v>7</v>
      </c>
      <c r="H11">
        <v>7</v>
      </c>
      <c r="I11">
        <v>8</v>
      </c>
    </row>
    <row r="12" spans="1:10" x14ac:dyDescent="0.35">
      <c r="A12" s="6">
        <v>2</v>
      </c>
      <c r="B12" s="3">
        <v>10</v>
      </c>
      <c r="C12" t="str">
        <f>VLOOKUP(Judge2[[#This Row],[Number]],[2]!Contestant[[Number]:[Name]],2,FALSE)</f>
        <v>Asha</v>
      </c>
      <c r="D12">
        <v>8</v>
      </c>
      <c r="E12">
        <v>8</v>
      </c>
      <c r="F12">
        <v>9</v>
      </c>
      <c r="G12">
        <v>9</v>
      </c>
      <c r="H12">
        <v>8</v>
      </c>
      <c r="I12">
        <v>8</v>
      </c>
    </row>
    <row r="13" spans="1:10" x14ac:dyDescent="0.35">
      <c r="A13" s="6">
        <v>2</v>
      </c>
      <c r="B13" s="3" t="s">
        <v>42</v>
      </c>
      <c r="C13" t="str">
        <f>VLOOKUP(Judge2[[#This Row],[Number]],[2]!Contestant[[Number]:[Name]],2,FALSE)</f>
        <v>Amaya</v>
      </c>
      <c r="D13">
        <v>8</v>
      </c>
      <c r="E13">
        <v>9</v>
      </c>
      <c r="F13">
        <v>7</v>
      </c>
      <c r="G13">
        <v>8</v>
      </c>
      <c r="H13">
        <v>7</v>
      </c>
      <c r="I13">
        <v>7</v>
      </c>
    </row>
    <row r="14" spans="1:10" x14ac:dyDescent="0.35">
      <c r="A14" s="6">
        <v>2</v>
      </c>
      <c r="B14" s="3" t="s">
        <v>45</v>
      </c>
      <c r="C14" t="str">
        <f>VLOOKUP(Judge2[[#This Row],[Number]],[2]!Contestant[[Number]:[Name]],2,FALSE)</f>
        <v>Karina</v>
      </c>
      <c r="D14">
        <v>7</v>
      </c>
      <c r="E14">
        <v>7</v>
      </c>
      <c r="F14">
        <v>7</v>
      </c>
      <c r="G14">
        <v>7</v>
      </c>
      <c r="H14">
        <v>8</v>
      </c>
      <c r="I14">
        <v>7</v>
      </c>
    </row>
    <row r="15" spans="1:10" x14ac:dyDescent="0.35">
      <c r="A15" s="6">
        <v>2</v>
      </c>
      <c r="B15" s="3" t="s">
        <v>47</v>
      </c>
      <c r="C15" t="str">
        <f>VLOOKUP(Judge2[[#This Row],[Number]],[2]!Contestant[[Number]:[Name]],2,FALSE)</f>
        <v>Marisa</v>
      </c>
      <c r="D15">
        <v>9</v>
      </c>
      <c r="E15">
        <v>9</v>
      </c>
      <c r="F15">
        <v>9</v>
      </c>
      <c r="G15">
        <v>9</v>
      </c>
      <c r="H15">
        <v>9</v>
      </c>
      <c r="I15">
        <v>9</v>
      </c>
    </row>
    <row r="16" spans="1:10" x14ac:dyDescent="0.35">
      <c r="A16" s="6">
        <v>2</v>
      </c>
      <c r="B16" s="3" t="s">
        <v>49</v>
      </c>
      <c r="C16" t="str">
        <f>VLOOKUP(Judge2[[#This Row],[Number]],[2]!Contestant[[Number]:[Name]],2,FALSE)</f>
        <v>Nina</v>
      </c>
      <c r="D16">
        <v>9</v>
      </c>
      <c r="E16">
        <v>8</v>
      </c>
      <c r="F16">
        <v>8</v>
      </c>
      <c r="G16">
        <v>8</v>
      </c>
      <c r="H16">
        <v>9</v>
      </c>
      <c r="I16">
        <v>9</v>
      </c>
      <c r="J16">
        <v>8</v>
      </c>
    </row>
    <row r="17" spans="1:10" x14ac:dyDescent="0.35">
      <c r="A17" s="6">
        <v>2</v>
      </c>
      <c r="B17" s="3" t="s">
        <v>51</v>
      </c>
      <c r="C17" t="str">
        <f>VLOOKUP(Judge2[[#This Row],[Number]],[2]!Contestant[[Number]:[Name]],2,FALSE)</f>
        <v>Natasha</v>
      </c>
      <c r="D17">
        <v>8</v>
      </c>
      <c r="E17">
        <v>8</v>
      </c>
      <c r="F17">
        <v>8</v>
      </c>
      <c r="G17">
        <v>8</v>
      </c>
      <c r="H17">
        <v>9</v>
      </c>
      <c r="I17">
        <v>9</v>
      </c>
      <c r="J17">
        <v>10</v>
      </c>
    </row>
    <row r="18" spans="1:10" x14ac:dyDescent="0.35">
      <c r="A18" s="6">
        <v>2</v>
      </c>
      <c r="B18" s="3" t="s">
        <v>53</v>
      </c>
      <c r="C18" t="str">
        <f>VLOOKUP(Judge2[[#This Row],[Number]],[2]!Contestant[[Number]:[Name]],2,FALSE)</f>
        <v>Tara</v>
      </c>
      <c r="D18">
        <v>7</v>
      </c>
      <c r="E18">
        <v>7</v>
      </c>
      <c r="F18">
        <v>8</v>
      </c>
      <c r="G18">
        <v>7</v>
      </c>
      <c r="H18">
        <v>10</v>
      </c>
      <c r="I18">
        <v>10</v>
      </c>
    </row>
    <row r="19" spans="1:10" x14ac:dyDescent="0.35">
      <c r="A19" s="6">
        <v>2</v>
      </c>
      <c r="B19" s="3" t="s">
        <v>55</v>
      </c>
      <c r="C19" t="str">
        <f>VLOOKUP(Judge2[[#This Row],[Number]],[2]!Contestant[[Number]:[Name]],2,FALSE)</f>
        <v>Anaya</v>
      </c>
      <c r="D19">
        <v>7</v>
      </c>
      <c r="E19">
        <v>8</v>
      </c>
      <c r="F19">
        <v>7</v>
      </c>
      <c r="G19">
        <v>6</v>
      </c>
      <c r="H19">
        <v>9</v>
      </c>
      <c r="I19">
        <v>9</v>
      </c>
    </row>
    <row r="20" spans="1:10" x14ac:dyDescent="0.35">
      <c r="A20" s="6">
        <v>2</v>
      </c>
      <c r="B20" s="3" t="s">
        <v>57</v>
      </c>
      <c r="C20" t="str">
        <f>VLOOKUP(Judge2[[#This Row],[Number]],[2]!Contestant[[Number]:[Name]],2,FALSE)</f>
        <v>Lila</v>
      </c>
      <c r="D20">
        <v>7</v>
      </c>
      <c r="E20">
        <v>8</v>
      </c>
      <c r="F20">
        <v>8</v>
      </c>
      <c r="G20">
        <v>7</v>
      </c>
      <c r="H20">
        <v>7</v>
      </c>
      <c r="I20">
        <v>8</v>
      </c>
      <c r="J20">
        <v>7</v>
      </c>
    </row>
    <row r="21" spans="1:10" x14ac:dyDescent="0.35">
      <c r="A21" s="6">
        <v>2</v>
      </c>
      <c r="B21" s="3" t="s">
        <v>59</v>
      </c>
      <c r="C21" t="str">
        <f>VLOOKUP(Judge2[[#This Row],[Number]],[2]!Contestant[[Number]:[Name]],2,FALSE)</f>
        <v>Yasmin</v>
      </c>
      <c r="D21">
        <v>8</v>
      </c>
      <c r="E21">
        <v>9</v>
      </c>
      <c r="F21">
        <v>8</v>
      </c>
      <c r="G21">
        <v>9</v>
      </c>
      <c r="H21">
        <v>8</v>
      </c>
      <c r="I21">
        <v>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81E2F-79F4-4299-8206-C0A5840C1683}">
  <dimension ref="A1:J21"/>
  <sheetViews>
    <sheetView topLeftCell="B1" workbookViewId="0">
      <selection activeCell="M12" sqref="M12"/>
    </sheetView>
  </sheetViews>
  <sheetFormatPr defaultRowHeight="14.5" x14ac:dyDescent="0.35"/>
  <cols>
    <col min="1" max="1" width="6.1796875" hidden="1" customWidth="1"/>
    <col min="2" max="2" width="15" style="2" bestFit="1" customWidth="1"/>
    <col min="3" max="3" width="26.1796875" style="11" customWidth="1"/>
    <col min="4" max="4" width="12.453125" bestFit="1" customWidth="1"/>
    <col min="5" max="5" width="15.453125" bestFit="1" customWidth="1"/>
    <col min="6" max="6" width="13.81640625" bestFit="1" customWidth="1"/>
    <col min="7" max="7" width="18.26953125" bestFit="1" customWidth="1"/>
    <col min="8" max="8" width="12.81640625" bestFit="1" customWidth="1"/>
    <col min="9" max="9" width="15.81640625" bestFit="1" customWidth="1"/>
    <col min="10" max="10" width="7" bestFit="1" customWidth="1"/>
  </cols>
  <sheetData>
    <row r="1" spans="1:10" ht="17.5" thickBot="1" x14ac:dyDescent="0.45">
      <c r="B1" s="10" t="str">
        <f>"Judge "&amp;A15&amp;":"&amp;VLOOKUP(A15,[2]!Judge[#Data],2,FALSE)</f>
        <v>Judge 3:Jonie  </v>
      </c>
    </row>
    <row r="2" spans="1:10" ht="15" thickTop="1" x14ac:dyDescent="0.35">
      <c r="A2" s="5" t="s">
        <v>61</v>
      </c>
      <c r="B2" s="8" t="s">
        <v>28</v>
      </c>
      <c r="C2" s="12" t="s">
        <v>29</v>
      </c>
      <c r="D2" t="s">
        <v>6</v>
      </c>
      <c r="E2" t="s">
        <v>9</v>
      </c>
      <c r="F2" t="s">
        <v>12</v>
      </c>
      <c r="G2" t="s">
        <v>13</v>
      </c>
      <c r="H2" t="s">
        <v>15</v>
      </c>
      <c r="I2" t="s">
        <v>17</v>
      </c>
      <c r="J2" t="s">
        <v>19</v>
      </c>
    </row>
    <row r="3" spans="1:10" x14ac:dyDescent="0.35">
      <c r="A3" s="6">
        <v>3</v>
      </c>
      <c r="B3" s="2">
        <v>1</v>
      </c>
      <c r="C3" t="str">
        <f>VLOOKUP(Judge3[[#This Row],[Number]],[2]!Contestant[[Number]:[Name]],2,FALSE)</f>
        <v>Saniya</v>
      </c>
      <c r="D3">
        <v>7</v>
      </c>
      <c r="E3">
        <v>6</v>
      </c>
      <c r="F3">
        <v>8</v>
      </c>
      <c r="G3">
        <v>5</v>
      </c>
      <c r="H3">
        <v>6</v>
      </c>
      <c r="I3">
        <v>6</v>
      </c>
    </row>
    <row r="4" spans="1:10" x14ac:dyDescent="0.35">
      <c r="A4" s="6">
        <v>3</v>
      </c>
      <c r="B4" s="2">
        <v>2</v>
      </c>
      <c r="C4" t="str">
        <f>VLOOKUP(Judge3[[#This Row],[Number]],[2]!Contestant[[Number]:[Name]],2,FALSE)</f>
        <v>Trisha</v>
      </c>
      <c r="D4">
        <v>7</v>
      </c>
      <c r="E4">
        <v>7</v>
      </c>
      <c r="F4">
        <v>6</v>
      </c>
      <c r="G4">
        <v>7</v>
      </c>
      <c r="H4">
        <v>7</v>
      </c>
      <c r="I4">
        <v>8</v>
      </c>
      <c r="J4">
        <v>8</v>
      </c>
    </row>
    <row r="5" spans="1:10" x14ac:dyDescent="0.35">
      <c r="A5" s="6">
        <v>3</v>
      </c>
      <c r="B5" s="2">
        <v>3</v>
      </c>
      <c r="C5" t="str">
        <f>VLOOKUP(Judge3[[#This Row],[Number]],[2]!Contestant[[Number]:[Name]],2,FALSE)</f>
        <v>Mona</v>
      </c>
      <c r="D5">
        <v>6</v>
      </c>
      <c r="E5">
        <v>5</v>
      </c>
      <c r="F5">
        <v>6</v>
      </c>
      <c r="G5">
        <v>5</v>
      </c>
      <c r="H5">
        <v>8</v>
      </c>
      <c r="I5">
        <v>7</v>
      </c>
    </row>
    <row r="6" spans="1:10" x14ac:dyDescent="0.35">
      <c r="A6" s="6">
        <v>3</v>
      </c>
      <c r="B6" s="2">
        <v>4</v>
      </c>
      <c r="C6" t="str">
        <f>VLOOKUP(Judge3[[#This Row],[Number]],[2]!Contestant[[Number]:[Name]],2,FALSE)</f>
        <v>Ira</v>
      </c>
      <c r="D6">
        <v>9</v>
      </c>
      <c r="E6">
        <v>9</v>
      </c>
      <c r="F6">
        <v>8</v>
      </c>
      <c r="G6">
        <v>9</v>
      </c>
      <c r="H6">
        <v>9</v>
      </c>
      <c r="I6">
        <v>8</v>
      </c>
    </row>
    <row r="7" spans="1:10" x14ac:dyDescent="0.35">
      <c r="A7" s="6">
        <v>3</v>
      </c>
      <c r="B7" s="2">
        <v>5</v>
      </c>
      <c r="C7" t="str">
        <f>VLOOKUP(Judge3[[#This Row],[Number]],[2]!Contestant[[Number]:[Name]],2,FALSE)</f>
        <v>Maya</v>
      </c>
      <c r="D7">
        <v>9</v>
      </c>
      <c r="E7">
        <v>7</v>
      </c>
      <c r="F7">
        <v>8</v>
      </c>
      <c r="G7">
        <v>7</v>
      </c>
      <c r="H7">
        <v>8</v>
      </c>
      <c r="I7">
        <v>8</v>
      </c>
    </row>
    <row r="8" spans="1:10" x14ac:dyDescent="0.35">
      <c r="A8" s="6">
        <v>3</v>
      </c>
      <c r="B8" s="2">
        <v>6</v>
      </c>
      <c r="C8" t="str">
        <f>VLOOKUP(Judge3[[#This Row],[Number]],[2]!Contestant[[Number]:[Name]],2,FALSE)</f>
        <v>Diya</v>
      </c>
      <c r="D8">
        <v>5</v>
      </c>
      <c r="E8">
        <v>6</v>
      </c>
      <c r="F8">
        <v>6</v>
      </c>
      <c r="G8">
        <v>6</v>
      </c>
      <c r="H8">
        <v>6</v>
      </c>
      <c r="I8">
        <v>7</v>
      </c>
    </row>
    <row r="9" spans="1:10" x14ac:dyDescent="0.35">
      <c r="A9" s="6">
        <v>3</v>
      </c>
      <c r="B9" s="2">
        <v>7</v>
      </c>
      <c r="C9" t="str">
        <f>VLOOKUP(Judge3[[#This Row],[Number]],[2]!Contestant[[Number]:[Name]],2,FALSE)</f>
        <v>Jasmin</v>
      </c>
      <c r="D9">
        <v>4</v>
      </c>
      <c r="E9">
        <v>5</v>
      </c>
      <c r="F9">
        <v>5</v>
      </c>
      <c r="G9">
        <v>5</v>
      </c>
      <c r="H9">
        <v>5</v>
      </c>
      <c r="I9">
        <v>5</v>
      </c>
      <c r="J9">
        <v>8</v>
      </c>
    </row>
    <row r="10" spans="1:10" x14ac:dyDescent="0.35">
      <c r="A10" s="6">
        <v>3</v>
      </c>
      <c r="B10" s="2">
        <v>8</v>
      </c>
      <c r="C10" t="str">
        <f>VLOOKUP(Judge3[[#This Row],[Number]],[2]!Contestant[[Number]:[Name]],2,FALSE)</f>
        <v>Ida</v>
      </c>
      <c r="D10">
        <v>7</v>
      </c>
      <c r="E10">
        <v>8</v>
      </c>
      <c r="F10">
        <v>7</v>
      </c>
      <c r="G10">
        <v>8</v>
      </c>
      <c r="H10">
        <v>8</v>
      </c>
      <c r="I10">
        <v>8</v>
      </c>
      <c r="J10">
        <v>5</v>
      </c>
    </row>
    <row r="11" spans="1:10" x14ac:dyDescent="0.35">
      <c r="A11" s="6">
        <v>3</v>
      </c>
      <c r="B11" s="2">
        <v>9</v>
      </c>
      <c r="C11" t="str">
        <f>VLOOKUP(Judge3[[#This Row],[Number]],[2]!Contestant[[Number]:[Name]],2,FALSE)</f>
        <v>Sarina</v>
      </c>
      <c r="D11">
        <v>7</v>
      </c>
      <c r="E11">
        <v>9</v>
      </c>
      <c r="F11">
        <v>6</v>
      </c>
      <c r="G11">
        <v>9</v>
      </c>
      <c r="H11">
        <v>9</v>
      </c>
      <c r="I11">
        <v>8</v>
      </c>
    </row>
    <row r="12" spans="1:10" x14ac:dyDescent="0.35">
      <c r="A12" s="6">
        <v>3</v>
      </c>
      <c r="B12" s="2">
        <v>10</v>
      </c>
      <c r="C12" t="str">
        <f>VLOOKUP(Judge3[[#This Row],[Number]],[2]!Contestant[[Number]:[Name]],2,FALSE)</f>
        <v>Asha</v>
      </c>
      <c r="D12">
        <v>8</v>
      </c>
      <c r="E12">
        <v>5</v>
      </c>
      <c r="F12">
        <v>6</v>
      </c>
      <c r="G12">
        <v>5</v>
      </c>
      <c r="H12">
        <v>8</v>
      </c>
      <c r="I12">
        <v>8</v>
      </c>
    </row>
    <row r="13" spans="1:10" x14ac:dyDescent="0.35">
      <c r="A13" s="6">
        <v>3</v>
      </c>
      <c r="B13" s="2" t="s">
        <v>42</v>
      </c>
      <c r="C13" t="str">
        <f>VLOOKUP(Judge3[[#This Row],[Number]],[2]!Contestant[[Number]:[Name]],2,FALSE)</f>
        <v>Amaya</v>
      </c>
      <c r="D13">
        <v>8</v>
      </c>
      <c r="E13">
        <v>5</v>
      </c>
      <c r="F13">
        <v>7</v>
      </c>
      <c r="G13">
        <v>5</v>
      </c>
      <c r="H13">
        <v>8</v>
      </c>
      <c r="I13">
        <v>7</v>
      </c>
    </row>
    <row r="14" spans="1:10" x14ac:dyDescent="0.35">
      <c r="A14" s="6">
        <v>3</v>
      </c>
      <c r="B14" s="2" t="s">
        <v>45</v>
      </c>
      <c r="C14" t="str">
        <f>VLOOKUP(Judge3[[#This Row],[Number]],[2]!Contestant[[Number]:[Name]],2,FALSE)</f>
        <v>Karina</v>
      </c>
      <c r="D14">
        <v>9</v>
      </c>
      <c r="E14">
        <v>9</v>
      </c>
      <c r="F14">
        <v>9</v>
      </c>
      <c r="G14">
        <v>8</v>
      </c>
      <c r="H14">
        <v>9</v>
      </c>
      <c r="I14">
        <v>9</v>
      </c>
    </row>
    <row r="15" spans="1:10" x14ac:dyDescent="0.35">
      <c r="A15" s="6">
        <v>3</v>
      </c>
      <c r="B15" s="2" t="s">
        <v>47</v>
      </c>
      <c r="C15" t="str">
        <f>VLOOKUP(Judge3[[#This Row],[Number]],[2]!Contestant[[Number]:[Name]],2,FALSE)</f>
        <v>Marisa</v>
      </c>
      <c r="D15">
        <v>9</v>
      </c>
      <c r="E15">
        <v>6</v>
      </c>
      <c r="F15">
        <v>7</v>
      </c>
      <c r="G15">
        <v>6</v>
      </c>
      <c r="H15">
        <v>7</v>
      </c>
      <c r="I15">
        <v>7</v>
      </c>
    </row>
    <row r="16" spans="1:10" x14ac:dyDescent="0.35">
      <c r="A16" s="6">
        <v>3</v>
      </c>
      <c r="B16" s="2" t="s">
        <v>49</v>
      </c>
      <c r="C16" t="str">
        <f>VLOOKUP(Judge3[[#This Row],[Number]],[2]!Contestant[[Number]:[Name]],2,FALSE)</f>
        <v>Nina</v>
      </c>
      <c r="D16">
        <v>6</v>
      </c>
      <c r="E16">
        <v>8</v>
      </c>
      <c r="F16">
        <v>8</v>
      </c>
      <c r="G16">
        <v>8</v>
      </c>
      <c r="H16">
        <v>7</v>
      </c>
      <c r="I16">
        <v>8</v>
      </c>
      <c r="J16">
        <v>5</v>
      </c>
    </row>
    <row r="17" spans="1:10" x14ac:dyDescent="0.35">
      <c r="A17" s="6">
        <v>3</v>
      </c>
      <c r="B17" s="2" t="s">
        <v>51</v>
      </c>
      <c r="C17" t="str">
        <f>VLOOKUP(Judge3[[#This Row],[Number]],[2]!Contestant[[Number]:[Name]],2,FALSE)</f>
        <v>Natasha</v>
      </c>
      <c r="D17">
        <v>8</v>
      </c>
      <c r="F17">
        <v>8</v>
      </c>
      <c r="G17">
        <v>8</v>
      </c>
      <c r="H17">
        <v>9</v>
      </c>
      <c r="I17">
        <v>9</v>
      </c>
      <c r="J17">
        <v>7</v>
      </c>
    </row>
    <row r="18" spans="1:10" x14ac:dyDescent="0.35">
      <c r="A18" s="6">
        <v>3</v>
      </c>
      <c r="B18" s="2" t="s">
        <v>53</v>
      </c>
      <c r="C18" t="str">
        <f>VLOOKUP(Judge3[[#This Row],[Number]],[2]!Contestant[[Number]:[Name]],2,FALSE)</f>
        <v>Tara</v>
      </c>
      <c r="D18">
        <v>5</v>
      </c>
      <c r="E18">
        <v>5</v>
      </c>
      <c r="F18">
        <v>6</v>
      </c>
      <c r="G18">
        <v>5</v>
      </c>
      <c r="H18">
        <v>7</v>
      </c>
      <c r="I18">
        <v>6</v>
      </c>
    </row>
    <row r="19" spans="1:10" x14ac:dyDescent="0.35">
      <c r="A19" s="6">
        <v>3</v>
      </c>
      <c r="B19" s="2" t="s">
        <v>55</v>
      </c>
      <c r="C19" t="str">
        <f>VLOOKUP(Judge3[[#This Row],[Number]],[2]!Contestant[[Number]:[Name]],2,FALSE)</f>
        <v>Anaya</v>
      </c>
      <c r="D19">
        <v>7</v>
      </c>
      <c r="E19">
        <v>8</v>
      </c>
      <c r="F19">
        <v>7</v>
      </c>
      <c r="G19">
        <v>8</v>
      </c>
      <c r="H19">
        <v>9</v>
      </c>
      <c r="I19">
        <v>8</v>
      </c>
    </row>
    <row r="20" spans="1:10" x14ac:dyDescent="0.35">
      <c r="A20" s="6">
        <v>3</v>
      </c>
      <c r="B20" s="2" t="s">
        <v>57</v>
      </c>
      <c r="C20" t="str">
        <f>VLOOKUP(Judge3[[#This Row],[Number]],[2]!Contestant[[Number]:[Name]],2,FALSE)</f>
        <v>Lila</v>
      </c>
      <c r="D20">
        <v>9</v>
      </c>
      <c r="E20">
        <v>9</v>
      </c>
      <c r="F20">
        <v>8</v>
      </c>
      <c r="G20">
        <v>9</v>
      </c>
      <c r="H20">
        <v>7</v>
      </c>
      <c r="I20">
        <v>9</v>
      </c>
      <c r="J20">
        <v>5</v>
      </c>
    </row>
    <row r="21" spans="1:10" x14ac:dyDescent="0.35">
      <c r="A21" s="6">
        <v>3</v>
      </c>
      <c r="B21" s="2" t="s">
        <v>59</v>
      </c>
      <c r="C21" t="str">
        <f>VLOOKUP(Judge3[[#This Row],[Number]],[2]!Contestant[[Number]:[Name]],2,FALSE)</f>
        <v>Yasmin</v>
      </c>
      <c r="D21">
        <v>6</v>
      </c>
      <c r="E21">
        <v>4</v>
      </c>
      <c r="F21">
        <v>5</v>
      </c>
      <c r="G21">
        <v>4</v>
      </c>
      <c r="H21">
        <v>9</v>
      </c>
      <c r="I21">
        <v>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0C902-1356-431E-8E51-D0FD6C896A7E}">
  <dimension ref="A1:J21"/>
  <sheetViews>
    <sheetView topLeftCell="B1" workbookViewId="0">
      <selection activeCell="M15" sqref="M15"/>
    </sheetView>
  </sheetViews>
  <sheetFormatPr defaultRowHeight="14.5" x14ac:dyDescent="0.35"/>
  <cols>
    <col min="1" max="1" width="6.1796875" hidden="1" customWidth="1"/>
    <col min="2" max="2" width="14.7265625" style="2" bestFit="1" customWidth="1"/>
    <col min="3" max="3" width="20.7265625" style="11" customWidth="1"/>
    <col min="4" max="4" width="12.453125" bestFit="1" customWidth="1"/>
    <col min="5" max="5" width="15.453125" bestFit="1" customWidth="1"/>
    <col min="6" max="6" width="13.81640625" bestFit="1" customWidth="1"/>
    <col min="7" max="7" width="18.26953125" bestFit="1" customWidth="1"/>
    <col min="8" max="8" width="12.81640625" bestFit="1" customWidth="1"/>
    <col min="9" max="9" width="15.81640625" bestFit="1" customWidth="1"/>
    <col min="10" max="10" width="7" bestFit="1" customWidth="1"/>
  </cols>
  <sheetData>
    <row r="1" spans="1:10" ht="17.5" thickBot="1" x14ac:dyDescent="0.45">
      <c r="B1" s="10" t="str">
        <f>"Judge "&amp;A15&amp;":"&amp;VLOOKUP(A15,[2]!Judge[#Data],2,FALSE)</f>
        <v>Judge 4:Peter  </v>
      </c>
    </row>
    <row r="2" spans="1:10" ht="15" thickTop="1" x14ac:dyDescent="0.35">
      <c r="A2" s="5" t="s">
        <v>61</v>
      </c>
      <c r="B2" s="8" t="s">
        <v>28</v>
      </c>
      <c r="C2" s="12" t="s">
        <v>29</v>
      </c>
      <c r="D2" t="s">
        <v>6</v>
      </c>
      <c r="E2" t="s">
        <v>9</v>
      </c>
      <c r="F2" t="s">
        <v>12</v>
      </c>
      <c r="G2" t="s">
        <v>13</v>
      </c>
      <c r="H2" t="s">
        <v>15</v>
      </c>
      <c r="I2" t="s">
        <v>17</v>
      </c>
      <c r="J2" t="s">
        <v>19</v>
      </c>
    </row>
    <row r="3" spans="1:10" x14ac:dyDescent="0.35">
      <c r="A3" s="6">
        <v>4</v>
      </c>
      <c r="B3" s="2">
        <v>1</v>
      </c>
      <c r="C3" t="str">
        <f>VLOOKUP(Judge4[[#This Row],[Number]],[2]!Contestant[[Number]:[Name]],2,FALSE)</f>
        <v>Saniya</v>
      </c>
      <c r="D3">
        <v>8</v>
      </c>
      <c r="E3">
        <v>7</v>
      </c>
      <c r="F3">
        <v>9</v>
      </c>
      <c r="G3">
        <v>9</v>
      </c>
      <c r="H3">
        <v>9</v>
      </c>
      <c r="I3">
        <v>7</v>
      </c>
    </row>
    <row r="4" spans="1:10" x14ac:dyDescent="0.35">
      <c r="A4" s="6">
        <v>4</v>
      </c>
      <c r="B4" s="2">
        <v>2</v>
      </c>
      <c r="C4" t="str">
        <f>VLOOKUP(Judge4[[#This Row],[Number]],[2]!Contestant[[Number]:[Name]],2,FALSE)</f>
        <v>Trisha</v>
      </c>
      <c r="D4">
        <v>9</v>
      </c>
      <c r="E4">
        <v>9</v>
      </c>
      <c r="F4">
        <v>10</v>
      </c>
      <c r="G4">
        <v>10</v>
      </c>
      <c r="H4">
        <v>9</v>
      </c>
      <c r="I4">
        <v>8</v>
      </c>
      <c r="J4">
        <v>7</v>
      </c>
    </row>
    <row r="5" spans="1:10" x14ac:dyDescent="0.35">
      <c r="A5" s="6">
        <v>4</v>
      </c>
      <c r="B5" s="2">
        <v>3</v>
      </c>
      <c r="C5" t="str">
        <f>VLOOKUP(Judge4[[#This Row],[Number]],[2]!Contestant[[Number]:[Name]],2,FALSE)</f>
        <v>Mona</v>
      </c>
      <c r="D5">
        <v>7</v>
      </c>
      <c r="E5">
        <v>8</v>
      </c>
      <c r="F5">
        <v>7</v>
      </c>
      <c r="G5">
        <v>7</v>
      </c>
      <c r="H5">
        <v>7</v>
      </c>
      <c r="I5">
        <v>6</v>
      </c>
    </row>
    <row r="6" spans="1:10" x14ac:dyDescent="0.35">
      <c r="A6" s="6">
        <v>4</v>
      </c>
      <c r="B6" s="2">
        <v>4</v>
      </c>
      <c r="C6" t="str">
        <f>VLOOKUP(Judge4[[#This Row],[Number]],[2]!Contestant[[Number]:[Name]],2,FALSE)</f>
        <v>Ira</v>
      </c>
      <c r="D6">
        <v>7</v>
      </c>
      <c r="E6">
        <v>7</v>
      </c>
      <c r="F6">
        <v>8</v>
      </c>
      <c r="G6">
        <v>8</v>
      </c>
      <c r="H6">
        <v>7</v>
      </c>
      <c r="I6">
        <v>7</v>
      </c>
    </row>
    <row r="7" spans="1:10" x14ac:dyDescent="0.35">
      <c r="A7" s="6">
        <v>4</v>
      </c>
      <c r="B7" s="2">
        <v>5</v>
      </c>
      <c r="C7" t="str">
        <f>VLOOKUP(Judge4[[#This Row],[Number]],[2]!Contestant[[Number]:[Name]],2,FALSE)</f>
        <v>Maya</v>
      </c>
      <c r="D7">
        <v>7</v>
      </c>
      <c r="E7">
        <v>6</v>
      </c>
      <c r="F7">
        <v>8</v>
      </c>
      <c r="G7">
        <v>8</v>
      </c>
      <c r="H7">
        <v>7</v>
      </c>
      <c r="I7">
        <v>7</v>
      </c>
    </row>
    <row r="8" spans="1:10" x14ac:dyDescent="0.35">
      <c r="A8" s="6">
        <v>4</v>
      </c>
      <c r="B8" s="2">
        <v>6</v>
      </c>
      <c r="C8" t="str">
        <f>VLOOKUP(Judge4[[#This Row],[Number]],[2]!Contestant[[Number]:[Name]],2,FALSE)</f>
        <v>Diya</v>
      </c>
      <c r="D8">
        <v>6</v>
      </c>
      <c r="E8">
        <v>6</v>
      </c>
      <c r="F8">
        <v>6</v>
      </c>
      <c r="G8">
        <v>6</v>
      </c>
      <c r="H8">
        <v>7</v>
      </c>
      <c r="I8">
        <v>6</v>
      </c>
    </row>
    <row r="9" spans="1:10" x14ac:dyDescent="0.35">
      <c r="A9" s="6">
        <v>4</v>
      </c>
      <c r="B9" s="2">
        <v>7</v>
      </c>
      <c r="C9" t="str">
        <f>VLOOKUP(Judge4[[#This Row],[Number]],[2]!Contestant[[Number]:[Name]],2,FALSE)</f>
        <v>Jasmin</v>
      </c>
      <c r="D9">
        <v>6</v>
      </c>
      <c r="E9">
        <v>6</v>
      </c>
      <c r="F9">
        <v>8</v>
      </c>
      <c r="G9">
        <v>8</v>
      </c>
      <c r="H9">
        <v>9</v>
      </c>
      <c r="I9">
        <v>8</v>
      </c>
      <c r="J9">
        <v>8</v>
      </c>
    </row>
    <row r="10" spans="1:10" x14ac:dyDescent="0.35">
      <c r="A10" s="6">
        <v>4</v>
      </c>
      <c r="B10" s="2">
        <v>8</v>
      </c>
      <c r="C10" t="str">
        <f>VLOOKUP(Judge4[[#This Row],[Number]],[2]!Contestant[[Number]:[Name]],2,FALSE)</f>
        <v>Ida</v>
      </c>
      <c r="D10">
        <v>7</v>
      </c>
      <c r="E10">
        <v>7</v>
      </c>
      <c r="F10">
        <v>9</v>
      </c>
      <c r="G10">
        <v>9</v>
      </c>
      <c r="H10">
        <v>7</v>
      </c>
      <c r="I10">
        <v>7</v>
      </c>
      <c r="J10">
        <v>9</v>
      </c>
    </row>
    <row r="11" spans="1:10" x14ac:dyDescent="0.35">
      <c r="A11" s="6">
        <v>4</v>
      </c>
      <c r="B11" s="2">
        <v>9</v>
      </c>
      <c r="C11" t="str">
        <f>VLOOKUP(Judge4[[#This Row],[Number]],[2]!Contestant[[Number]:[Name]],2,FALSE)</f>
        <v>Sarina</v>
      </c>
      <c r="D11">
        <v>7</v>
      </c>
      <c r="E11">
        <v>8</v>
      </c>
      <c r="F11">
        <v>7</v>
      </c>
      <c r="G11">
        <v>7</v>
      </c>
      <c r="H11">
        <v>8</v>
      </c>
      <c r="I11">
        <v>8</v>
      </c>
    </row>
    <row r="12" spans="1:10" x14ac:dyDescent="0.35">
      <c r="A12" s="6">
        <v>4</v>
      </c>
      <c r="B12" s="2">
        <v>10</v>
      </c>
      <c r="C12" t="str">
        <f>VLOOKUP(Judge4[[#This Row],[Number]],[2]!Contestant[[Number]:[Name]],2,FALSE)</f>
        <v>Asha</v>
      </c>
      <c r="D12">
        <v>8</v>
      </c>
      <c r="E12">
        <v>7</v>
      </c>
      <c r="F12">
        <v>8</v>
      </c>
      <c r="G12">
        <v>8</v>
      </c>
      <c r="H12">
        <v>9</v>
      </c>
      <c r="I12">
        <v>9</v>
      </c>
    </row>
    <row r="13" spans="1:10" x14ac:dyDescent="0.35">
      <c r="A13" s="6">
        <v>4</v>
      </c>
      <c r="B13" s="2" t="s">
        <v>42</v>
      </c>
      <c r="C13" t="str">
        <f>VLOOKUP(Judge4[[#This Row],[Number]],[2]!Contestant[[Number]:[Name]],2,FALSE)</f>
        <v>Amaya</v>
      </c>
      <c r="D13">
        <v>6</v>
      </c>
      <c r="E13">
        <v>6</v>
      </c>
      <c r="F13">
        <v>6</v>
      </c>
      <c r="G13">
        <v>6</v>
      </c>
      <c r="H13">
        <v>7</v>
      </c>
      <c r="I13">
        <v>5</v>
      </c>
    </row>
    <row r="14" spans="1:10" x14ac:dyDescent="0.35">
      <c r="A14" s="6">
        <v>4</v>
      </c>
      <c r="B14" s="2" t="s">
        <v>45</v>
      </c>
      <c r="C14" t="str">
        <f>VLOOKUP(Judge4[[#This Row],[Number]],[2]!Contestant[[Number]:[Name]],2,FALSE)</f>
        <v>Karina</v>
      </c>
      <c r="D14">
        <v>8</v>
      </c>
      <c r="E14">
        <v>8</v>
      </c>
      <c r="F14">
        <v>6</v>
      </c>
      <c r="G14">
        <v>7</v>
      </c>
      <c r="H14">
        <v>8</v>
      </c>
      <c r="I14">
        <v>7</v>
      </c>
    </row>
    <row r="15" spans="1:10" x14ac:dyDescent="0.35">
      <c r="A15" s="6">
        <v>4</v>
      </c>
      <c r="B15" s="2" t="s">
        <v>47</v>
      </c>
      <c r="C15" t="str">
        <f>VLOOKUP(Judge4[[#This Row],[Number]],[2]!Contestant[[Number]:[Name]],2,FALSE)</f>
        <v>Marisa</v>
      </c>
      <c r="D15">
        <v>8</v>
      </c>
      <c r="E15">
        <v>9</v>
      </c>
      <c r="F15">
        <v>7</v>
      </c>
      <c r="G15">
        <v>7</v>
      </c>
      <c r="H15">
        <v>7</v>
      </c>
      <c r="I15">
        <v>8</v>
      </c>
    </row>
    <row r="16" spans="1:10" x14ac:dyDescent="0.35">
      <c r="A16" s="6">
        <v>4</v>
      </c>
      <c r="B16" s="2" t="s">
        <v>49</v>
      </c>
      <c r="C16" t="str">
        <f>VLOOKUP(Judge4[[#This Row],[Number]],[2]!Contestant[[Number]:[Name]],2,FALSE)</f>
        <v>Nina</v>
      </c>
      <c r="D16">
        <v>8</v>
      </c>
      <c r="E16">
        <v>8</v>
      </c>
      <c r="F16">
        <v>7</v>
      </c>
      <c r="G16">
        <v>8</v>
      </c>
      <c r="H16">
        <v>7</v>
      </c>
      <c r="I16">
        <v>7</v>
      </c>
      <c r="J16">
        <v>5</v>
      </c>
    </row>
    <row r="17" spans="1:10" x14ac:dyDescent="0.35">
      <c r="A17" s="6">
        <v>4</v>
      </c>
      <c r="B17" s="2" t="s">
        <v>51</v>
      </c>
      <c r="C17" t="str">
        <f>VLOOKUP(Judge4[[#This Row],[Number]],[2]!Contestant[[Number]:[Name]],2,FALSE)</f>
        <v>Natasha</v>
      </c>
      <c r="D17">
        <v>8</v>
      </c>
      <c r="E17">
        <v>8</v>
      </c>
      <c r="F17">
        <v>9</v>
      </c>
      <c r="G17">
        <v>9</v>
      </c>
      <c r="H17">
        <v>7</v>
      </c>
      <c r="I17">
        <v>7</v>
      </c>
      <c r="J17">
        <v>6</v>
      </c>
    </row>
    <row r="18" spans="1:10" x14ac:dyDescent="0.35">
      <c r="A18" s="6">
        <v>4</v>
      </c>
      <c r="B18" s="2" t="s">
        <v>53</v>
      </c>
      <c r="C18" t="str">
        <f>VLOOKUP(Judge4[[#This Row],[Number]],[2]!Contestant[[Number]:[Name]],2,FALSE)</f>
        <v>Tara</v>
      </c>
      <c r="D18">
        <v>6</v>
      </c>
      <c r="E18">
        <v>6</v>
      </c>
      <c r="F18">
        <v>8</v>
      </c>
      <c r="G18">
        <v>8</v>
      </c>
      <c r="H18">
        <v>7</v>
      </c>
      <c r="I18">
        <v>6</v>
      </c>
    </row>
    <row r="19" spans="1:10" x14ac:dyDescent="0.35">
      <c r="A19" s="6">
        <v>4</v>
      </c>
      <c r="B19" s="2" t="s">
        <v>55</v>
      </c>
      <c r="C19" t="str">
        <f>VLOOKUP(Judge4[[#This Row],[Number]],[2]!Contestant[[Number]:[Name]],2,FALSE)</f>
        <v>Anaya</v>
      </c>
      <c r="D19">
        <v>6</v>
      </c>
      <c r="E19">
        <v>6</v>
      </c>
      <c r="F19">
        <v>6</v>
      </c>
      <c r="G19">
        <v>6</v>
      </c>
      <c r="H19">
        <v>6</v>
      </c>
      <c r="I19">
        <v>5</v>
      </c>
    </row>
    <row r="20" spans="1:10" x14ac:dyDescent="0.35">
      <c r="A20" s="6">
        <v>4</v>
      </c>
      <c r="B20" s="2" t="s">
        <v>57</v>
      </c>
      <c r="C20" t="str">
        <f>VLOOKUP(Judge4[[#This Row],[Number]],[2]!Contestant[[Number]:[Name]],2,FALSE)</f>
        <v>Lila</v>
      </c>
      <c r="D20">
        <v>7</v>
      </c>
      <c r="E20">
        <v>8</v>
      </c>
      <c r="F20">
        <v>7</v>
      </c>
      <c r="G20">
        <v>7</v>
      </c>
      <c r="H20">
        <v>9</v>
      </c>
      <c r="I20">
        <v>9</v>
      </c>
      <c r="J20">
        <v>8</v>
      </c>
    </row>
    <row r="21" spans="1:10" x14ac:dyDescent="0.35">
      <c r="A21" s="6">
        <v>4</v>
      </c>
      <c r="B21" s="2" t="s">
        <v>59</v>
      </c>
      <c r="C21" t="str">
        <f>VLOOKUP(Judge4[[#This Row],[Number]],[2]!Contestant[[Number]:[Name]],2,FALSE)</f>
        <v>Yasmin</v>
      </c>
      <c r="D21">
        <v>7</v>
      </c>
      <c r="E21">
        <v>7</v>
      </c>
      <c r="F21">
        <v>7</v>
      </c>
      <c r="G21">
        <v>8</v>
      </c>
      <c r="H21">
        <v>7</v>
      </c>
      <c r="I21">
        <v>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4594-55FE-4E6E-AADC-C630426F5709}">
  <dimension ref="A1:J21"/>
  <sheetViews>
    <sheetView topLeftCell="B1" workbookViewId="0">
      <selection activeCell="M13" sqref="M13"/>
    </sheetView>
  </sheetViews>
  <sheetFormatPr defaultRowHeight="14.5" x14ac:dyDescent="0.35"/>
  <cols>
    <col min="1" max="1" width="6.1796875" hidden="1" customWidth="1"/>
    <col min="2" max="2" width="21.26953125" style="2" customWidth="1"/>
    <col min="3" max="3" width="21.1796875" style="11" customWidth="1"/>
    <col min="4" max="4" width="12.453125" bestFit="1" customWidth="1"/>
    <col min="5" max="5" width="15.453125" bestFit="1" customWidth="1"/>
    <col min="6" max="6" width="13.81640625" bestFit="1" customWidth="1"/>
    <col min="7" max="7" width="18.26953125" bestFit="1" customWidth="1"/>
    <col min="8" max="8" width="12.81640625" bestFit="1" customWidth="1"/>
    <col min="9" max="9" width="15.81640625" bestFit="1" customWidth="1"/>
    <col min="10" max="10" width="7" bestFit="1" customWidth="1"/>
  </cols>
  <sheetData>
    <row r="1" spans="1:10" ht="17.5" thickBot="1" x14ac:dyDescent="0.45">
      <c r="B1" s="10" t="str">
        <f>"Judge "&amp;A15&amp;":"&amp;VLOOKUP(A15,[2]!Judge[#Data],2,FALSE)</f>
        <v>Judge 5:Dale</v>
      </c>
    </row>
    <row r="2" spans="1:10" ht="15" thickTop="1" x14ac:dyDescent="0.35">
      <c r="A2" s="5" t="s">
        <v>61</v>
      </c>
      <c r="B2" s="8" t="s">
        <v>28</v>
      </c>
      <c r="C2" s="12" t="s">
        <v>29</v>
      </c>
      <c r="D2" t="s">
        <v>6</v>
      </c>
      <c r="E2" t="s">
        <v>9</v>
      </c>
      <c r="F2" t="s">
        <v>12</v>
      </c>
      <c r="G2" t="s">
        <v>13</v>
      </c>
      <c r="H2" t="s">
        <v>15</v>
      </c>
      <c r="I2" t="s">
        <v>17</v>
      </c>
      <c r="J2" t="s">
        <v>19</v>
      </c>
    </row>
    <row r="3" spans="1:10" x14ac:dyDescent="0.35">
      <c r="A3" s="6">
        <v>5</v>
      </c>
      <c r="B3" s="2">
        <v>1</v>
      </c>
      <c r="C3" t="str">
        <f>VLOOKUP(Judge5[[#This Row],[Number]],[2]!Contestant[[Number]:[Name]],2,FALSE)</f>
        <v>Saniya</v>
      </c>
      <c r="D3">
        <v>8</v>
      </c>
      <c r="E3">
        <v>9</v>
      </c>
      <c r="F3">
        <v>8</v>
      </c>
      <c r="G3">
        <v>8</v>
      </c>
      <c r="H3">
        <v>6</v>
      </c>
      <c r="I3">
        <v>7</v>
      </c>
    </row>
    <row r="4" spans="1:10" x14ac:dyDescent="0.35">
      <c r="A4" s="6">
        <v>5</v>
      </c>
      <c r="B4" s="2">
        <v>2</v>
      </c>
      <c r="C4" t="str">
        <f>VLOOKUP(Judge5[[#This Row],[Number]],[2]!Contestant[[Number]:[Name]],2,FALSE)</f>
        <v>Trisha</v>
      </c>
      <c r="D4">
        <v>6</v>
      </c>
      <c r="E4">
        <v>7</v>
      </c>
      <c r="F4">
        <v>8</v>
      </c>
      <c r="G4">
        <v>8</v>
      </c>
      <c r="H4">
        <v>8</v>
      </c>
      <c r="I4">
        <v>8</v>
      </c>
      <c r="J4">
        <v>6</v>
      </c>
    </row>
    <row r="5" spans="1:10" x14ac:dyDescent="0.35">
      <c r="A5" s="6">
        <v>5</v>
      </c>
      <c r="B5" s="2">
        <v>3</v>
      </c>
      <c r="C5" t="str">
        <f>VLOOKUP(Judge5[[#This Row],[Number]],[2]!Contestant[[Number]:[Name]],2,FALSE)</f>
        <v>Mona</v>
      </c>
      <c r="D5">
        <v>8</v>
      </c>
      <c r="E5">
        <v>8</v>
      </c>
      <c r="F5">
        <v>7</v>
      </c>
      <c r="G5">
        <v>8</v>
      </c>
      <c r="H5">
        <v>9</v>
      </c>
      <c r="I5">
        <v>9</v>
      </c>
    </row>
    <row r="6" spans="1:10" x14ac:dyDescent="0.35">
      <c r="A6" s="6">
        <v>5</v>
      </c>
      <c r="B6" s="2">
        <v>4</v>
      </c>
      <c r="C6" t="str">
        <f>VLOOKUP(Judge5[[#This Row],[Number]],[2]!Contestant[[Number]:[Name]],2,FALSE)</f>
        <v>Ira</v>
      </c>
      <c r="D6">
        <v>9</v>
      </c>
      <c r="E6">
        <v>8</v>
      </c>
      <c r="F6">
        <v>10</v>
      </c>
      <c r="G6">
        <v>10</v>
      </c>
      <c r="H6">
        <v>9</v>
      </c>
      <c r="I6">
        <v>9</v>
      </c>
    </row>
    <row r="7" spans="1:10" x14ac:dyDescent="0.35">
      <c r="A7" s="6">
        <v>5</v>
      </c>
      <c r="B7" s="2">
        <v>5</v>
      </c>
      <c r="C7" t="str">
        <f>VLOOKUP(Judge5[[#This Row],[Number]],[2]!Contestant[[Number]:[Name]],2,FALSE)</f>
        <v>Maya</v>
      </c>
      <c r="D7">
        <v>6</v>
      </c>
      <c r="E7">
        <v>5</v>
      </c>
      <c r="F7">
        <v>5</v>
      </c>
      <c r="G7">
        <v>6</v>
      </c>
      <c r="H7">
        <v>6</v>
      </c>
      <c r="I7">
        <v>6</v>
      </c>
    </row>
    <row r="8" spans="1:10" x14ac:dyDescent="0.35">
      <c r="A8" s="6">
        <v>5</v>
      </c>
      <c r="B8" s="2">
        <v>6</v>
      </c>
      <c r="C8" t="str">
        <f>VLOOKUP(Judge5[[#This Row],[Number]],[2]!Contestant[[Number]:[Name]],2,FALSE)</f>
        <v>Diya</v>
      </c>
      <c r="D8">
        <v>6</v>
      </c>
      <c r="E8">
        <v>6</v>
      </c>
      <c r="F8">
        <v>6</v>
      </c>
      <c r="G8">
        <v>6</v>
      </c>
      <c r="H8">
        <v>7</v>
      </c>
      <c r="I8">
        <v>6</v>
      </c>
    </row>
    <row r="9" spans="1:10" x14ac:dyDescent="0.35">
      <c r="A9" s="6">
        <v>5</v>
      </c>
      <c r="B9" s="2">
        <v>7</v>
      </c>
      <c r="C9" t="str">
        <f>VLOOKUP(Judge5[[#This Row],[Number]],[2]!Contestant[[Number]:[Name]],2,FALSE)</f>
        <v>Jasmin</v>
      </c>
      <c r="D9">
        <v>8</v>
      </c>
      <c r="E9">
        <v>9</v>
      </c>
      <c r="F9">
        <v>9</v>
      </c>
      <c r="G9">
        <v>9</v>
      </c>
      <c r="H9">
        <v>8</v>
      </c>
      <c r="I9">
        <v>7</v>
      </c>
      <c r="J9">
        <v>7</v>
      </c>
    </row>
    <row r="10" spans="1:10" x14ac:dyDescent="0.35">
      <c r="A10" s="6">
        <v>5</v>
      </c>
      <c r="B10" s="2">
        <v>8</v>
      </c>
      <c r="C10" t="str">
        <f>VLOOKUP(Judge5[[#This Row],[Number]],[2]!Contestant[[Number]:[Name]],2,FALSE)</f>
        <v>Ida</v>
      </c>
      <c r="D10">
        <v>8</v>
      </c>
      <c r="E10">
        <v>8</v>
      </c>
      <c r="F10">
        <v>8</v>
      </c>
      <c r="G10">
        <v>7</v>
      </c>
      <c r="H10">
        <v>9</v>
      </c>
      <c r="I10">
        <v>9</v>
      </c>
      <c r="J10">
        <v>10</v>
      </c>
    </row>
    <row r="11" spans="1:10" x14ac:dyDescent="0.35">
      <c r="A11" s="6">
        <v>5</v>
      </c>
      <c r="B11" s="2">
        <v>9</v>
      </c>
      <c r="C11" t="str">
        <f>VLOOKUP(Judge5[[#This Row],[Number]],[2]!Contestant[[Number]:[Name]],2,FALSE)</f>
        <v>Sarina</v>
      </c>
      <c r="D11">
        <v>6</v>
      </c>
      <c r="E11">
        <v>7</v>
      </c>
      <c r="F11">
        <v>9</v>
      </c>
      <c r="G11">
        <v>9</v>
      </c>
      <c r="H11">
        <v>6</v>
      </c>
      <c r="I11">
        <v>6</v>
      </c>
    </row>
    <row r="12" spans="1:10" x14ac:dyDescent="0.35">
      <c r="A12" s="6">
        <v>5</v>
      </c>
      <c r="B12" s="2">
        <v>10</v>
      </c>
      <c r="C12" t="str">
        <f>VLOOKUP(Judge5[[#This Row],[Number]],[2]!Contestant[[Number]:[Name]],2,FALSE)</f>
        <v>Asha</v>
      </c>
      <c r="D12">
        <v>6</v>
      </c>
      <c r="E12">
        <v>6</v>
      </c>
      <c r="F12">
        <v>7</v>
      </c>
      <c r="G12">
        <v>7</v>
      </c>
      <c r="H12">
        <v>6</v>
      </c>
      <c r="I12">
        <v>7</v>
      </c>
    </row>
    <row r="13" spans="1:10" x14ac:dyDescent="0.35">
      <c r="A13" s="6">
        <v>5</v>
      </c>
      <c r="B13" s="2" t="s">
        <v>42</v>
      </c>
      <c r="C13" t="str">
        <f>VLOOKUP(Judge5[[#This Row],[Number]],[2]!Contestant[[Number]:[Name]],2,FALSE)</f>
        <v>Amaya</v>
      </c>
      <c r="D13">
        <v>6</v>
      </c>
      <c r="E13">
        <v>7</v>
      </c>
      <c r="F13">
        <v>5</v>
      </c>
      <c r="G13">
        <v>6</v>
      </c>
      <c r="H13">
        <v>6</v>
      </c>
      <c r="I13">
        <v>7</v>
      </c>
    </row>
    <row r="14" spans="1:10" x14ac:dyDescent="0.35">
      <c r="A14" s="6">
        <v>5</v>
      </c>
      <c r="B14" s="2" t="s">
        <v>45</v>
      </c>
      <c r="C14" t="str">
        <f>VLOOKUP(Judge5[[#This Row],[Number]],[2]!Contestant[[Number]:[Name]],2,FALSE)</f>
        <v>Karina</v>
      </c>
      <c r="D14">
        <v>8</v>
      </c>
      <c r="E14">
        <v>6</v>
      </c>
      <c r="F14">
        <v>8</v>
      </c>
      <c r="G14">
        <v>9</v>
      </c>
      <c r="H14">
        <v>7</v>
      </c>
      <c r="I14">
        <v>6</v>
      </c>
    </row>
    <row r="15" spans="1:10" x14ac:dyDescent="0.35">
      <c r="A15" s="6">
        <v>5</v>
      </c>
      <c r="B15" s="2" t="s">
        <v>47</v>
      </c>
      <c r="C15" t="str">
        <f>VLOOKUP(Judge5[[#This Row],[Number]],[2]!Contestant[[Number]:[Name]],2,FALSE)</f>
        <v>Marisa</v>
      </c>
      <c r="D15">
        <v>6</v>
      </c>
      <c r="E15">
        <v>6</v>
      </c>
      <c r="F15">
        <v>7</v>
      </c>
      <c r="G15">
        <v>7</v>
      </c>
      <c r="H15">
        <v>6</v>
      </c>
      <c r="I15">
        <v>6</v>
      </c>
    </row>
    <row r="16" spans="1:10" x14ac:dyDescent="0.35">
      <c r="A16" s="6">
        <v>5</v>
      </c>
      <c r="B16" s="2" t="s">
        <v>49</v>
      </c>
      <c r="C16" t="str">
        <f>VLOOKUP(Judge5[[#This Row],[Number]],[2]!Contestant[[Number]:[Name]],2,FALSE)</f>
        <v>Nina</v>
      </c>
      <c r="D16">
        <v>9</v>
      </c>
      <c r="E16">
        <v>9</v>
      </c>
      <c r="F16">
        <v>7</v>
      </c>
      <c r="G16">
        <v>7</v>
      </c>
      <c r="H16">
        <v>9</v>
      </c>
      <c r="I16">
        <v>10</v>
      </c>
      <c r="J16">
        <v>10</v>
      </c>
    </row>
    <row r="17" spans="1:10" x14ac:dyDescent="0.35">
      <c r="A17" s="6">
        <v>5</v>
      </c>
      <c r="B17" s="2" t="s">
        <v>51</v>
      </c>
      <c r="C17" t="str">
        <f>VLOOKUP(Judge5[[#This Row],[Number]],[2]!Contestant[[Number]:[Name]],2,FALSE)</f>
        <v>Natasha</v>
      </c>
      <c r="D17">
        <v>8</v>
      </c>
      <c r="E17">
        <v>8</v>
      </c>
      <c r="F17">
        <v>9</v>
      </c>
      <c r="G17">
        <v>7</v>
      </c>
      <c r="H17">
        <v>8</v>
      </c>
      <c r="I17">
        <v>9</v>
      </c>
      <c r="J17">
        <v>8</v>
      </c>
    </row>
    <row r="18" spans="1:10" x14ac:dyDescent="0.35">
      <c r="A18" s="6">
        <v>5</v>
      </c>
      <c r="B18" s="2" t="s">
        <v>53</v>
      </c>
      <c r="C18" t="str">
        <f>VLOOKUP(Judge5[[#This Row],[Number]],[2]!Contestant[[Number]:[Name]],2,FALSE)</f>
        <v>Tara</v>
      </c>
      <c r="D18">
        <v>6</v>
      </c>
      <c r="E18">
        <v>7</v>
      </c>
      <c r="F18">
        <v>6</v>
      </c>
      <c r="G18">
        <v>7</v>
      </c>
      <c r="H18">
        <v>9</v>
      </c>
      <c r="I18">
        <v>9</v>
      </c>
    </row>
    <row r="19" spans="1:10" x14ac:dyDescent="0.35">
      <c r="A19" s="6">
        <v>5</v>
      </c>
      <c r="B19" s="2" t="s">
        <v>55</v>
      </c>
      <c r="C19" t="str">
        <f>VLOOKUP(Judge5[[#This Row],[Number]],[2]!Contestant[[Number]:[Name]],2,FALSE)</f>
        <v>Anaya</v>
      </c>
      <c r="D19">
        <v>7</v>
      </c>
      <c r="E19">
        <v>7</v>
      </c>
      <c r="F19">
        <v>9</v>
      </c>
      <c r="G19">
        <v>8</v>
      </c>
      <c r="H19">
        <v>7</v>
      </c>
      <c r="I19">
        <v>8</v>
      </c>
    </row>
    <row r="20" spans="1:10" x14ac:dyDescent="0.35">
      <c r="A20" s="6">
        <v>5</v>
      </c>
      <c r="B20" s="2" t="s">
        <v>57</v>
      </c>
      <c r="C20" t="str">
        <f>VLOOKUP(Judge5[[#This Row],[Number]],[2]!Contestant[[Number]:[Name]],2,FALSE)</f>
        <v>Lila</v>
      </c>
      <c r="D20">
        <v>9</v>
      </c>
      <c r="E20">
        <v>9</v>
      </c>
      <c r="F20">
        <v>8</v>
      </c>
      <c r="G20">
        <v>8</v>
      </c>
      <c r="H20">
        <v>8</v>
      </c>
      <c r="I20">
        <v>9</v>
      </c>
      <c r="J20">
        <v>9</v>
      </c>
    </row>
    <row r="21" spans="1:10" x14ac:dyDescent="0.35">
      <c r="A21" s="6">
        <v>5</v>
      </c>
      <c r="B21" s="2" t="s">
        <v>59</v>
      </c>
      <c r="C21" t="str">
        <f>VLOOKUP(Judge5[[#This Row],[Number]],[2]!Contestant[[Number]:[Name]],2,FALSE)</f>
        <v>Yasmin</v>
      </c>
      <c r="D21">
        <v>8</v>
      </c>
      <c r="E21">
        <v>9</v>
      </c>
      <c r="F21">
        <v>9</v>
      </c>
      <c r="G21">
        <v>8</v>
      </c>
      <c r="H21">
        <v>6</v>
      </c>
      <c r="I21">
        <v>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6B30-BA3B-4E9A-8D7B-1911E58AB2A7}">
  <dimension ref="A1:J21"/>
  <sheetViews>
    <sheetView tabSelected="1" topLeftCell="B1" workbookViewId="0">
      <selection activeCell="M10" sqref="M10"/>
    </sheetView>
  </sheetViews>
  <sheetFormatPr defaultRowHeight="14.5" x14ac:dyDescent="0.35"/>
  <cols>
    <col min="1" max="1" width="6.1796875" hidden="1" customWidth="1"/>
    <col min="2" max="2" width="15.54296875" style="2" bestFit="1" customWidth="1"/>
    <col min="3" max="3" width="22.453125" style="11" customWidth="1"/>
    <col min="4" max="4" width="12.453125" bestFit="1" customWidth="1"/>
    <col min="5" max="5" width="15.453125" bestFit="1" customWidth="1"/>
    <col min="6" max="6" width="13.81640625" bestFit="1" customWidth="1"/>
    <col min="7" max="7" width="18.26953125" bestFit="1" customWidth="1"/>
    <col min="8" max="8" width="12.81640625" bestFit="1" customWidth="1"/>
    <col min="9" max="9" width="15.81640625" bestFit="1" customWidth="1"/>
    <col min="10" max="10" width="7" bestFit="1" customWidth="1"/>
  </cols>
  <sheetData>
    <row r="1" spans="1:10" ht="17.5" thickBot="1" x14ac:dyDescent="0.45">
      <c r="B1" s="10" t="str">
        <f>"Judge "&amp;A15&amp;":"&amp;VLOOKUP(A15,[2]!Judge[#Data],2,FALSE)</f>
        <v>Judge 6:Norene</v>
      </c>
    </row>
    <row r="2" spans="1:10" ht="15" thickTop="1" x14ac:dyDescent="0.35">
      <c r="A2" s="5" t="s">
        <v>61</v>
      </c>
      <c r="B2" s="8" t="s">
        <v>28</v>
      </c>
      <c r="C2" s="12" t="s">
        <v>29</v>
      </c>
      <c r="D2" t="s">
        <v>6</v>
      </c>
      <c r="E2" t="s">
        <v>9</v>
      </c>
      <c r="F2" t="s">
        <v>12</v>
      </c>
      <c r="G2" t="s">
        <v>13</v>
      </c>
      <c r="H2" t="s">
        <v>15</v>
      </c>
      <c r="I2" t="s">
        <v>17</v>
      </c>
      <c r="J2" t="s">
        <v>19</v>
      </c>
    </row>
    <row r="3" spans="1:10" x14ac:dyDescent="0.35">
      <c r="A3" s="6">
        <v>6</v>
      </c>
      <c r="B3" s="2">
        <v>1</v>
      </c>
      <c r="C3" t="str">
        <f>VLOOKUP(Judge6[[#This Row],[Number]],[2]!Contestant[[Number]:[Name]],2,FALSE)</f>
        <v>Saniya</v>
      </c>
      <c r="D3">
        <v>8</v>
      </c>
      <c r="E3">
        <v>7</v>
      </c>
      <c r="F3">
        <v>8.5</v>
      </c>
      <c r="G3">
        <v>8</v>
      </c>
      <c r="H3">
        <v>8.5</v>
      </c>
      <c r="I3">
        <v>8</v>
      </c>
    </row>
    <row r="4" spans="1:10" x14ac:dyDescent="0.35">
      <c r="A4" s="6">
        <v>6</v>
      </c>
      <c r="B4" s="2">
        <v>2</v>
      </c>
      <c r="C4" t="str">
        <f>VLOOKUP(Judge6[[#This Row],[Number]],[2]!Contestant[[Number]:[Name]],2,FALSE)</f>
        <v>Trisha</v>
      </c>
      <c r="D4">
        <v>7</v>
      </c>
      <c r="E4">
        <v>7</v>
      </c>
      <c r="F4">
        <v>7</v>
      </c>
      <c r="G4">
        <v>7.5</v>
      </c>
      <c r="H4">
        <v>7</v>
      </c>
      <c r="I4">
        <v>7</v>
      </c>
      <c r="J4">
        <v>10</v>
      </c>
    </row>
    <row r="5" spans="1:10" x14ac:dyDescent="0.35">
      <c r="A5" s="6">
        <v>6</v>
      </c>
      <c r="B5" s="2">
        <v>3</v>
      </c>
      <c r="C5" t="str">
        <f>VLOOKUP(Judge6[[#This Row],[Number]],[2]!Contestant[[Number]:[Name]],2,FALSE)</f>
        <v>Mona</v>
      </c>
      <c r="D5">
        <v>9</v>
      </c>
      <c r="E5">
        <v>9</v>
      </c>
      <c r="F5">
        <v>10</v>
      </c>
      <c r="G5">
        <v>10</v>
      </c>
      <c r="H5">
        <v>8.5</v>
      </c>
      <c r="I5">
        <v>8</v>
      </c>
    </row>
    <row r="6" spans="1:10" x14ac:dyDescent="0.35">
      <c r="A6" s="6">
        <v>6</v>
      </c>
      <c r="B6" s="2">
        <v>4</v>
      </c>
      <c r="C6" t="str">
        <f>VLOOKUP(Judge6[[#This Row],[Number]],[2]!Contestant[[Number]:[Name]],2,FALSE)</f>
        <v>Ira</v>
      </c>
      <c r="D6">
        <v>7</v>
      </c>
      <c r="E6">
        <v>6</v>
      </c>
      <c r="F6">
        <v>5</v>
      </c>
      <c r="G6">
        <v>5.5</v>
      </c>
      <c r="H6">
        <v>6</v>
      </c>
      <c r="I6">
        <v>6</v>
      </c>
    </row>
    <row r="7" spans="1:10" x14ac:dyDescent="0.35">
      <c r="A7" s="6">
        <v>6</v>
      </c>
      <c r="B7" s="2">
        <v>5</v>
      </c>
      <c r="C7" t="str">
        <f>VLOOKUP(Judge6[[#This Row],[Number]],[2]!Contestant[[Number]:[Name]],2,FALSE)</f>
        <v>Maya</v>
      </c>
      <c r="D7">
        <v>8</v>
      </c>
      <c r="E7">
        <v>6</v>
      </c>
      <c r="F7">
        <v>9</v>
      </c>
      <c r="G7">
        <v>8.5</v>
      </c>
      <c r="H7">
        <v>7</v>
      </c>
      <c r="I7">
        <v>7</v>
      </c>
    </row>
    <row r="8" spans="1:10" x14ac:dyDescent="0.35">
      <c r="A8" s="6">
        <v>6</v>
      </c>
      <c r="B8" s="2">
        <v>6</v>
      </c>
      <c r="C8" t="str">
        <f>VLOOKUP(Judge6[[#This Row],[Number]],[2]!Contestant[[Number]:[Name]],2,FALSE)</f>
        <v>Diya</v>
      </c>
      <c r="D8">
        <v>9</v>
      </c>
      <c r="E8">
        <v>9</v>
      </c>
      <c r="F8">
        <v>10</v>
      </c>
      <c r="G8">
        <v>9.5</v>
      </c>
      <c r="H8">
        <v>9</v>
      </c>
      <c r="I8">
        <v>9</v>
      </c>
    </row>
    <row r="9" spans="1:10" x14ac:dyDescent="0.35">
      <c r="A9" s="6">
        <v>6</v>
      </c>
      <c r="B9" s="2">
        <v>7</v>
      </c>
      <c r="C9" t="str">
        <f>VLOOKUP(Judge6[[#This Row],[Number]],[2]!Contestant[[Number]:[Name]],2,FALSE)</f>
        <v>Jasmin</v>
      </c>
      <c r="D9">
        <v>9</v>
      </c>
      <c r="E9">
        <v>9</v>
      </c>
      <c r="F9">
        <v>10</v>
      </c>
      <c r="G9">
        <v>9.5</v>
      </c>
      <c r="H9">
        <v>8.5</v>
      </c>
      <c r="I9">
        <v>9</v>
      </c>
      <c r="J9">
        <v>8</v>
      </c>
    </row>
    <row r="10" spans="1:10" x14ac:dyDescent="0.35">
      <c r="A10" s="6">
        <v>6</v>
      </c>
      <c r="B10" s="2">
        <v>8</v>
      </c>
      <c r="C10" t="str">
        <f>VLOOKUP(Judge6[[#This Row],[Number]],[2]!Contestant[[Number]:[Name]],2,FALSE)</f>
        <v>Ida</v>
      </c>
      <c r="D10">
        <v>9</v>
      </c>
      <c r="E10">
        <v>8.5</v>
      </c>
      <c r="F10">
        <v>8</v>
      </c>
      <c r="G10">
        <v>8</v>
      </c>
      <c r="H10">
        <v>8</v>
      </c>
      <c r="I10">
        <v>7</v>
      </c>
      <c r="J10">
        <v>6</v>
      </c>
    </row>
    <row r="11" spans="1:10" x14ac:dyDescent="0.35">
      <c r="A11" s="6">
        <v>6</v>
      </c>
      <c r="B11" s="2">
        <v>9</v>
      </c>
      <c r="C11" t="str">
        <f>VLOOKUP(Judge6[[#This Row],[Number]],[2]!Contestant[[Number]:[Name]],2,FALSE)</f>
        <v>Sarina</v>
      </c>
      <c r="D11">
        <v>8</v>
      </c>
      <c r="E11">
        <v>8</v>
      </c>
      <c r="F11">
        <v>9.5</v>
      </c>
      <c r="G11">
        <v>9</v>
      </c>
      <c r="H11">
        <v>9</v>
      </c>
      <c r="I11">
        <v>8.5</v>
      </c>
    </row>
    <row r="12" spans="1:10" x14ac:dyDescent="0.35">
      <c r="A12" s="6">
        <v>6</v>
      </c>
      <c r="B12" s="2">
        <v>10</v>
      </c>
      <c r="C12" t="str">
        <f>VLOOKUP(Judge6[[#This Row],[Number]],[2]!Contestant[[Number]:[Name]],2,FALSE)</f>
        <v>Asha</v>
      </c>
      <c r="D12">
        <v>8</v>
      </c>
      <c r="E12">
        <v>9</v>
      </c>
      <c r="F12">
        <v>7.5</v>
      </c>
      <c r="G12">
        <v>8</v>
      </c>
      <c r="H12">
        <v>8</v>
      </c>
      <c r="I12">
        <v>8</v>
      </c>
    </row>
    <row r="13" spans="1:10" x14ac:dyDescent="0.35">
      <c r="A13" s="6">
        <v>6</v>
      </c>
      <c r="B13" s="2" t="s">
        <v>42</v>
      </c>
      <c r="C13" t="str">
        <f>VLOOKUP(Judge6[[#This Row],[Number]],[2]!Contestant[[Number]:[Name]],2,FALSE)</f>
        <v>Amaya</v>
      </c>
      <c r="D13">
        <v>8</v>
      </c>
      <c r="E13">
        <v>8</v>
      </c>
      <c r="F13">
        <v>8</v>
      </c>
      <c r="G13">
        <v>8</v>
      </c>
      <c r="H13">
        <v>7</v>
      </c>
      <c r="I13">
        <v>6</v>
      </c>
    </row>
    <row r="14" spans="1:10" x14ac:dyDescent="0.35">
      <c r="A14" s="6">
        <v>6</v>
      </c>
      <c r="B14" s="2" t="s">
        <v>45</v>
      </c>
      <c r="C14" t="str">
        <f>VLOOKUP(Judge6[[#This Row],[Number]],[2]!Contestant[[Number]:[Name]],2,FALSE)</f>
        <v>Karina</v>
      </c>
      <c r="D14">
        <v>7</v>
      </c>
      <c r="E14">
        <v>6</v>
      </c>
      <c r="F14">
        <v>9</v>
      </c>
      <c r="G14">
        <v>9</v>
      </c>
      <c r="H14">
        <v>8</v>
      </c>
      <c r="I14">
        <v>7</v>
      </c>
    </row>
    <row r="15" spans="1:10" x14ac:dyDescent="0.35">
      <c r="A15" s="6">
        <v>6</v>
      </c>
      <c r="B15" s="2" t="s">
        <v>47</v>
      </c>
      <c r="C15" t="str">
        <f>VLOOKUP(Judge6[[#This Row],[Number]],[2]!Contestant[[Number]:[Name]],2,FALSE)</f>
        <v>Marisa</v>
      </c>
      <c r="D15">
        <v>7</v>
      </c>
      <c r="E15">
        <v>7</v>
      </c>
      <c r="F15">
        <v>8</v>
      </c>
      <c r="G15">
        <v>8</v>
      </c>
      <c r="H15">
        <v>8</v>
      </c>
      <c r="I15">
        <v>7</v>
      </c>
    </row>
    <row r="16" spans="1:10" x14ac:dyDescent="0.35">
      <c r="A16" s="6">
        <v>6</v>
      </c>
      <c r="B16" s="2" t="s">
        <v>49</v>
      </c>
      <c r="C16" t="str">
        <f>VLOOKUP(Judge6[[#This Row],[Number]],[2]!Contestant[[Number]:[Name]],2,FALSE)</f>
        <v>Nina</v>
      </c>
      <c r="D16">
        <v>7</v>
      </c>
      <c r="E16">
        <v>7</v>
      </c>
      <c r="F16">
        <v>9</v>
      </c>
      <c r="G16">
        <v>9</v>
      </c>
      <c r="H16">
        <v>7</v>
      </c>
      <c r="I16">
        <v>6</v>
      </c>
      <c r="J16">
        <v>10</v>
      </c>
    </row>
    <row r="17" spans="1:10" x14ac:dyDescent="0.35">
      <c r="A17" s="6">
        <v>6</v>
      </c>
      <c r="B17" s="2" t="s">
        <v>51</v>
      </c>
      <c r="C17" t="str">
        <f>VLOOKUP(Judge6[[#This Row],[Number]],[2]!Contestant[[Number]:[Name]],2,FALSE)</f>
        <v>Natasha</v>
      </c>
      <c r="D17">
        <v>8</v>
      </c>
      <c r="E17">
        <v>9</v>
      </c>
      <c r="F17">
        <v>9.5</v>
      </c>
      <c r="G17">
        <v>9</v>
      </c>
      <c r="H17">
        <v>9</v>
      </c>
      <c r="I17">
        <v>8.5</v>
      </c>
      <c r="J17">
        <v>9</v>
      </c>
    </row>
    <row r="18" spans="1:10" x14ac:dyDescent="0.35">
      <c r="A18" s="6">
        <v>6</v>
      </c>
      <c r="B18" s="2" t="s">
        <v>53</v>
      </c>
      <c r="C18" t="str">
        <f>VLOOKUP(Judge6[[#This Row],[Number]],[2]!Contestant[[Number]:[Name]],2,FALSE)</f>
        <v>Tara</v>
      </c>
      <c r="D18">
        <v>7</v>
      </c>
      <c r="E18">
        <v>7</v>
      </c>
      <c r="F18">
        <v>8</v>
      </c>
      <c r="G18">
        <v>9</v>
      </c>
      <c r="H18">
        <v>7</v>
      </c>
      <c r="I18">
        <v>6.5</v>
      </c>
    </row>
    <row r="19" spans="1:10" x14ac:dyDescent="0.35">
      <c r="A19" s="6">
        <v>6</v>
      </c>
      <c r="B19" s="2" t="s">
        <v>55</v>
      </c>
      <c r="C19" t="str">
        <f>VLOOKUP(Judge6[[#This Row],[Number]],[2]!Contestant[[Number]:[Name]],2,FALSE)</f>
        <v>Anaya</v>
      </c>
      <c r="D19">
        <v>8</v>
      </c>
      <c r="E19">
        <v>9</v>
      </c>
      <c r="F19">
        <v>9</v>
      </c>
      <c r="G19">
        <v>9</v>
      </c>
      <c r="H19">
        <v>8.5</v>
      </c>
      <c r="I19">
        <v>8.5</v>
      </c>
    </row>
    <row r="20" spans="1:10" x14ac:dyDescent="0.35">
      <c r="A20" s="6">
        <v>6</v>
      </c>
      <c r="B20" s="2" t="s">
        <v>57</v>
      </c>
      <c r="C20" t="str">
        <f>VLOOKUP(Judge6[[#This Row],[Number]],[2]!Contestant[[Number]:[Name]],2,FALSE)</f>
        <v>Lila</v>
      </c>
      <c r="D20">
        <v>8.5</v>
      </c>
      <c r="E20">
        <v>9</v>
      </c>
      <c r="F20">
        <v>10</v>
      </c>
      <c r="G20">
        <v>10</v>
      </c>
      <c r="H20">
        <v>8</v>
      </c>
      <c r="I20">
        <v>9</v>
      </c>
      <c r="J20">
        <v>8</v>
      </c>
    </row>
    <row r="21" spans="1:10" x14ac:dyDescent="0.35">
      <c r="A21" s="6">
        <v>6</v>
      </c>
      <c r="B21" s="2" t="s">
        <v>59</v>
      </c>
      <c r="C21" t="str">
        <f>VLOOKUP(Judge6[[#This Row],[Number]],[2]!Contestant[[Number]:[Name]],2,FALSE)</f>
        <v>Yasmin</v>
      </c>
      <c r="D21">
        <v>6</v>
      </c>
      <c r="E21">
        <v>6</v>
      </c>
      <c r="F21">
        <v>9</v>
      </c>
      <c r="G21">
        <v>9</v>
      </c>
      <c r="H21">
        <v>7</v>
      </c>
      <c r="I21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Rounds</vt:lpstr>
      <vt:lpstr>Judges</vt:lpstr>
      <vt:lpstr>Contestants</vt:lpstr>
      <vt:lpstr>Judge1</vt:lpstr>
      <vt:lpstr>Judge2</vt:lpstr>
      <vt:lpstr>Judge3</vt:lpstr>
      <vt:lpstr>Judge4</vt:lpstr>
      <vt:lpstr>Judge5</vt:lpstr>
      <vt:lpstr>Judge6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Barakat (HDa)</dc:creator>
  <cp:lastModifiedBy>Serena Barakat (HDa)</cp:lastModifiedBy>
  <dcterms:created xsi:type="dcterms:W3CDTF">2020-04-01T14:51:21Z</dcterms:created>
  <dcterms:modified xsi:type="dcterms:W3CDTF">2020-04-01T15:04:20Z</dcterms:modified>
</cp:coreProperties>
</file>