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Contsega College Excel Course\Projects\"/>
    </mc:Choice>
  </mc:AlternateContent>
  <xr:revisionPtr revIDLastSave="0" documentId="13_ncr:1_{C150121D-AFED-43F9-A5B3-87DD68FE26A7}" xr6:coauthVersionLast="47" xr6:coauthVersionMax="47" xr10:uidLastSave="{00000000-0000-0000-0000-000000000000}"/>
  <bookViews>
    <workbookView xWindow="-110" yWindow="-110" windowWidth="19420" windowHeight="10300" activeTab="1" xr2:uid="{FC8536A1-4E9C-4D24-99B7-18F5D051D853}"/>
  </bookViews>
  <sheets>
    <sheet name="CNQ" sheetId="5" r:id="rId1"/>
    <sheet name="Personal Stocks Portfolio" sheetId="1" r:id="rId2"/>
    <sheet name="ENB" sheetId="4" r:id="rId3"/>
    <sheet name="Watchlist" sheetId="3" r:id="rId4"/>
    <sheet name="Table1" sheetId="2" r:id="rId5"/>
  </sheets>
  <definedNames>
    <definedName name="_xlnm.Print_Area" localSheetId="1">'Personal Stocks Portfolio'!$B$1:$J$35</definedName>
  </definedNames>
  <calcPr calcId="191029"/>
  <pivotCaches>
    <pivotCache cacheId="0" r:id="rId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 i="3" l="1" a="1"/>
  <c r="H2" i="3" s="1"/>
  <c r="H3" i="3" a="1"/>
  <c r="H3" i="3" s="1"/>
  <c r="G2" i="3" a="1"/>
  <c r="G2" i="3" s="1"/>
  <c r="G3" i="3" a="1"/>
  <c r="G3" i="3" s="1"/>
  <c r="F2" i="3" a="1"/>
  <c r="F2" i="3" s="1"/>
  <c r="F3" i="3" a="1"/>
  <c r="F3" i="3" s="1"/>
  <c r="E2" i="3" a="1"/>
  <c r="E2" i="3" s="1"/>
  <c r="E3" i="3" a="1"/>
  <c r="E3" i="3" s="1"/>
  <c r="D2" i="3" a="1"/>
  <c r="D2" i="3" s="1"/>
  <c r="D3" i="3" a="1"/>
  <c r="D3" i="3" s="1"/>
  <c r="C2" i="3" a="1"/>
  <c r="C2" i="3" s="1"/>
  <c r="C3" i="3" a="1"/>
  <c r="C3" i="3" s="1"/>
  <c r="B2" i="3" a="1"/>
  <c r="B2" i="3" s="1"/>
  <c r="B3" i="3" a="1"/>
  <c r="B3" i="3" s="1"/>
  <c r="B7" i="1" a="1"/>
  <c r="B7" i="1" s="1"/>
  <c r="C4" i="5" a="1"/>
  <c r="A5" i="4" a="1"/>
  <c r="C4" i="4" a="1"/>
  <c r="A5" i="5" a="1"/>
  <c r="A5" i="5" l="1"/>
  <c r="C4" i="5"/>
  <c r="A5" i="4"/>
  <c r="C4" i="4"/>
  <c r="H2" i="2" a="1"/>
  <c r="H2" i="2" s="1"/>
  <c r="H3" i="2" a="1"/>
  <c r="H3" i="2" s="1"/>
  <c r="H4" i="2" a="1"/>
  <c r="H4" i="2" s="1"/>
  <c r="H5" i="2" a="1"/>
  <c r="H5" i="2" s="1"/>
  <c r="H6" i="2" a="1"/>
  <c r="H6" i="2" s="1"/>
  <c r="G3" i="2"/>
  <c r="G4" i="2"/>
  <c r="G5" i="2"/>
  <c r="G6" i="2"/>
  <c r="G2" i="2"/>
  <c r="B15" i="2" a="1"/>
  <c r="B16" i="2" a="1"/>
  <c r="B13" i="2" a="1"/>
  <c r="B14" i="2" a="1"/>
  <c r="B16" i="2" l="1"/>
  <c r="B15" i="2"/>
  <c r="B14" i="2"/>
  <c r="B13" i="2"/>
  <c r="E7" i="1" a="1"/>
  <c r="E7" i="1" s="1"/>
  <c r="D7" i="1" a="1"/>
  <c r="D7" i="1" s="1"/>
  <c r="C7" i="1" a="1"/>
  <c r="C7" i="1" s="1"/>
  <c r="B15" i="1" s="1" a="1"/>
  <c r="B15" i="1" s="1"/>
  <c r="B11" i="2" a="1"/>
  <c r="G7" i="1" l="1" a="1"/>
  <c r="G7" i="1" s="1"/>
  <c r="B11" i="2"/>
  <c r="F7" i="1" l="1" a="1"/>
  <c r="F7" i="1" s="1"/>
  <c r="C15" i="1" l="1" a="1"/>
  <c r="C15" i="1" s="1"/>
  <c r="F3" i="1"/>
  <c r="H7" i="1" a="1"/>
  <c r="H7" i="1" s="1"/>
  <c r="G3" i="1"/>
  <c r="I7" i="1" a="1"/>
  <c r="I7" i="1" s="1"/>
  <c r="I3" i="1" s="1"/>
  <c r="H3"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893">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7"/>
        </ext>
      </extLst>
    </bk>
    <bk>
      <extLst>
        <ext uri="{3e2802c4-a4d2-4d8b-9148-e3be6c30e623}">
          <xlrd:rvb i="330"/>
        </ext>
      </extLst>
    </bk>
    <bk>
      <extLst>
        <ext uri="{3e2802c4-a4d2-4d8b-9148-e3be6c30e623}">
          <xlrd:rvb i="333"/>
        </ext>
      </extLst>
    </bk>
    <bk>
      <extLst>
        <ext uri="{3e2802c4-a4d2-4d8b-9148-e3be6c30e623}">
          <xlrd:rvb i="336"/>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6"/>
        </ext>
      </extLst>
    </bk>
    <bk>
      <extLst>
        <ext uri="{3e2802c4-a4d2-4d8b-9148-e3be6c30e623}">
          <xlrd:rvb i="477"/>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futureMetadata>
  <futureMetadata name="XLDAPR" count="1">
    <bk>
      <extLst>
        <ext uri="{bdbb8cdc-fa1e-496e-a857-3c3f30c029c3}">
          <xda:dynamicArrayProperties fDynamic="1" fCollapsed="0"/>
        </ext>
      </extLst>
    </bk>
  </futureMetadata>
  <cellMetadata count="1">
    <bk>
      <rc t="2" v="0"/>
    </bk>
  </cellMetadata>
  <valueMetadata count="1893">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bk>
      <rc t="1" v="65"/>
    </bk>
    <bk>
      <rc t="1" v="66"/>
    </bk>
    <bk>
      <rc t="1" v="67"/>
    </bk>
    <bk>
      <rc t="1" v="68"/>
    </bk>
    <bk>
      <rc t="1" v="69"/>
    </bk>
    <bk>
      <rc t="1" v="70"/>
    </bk>
    <bk>
      <rc t="1" v="71"/>
    </bk>
    <bk>
      <rc t="1" v="72"/>
    </bk>
    <bk>
      <rc t="1" v="73"/>
    </bk>
    <bk>
      <rc t="1" v="74"/>
    </bk>
    <bk>
      <rc t="1" v="75"/>
    </bk>
    <bk>
      <rc t="1" v="76"/>
    </bk>
    <bk>
      <rc t="1" v="77"/>
    </bk>
    <bk>
      <rc t="1" v="78"/>
    </bk>
    <bk>
      <rc t="1" v="79"/>
    </bk>
    <bk>
      <rc t="1" v="80"/>
    </bk>
    <bk>
      <rc t="1" v="81"/>
    </bk>
    <bk>
      <rc t="1" v="82"/>
    </bk>
    <bk>
      <rc t="1" v="83"/>
    </bk>
    <bk>
      <rc t="1" v="84"/>
    </bk>
    <bk>
      <rc t="1" v="85"/>
    </bk>
    <bk>
      <rc t="1" v="86"/>
    </bk>
    <bk>
      <rc t="1" v="87"/>
    </bk>
    <bk>
      <rc t="1" v="88"/>
    </bk>
    <bk>
      <rc t="1" v="89"/>
    </bk>
    <bk>
      <rc t="1" v="90"/>
    </bk>
    <bk>
      <rc t="1" v="91"/>
    </bk>
    <bk>
      <rc t="1" v="92"/>
    </bk>
    <bk>
      <rc t="1" v="93"/>
    </bk>
    <bk>
      <rc t="1" v="94"/>
    </bk>
    <bk>
      <rc t="1" v="95"/>
    </bk>
    <bk>
      <rc t="1" v="96"/>
    </bk>
    <bk>
      <rc t="1" v="97"/>
    </bk>
    <bk>
      <rc t="1" v="98"/>
    </bk>
    <bk>
      <rc t="1" v="99"/>
    </bk>
    <bk>
      <rc t="1" v="100"/>
    </bk>
    <bk>
      <rc t="1" v="101"/>
    </bk>
    <bk>
      <rc t="1" v="102"/>
    </bk>
    <bk>
      <rc t="1" v="103"/>
    </bk>
    <bk>
      <rc t="1" v="104"/>
    </bk>
    <bk>
      <rc t="1" v="105"/>
    </bk>
    <bk>
      <rc t="1" v="106"/>
    </bk>
    <bk>
      <rc t="1" v="107"/>
    </bk>
    <bk>
      <rc t="1" v="108"/>
    </bk>
    <bk>
      <rc t="1" v="109"/>
    </bk>
    <bk>
      <rc t="1" v="110"/>
    </bk>
    <bk>
      <rc t="1" v="111"/>
    </bk>
    <bk>
      <rc t="1" v="112"/>
    </bk>
    <bk>
      <rc t="1" v="113"/>
    </bk>
    <bk>
      <rc t="1" v="114"/>
    </bk>
    <bk>
      <rc t="1" v="115"/>
    </bk>
    <bk>
      <rc t="1" v="116"/>
    </bk>
    <bk>
      <rc t="1" v="117"/>
    </bk>
    <bk>
      <rc t="1" v="118"/>
    </bk>
    <bk>
      <rc t="1" v="119"/>
    </bk>
    <bk>
      <rc t="1" v="120"/>
    </bk>
    <bk>
      <rc t="1" v="121"/>
    </bk>
    <bk>
      <rc t="1" v="122"/>
    </bk>
    <bk>
      <rc t="1" v="123"/>
    </bk>
    <bk>
      <rc t="1" v="124"/>
    </bk>
    <bk>
      <rc t="1" v="125"/>
    </bk>
    <bk>
      <rc t="1" v="126"/>
    </bk>
    <bk>
      <rc t="1" v="127"/>
    </bk>
    <bk>
      <rc t="1" v="128"/>
    </bk>
    <bk>
      <rc t="1" v="129"/>
    </bk>
    <bk>
      <rc t="1" v="130"/>
    </bk>
    <bk>
      <rc t="1" v="131"/>
    </bk>
    <bk>
      <rc t="1" v="132"/>
    </bk>
    <bk>
      <rc t="1" v="133"/>
    </bk>
    <bk>
      <rc t="1" v="134"/>
    </bk>
    <bk>
      <rc t="1" v="135"/>
    </bk>
    <bk>
      <rc t="1" v="136"/>
    </bk>
    <bk>
      <rc t="1" v="137"/>
    </bk>
    <bk>
      <rc t="1" v="138"/>
    </bk>
    <bk>
      <rc t="1" v="139"/>
    </bk>
    <bk>
      <rc t="1" v="140"/>
    </bk>
    <bk>
      <rc t="1" v="141"/>
    </bk>
    <bk>
      <rc t="1" v="142"/>
    </bk>
    <bk>
      <rc t="1" v="143"/>
    </bk>
    <bk>
      <rc t="1" v="144"/>
    </bk>
    <bk>
      <rc t="1" v="145"/>
    </bk>
    <bk>
      <rc t="1" v="146"/>
    </bk>
    <bk>
      <rc t="1" v="147"/>
    </bk>
    <bk>
      <rc t="1" v="148"/>
    </bk>
    <bk>
      <rc t="1" v="149"/>
    </bk>
    <bk>
      <rc t="1" v="150"/>
    </bk>
    <bk>
      <rc t="1" v="151"/>
    </bk>
    <bk>
      <rc t="1" v="152"/>
    </bk>
    <bk>
      <rc t="1" v="153"/>
    </bk>
    <bk>
      <rc t="1" v="154"/>
    </bk>
    <bk>
      <rc t="1" v="155"/>
    </bk>
    <bk>
      <rc t="1" v="156"/>
    </bk>
    <bk>
      <rc t="1" v="157"/>
    </bk>
    <bk>
      <rc t="1" v="158"/>
    </bk>
    <bk>
      <rc t="1" v="159"/>
    </bk>
    <bk>
      <rc t="1" v="160"/>
    </bk>
    <bk>
      <rc t="1" v="161"/>
    </bk>
    <bk>
      <rc t="1" v="162"/>
    </bk>
    <bk>
      <rc t="1" v="163"/>
    </bk>
    <bk>
      <rc t="1" v="164"/>
    </bk>
    <bk>
      <rc t="1" v="165"/>
    </bk>
    <bk>
      <rc t="1" v="166"/>
    </bk>
    <bk>
      <rc t="1" v="167"/>
    </bk>
    <bk>
      <rc t="1" v="168"/>
    </bk>
    <bk>
      <rc t="1" v="169"/>
    </bk>
    <bk>
      <rc t="1" v="170"/>
    </bk>
    <bk>
      <rc t="1" v="171"/>
    </bk>
    <bk>
      <rc t="1" v="172"/>
    </bk>
    <bk>
      <rc t="1" v="173"/>
    </bk>
    <bk>
      <rc t="1" v="174"/>
    </bk>
    <bk>
      <rc t="1" v="175"/>
    </bk>
    <bk>
      <rc t="1" v="176"/>
    </bk>
    <bk>
      <rc t="1" v="177"/>
    </bk>
    <bk>
      <rc t="1" v="178"/>
    </bk>
    <bk>
      <rc t="1" v="179"/>
    </bk>
    <bk>
      <rc t="1" v="180"/>
    </bk>
    <bk>
      <rc t="1" v="181"/>
    </bk>
    <bk>
      <rc t="1" v="182"/>
    </bk>
    <bk>
      <rc t="1" v="183"/>
    </bk>
    <bk>
      <rc t="1" v="184"/>
    </bk>
    <bk>
      <rc t="1" v="185"/>
    </bk>
    <bk>
      <rc t="1" v="186"/>
    </bk>
    <bk>
      <rc t="1" v="187"/>
    </bk>
    <bk>
      <rc t="1" v="188"/>
    </bk>
    <bk>
      <rc t="1" v="189"/>
    </bk>
    <bk>
      <rc t="1" v="190"/>
    </bk>
    <bk>
      <rc t="1" v="191"/>
    </bk>
    <bk>
      <rc t="1" v="192"/>
    </bk>
    <bk>
      <rc t="1" v="193"/>
    </bk>
    <bk>
      <rc t="1" v="194"/>
    </bk>
    <bk>
      <rc t="1" v="195"/>
    </bk>
    <bk>
      <rc t="1" v="196"/>
    </bk>
    <bk>
      <rc t="1" v="197"/>
    </bk>
    <bk>
      <rc t="1" v="198"/>
    </bk>
    <bk>
      <rc t="1" v="199"/>
    </bk>
    <bk>
      <rc t="1" v="200"/>
    </bk>
    <bk>
      <rc t="1" v="201"/>
    </bk>
    <bk>
      <rc t="1" v="202"/>
    </bk>
    <bk>
      <rc t="1" v="203"/>
    </bk>
    <bk>
      <rc t="1" v="204"/>
    </bk>
    <bk>
      <rc t="1" v="205"/>
    </bk>
    <bk>
      <rc t="1" v="206"/>
    </bk>
    <bk>
      <rc t="1" v="207"/>
    </bk>
    <bk>
      <rc t="1" v="208"/>
    </bk>
    <bk>
      <rc t="1" v="209"/>
    </bk>
    <bk>
      <rc t="1" v="210"/>
    </bk>
    <bk>
      <rc t="1" v="211"/>
    </bk>
    <bk>
      <rc t="1" v="212"/>
    </bk>
    <bk>
      <rc t="1" v="213"/>
    </bk>
    <bk>
      <rc t="1" v="214"/>
    </bk>
    <bk>
      <rc t="1" v="215"/>
    </bk>
    <bk>
      <rc t="1" v="216"/>
    </bk>
    <bk>
      <rc t="1" v="217"/>
    </bk>
    <bk>
      <rc t="1" v="218"/>
    </bk>
    <bk>
      <rc t="1" v="219"/>
    </bk>
    <bk>
      <rc t="1" v="220"/>
    </bk>
    <bk>
      <rc t="1" v="221"/>
    </bk>
    <bk>
      <rc t="1" v="222"/>
    </bk>
    <bk>
      <rc t="1" v="223"/>
    </bk>
    <bk>
      <rc t="1" v="224"/>
    </bk>
    <bk>
      <rc t="1" v="225"/>
    </bk>
    <bk>
      <rc t="1" v="226"/>
    </bk>
    <bk>
      <rc t="1" v="227"/>
    </bk>
    <bk>
      <rc t="1" v="228"/>
    </bk>
    <bk>
      <rc t="1" v="229"/>
    </bk>
    <bk>
      <rc t="1" v="230"/>
    </bk>
    <bk>
      <rc t="1" v="231"/>
    </bk>
    <bk>
      <rc t="1" v="232"/>
    </bk>
    <bk>
      <rc t="1" v="233"/>
    </bk>
    <bk>
      <rc t="1" v="234"/>
    </bk>
    <bk>
      <rc t="1" v="235"/>
    </bk>
    <bk>
      <rc t="1" v="236"/>
    </bk>
    <bk>
      <rc t="1" v="237"/>
    </bk>
    <bk>
      <rc t="1" v="238"/>
    </bk>
    <bk>
      <rc t="1" v="239"/>
    </bk>
    <bk>
      <rc t="1" v="240"/>
    </bk>
    <bk>
      <rc t="1" v="241"/>
    </bk>
    <bk>
      <rc t="1" v="242"/>
    </bk>
    <bk>
      <rc t="1" v="243"/>
    </bk>
    <bk>
      <rc t="1" v="244"/>
    </bk>
    <bk>
      <rc t="1" v="245"/>
    </bk>
    <bk>
      <rc t="1" v="246"/>
    </bk>
    <bk>
      <rc t="1" v="247"/>
    </bk>
    <bk>
      <rc t="1" v="248"/>
    </bk>
    <bk>
      <rc t="1" v="249"/>
    </bk>
    <bk>
      <rc t="1" v="250"/>
    </bk>
    <bk>
      <rc t="1" v="251"/>
    </bk>
    <bk>
      <rc t="1" v="252"/>
    </bk>
    <bk>
      <rc t="1" v="253"/>
    </bk>
    <bk>
      <rc t="1" v="254"/>
    </bk>
    <bk>
      <rc t="1" v="255"/>
    </bk>
    <bk>
      <rc t="1" v="256"/>
    </bk>
    <bk>
      <rc t="1" v="257"/>
    </bk>
    <bk>
      <rc t="1" v="258"/>
    </bk>
    <bk>
      <rc t="1" v="259"/>
    </bk>
    <bk>
      <rc t="1" v="260"/>
    </bk>
    <bk>
      <rc t="1" v="261"/>
    </bk>
    <bk>
      <rc t="1" v="262"/>
    </bk>
    <bk>
      <rc t="1" v="263"/>
    </bk>
    <bk>
      <rc t="1" v="264"/>
    </bk>
    <bk>
      <rc t="1" v="265"/>
    </bk>
    <bk>
      <rc t="1" v="266"/>
    </bk>
    <bk>
      <rc t="1" v="267"/>
    </bk>
    <bk>
      <rc t="1" v="268"/>
    </bk>
    <bk>
      <rc t="1" v="269"/>
    </bk>
    <bk>
      <rc t="1" v="270"/>
    </bk>
    <bk>
      <rc t="1" v="271"/>
    </bk>
    <bk>
      <rc t="1" v="272"/>
    </bk>
    <bk>
      <rc t="1" v="273"/>
    </bk>
    <bk>
      <rc t="1" v="274"/>
    </bk>
    <bk>
      <rc t="1" v="275"/>
    </bk>
    <bk>
      <rc t="1" v="276"/>
    </bk>
    <bk>
      <rc t="1" v="277"/>
    </bk>
    <bk>
      <rc t="1" v="278"/>
    </bk>
    <bk>
      <rc t="1" v="279"/>
    </bk>
    <bk>
      <rc t="1" v="280"/>
    </bk>
    <bk>
      <rc t="1" v="281"/>
    </bk>
    <bk>
      <rc t="1" v="282"/>
    </bk>
    <bk>
      <rc t="1" v="283"/>
    </bk>
    <bk>
      <rc t="1" v="284"/>
    </bk>
    <bk>
      <rc t="1" v="285"/>
    </bk>
    <bk>
      <rc t="1" v="286"/>
    </bk>
    <bk>
      <rc t="1" v="287"/>
    </bk>
    <bk>
      <rc t="1" v="288"/>
    </bk>
    <bk>
      <rc t="1" v="289"/>
    </bk>
    <bk>
      <rc t="1" v="290"/>
    </bk>
    <bk>
      <rc t="1" v="291"/>
    </bk>
    <bk>
      <rc t="1" v="292"/>
    </bk>
    <bk>
      <rc t="1" v="293"/>
    </bk>
    <bk>
      <rc t="1" v="294"/>
    </bk>
    <bk>
      <rc t="1" v="295"/>
    </bk>
    <bk>
      <rc t="1" v="296"/>
    </bk>
    <bk>
      <rc t="1" v="297"/>
    </bk>
    <bk>
      <rc t="1" v="298"/>
    </bk>
    <bk>
      <rc t="1" v="299"/>
    </bk>
    <bk>
      <rc t="1" v="300"/>
    </bk>
    <bk>
      <rc t="1" v="301"/>
    </bk>
    <bk>
      <rc t="1" v="302"/>
    </bk>
    <bk>
      <rc t="1" v="303"/>
    </bk>
    <bk>
      <rc t="1" v="304"/>
    </bk>
    <bk>
      <rc t="1" v="305"/>
    </bk>
    <bk>
      <rc t="1" v="306"/>
    </bk>
    <bk>
      <rc t="1" v="307"/>
    </bk>
    <bk>
      <rc t="1" v="308"/>
    </bk>
    <bk>
      <rc t="1" v="309"/>
    </bk>
    <bk>
      <rc t="1" v="310"/>
    </bk>
    <bk>
      <rc t="1" v="311"/>
    </bk>
    <bk>
      <rc t="1" v="312"/>
    </bk>
    <bk>
      <rc t="1" v="313"/>
    </bk>
    <bk>
      <rc t="1" v="314"/>
    </bk>
    <bk>
      <rc t="1" v="315"/>
    </bk>
    <bk>
      <rc t="1" v="316"/>
    </bk>
    <bk>
      <rc t="1" v="317"/>
    </bk>
    <bk>
      <rc t="1" v="318"/>
    </bk>
    <bk>
      <rc t="1" v="319"/>
    </bk>
    <bk>
      <rc t="1" v="320"/>
    </bk>
    <bk>
      <rc t="1" v="321"/>
    </bk>
    <bk>
      <rc t="1" v="322"/>
    </bk>
    <bk>
      <rc t="1" v="323"/>
    </bk>
    <bk>
      <rc t="1" v="324"/>
    </bk>
    <bk>
      <rc t="1" v="325"/>
    </bk>
    <bk>
      <rc t="1" v="326"/>
    </bk>
    <bk>
      <rc t="1" v="327"/>
    </bk>
    <bk>
      <rc t="1" v="328"/>
    </bk>
    <bk>
      <rc t="1" v="329"/>
    </bk>
    <bk>
      <rc t="1" v="330"/>
    </bk>
    <bk>
      <rc t="1" v="331"/>
    </bk>
    <bk>
      <rc t="1" v="332"/>
    </bk>
    <bk>
      <rc t="1" v="333"/>
    </bk>
    <bk>
      <rc t="1" v="334"/>
    </bk>
    <bk>
      <rc t="1" v="335"/>
    </bk>
    <bk>
      <rc t="1" v="336"/>
    </bk>
    <bk>
      <rc t="1" v="337"/>
    </bk>
    <bk>
      <rc t="1" v="338"/>
    </bk>
    <bk>
      <rc t="1" v="339"/>
    </bk>
    <bk>
      <rc t="1" v="340"/>
    </bk>
    <bk>
      <rc t="1" v="341"/>
    </bk>
    <bk>
      <rc t="1" v="342"/>
    </bk>
    <bk>
      <rc t="1" v="343"/>
    </bk>
    <bk>
      <rc t="1" v="344"/>
    </bk>
    <bk>
      <rc t="1" v="345"/>
    </bk>
    <bk>
      <rc t="1" v="346"/>
    </bk>
    <bk>
      <rc t="1" v="347"/>
    </bk>
    <bk>
      <rc t="1" v="348"/>
    </bk>
    <bk>
      <rc t="1" v="349"/>
    </bk>
    <bk>
      <rc t="1" v="350"/>
    </bk>
    <bk>
      <rc t="1" v="351"/>
    </bk>
    <bk>
      <rc t="1" v="352"/>
    </bk>
    <bk>
      <rc t="1" v="353"/>
    </bk>
    <bk>
      <rc t="1" v="354"/>
    </bk>
    <bk>
      <rc t="1" v="355"/>
    </bk>
    <bk>
      <rc t="1" v="356"/>
    </bk>
    <bk>
      <rc t="1" v="357"/>
    </bk>
    <bk>
      <rc t="1" v="358"/>
    </bk>
    <bk>
      <rc t="1" v="359"/>
    </bk>
    <bk>
      <rc t="1" v="360"/>
    </bk>
    <bk>
      <rc t="1" v="361"/>
    </bk>
    <bk>
      <rc t="1" v="362"/>
    </bk>
    <bk>
      <rc t="1" v="363"/>
    </bk>
    <bk>
      <rc t="1" v="364"/>
    </bk>
    <bk>
      <rc t="1" v="365"/>
    </bk>
    <bk>
      <rc t="1" v="366"/>
    </bk>
    <bk>
      <rc t="1" v="367"/>
    </bk>
    <bk>
      <rc t="1" v="368"/>
    </bk>
    <bk>
      <rc t="1" v="369"/>
    </bk>
    <bk>
      <rc t="1" v="370"/>
    </bk>
    <bk>
      <rc t="1" v="371"/>
    </bk>
    <bk>
      <rc t="1" v="372"/>
    </bk>
    <bk>
      <rc t="1" v="373"/>
    </bk>
    <bk>
      <rc t="1" v="374"/>
    </bk>
    <bk>
      <rc t="1" v="375"/>
    </bk>
    <bk>
      <rc t="1" v="376"/>
    </bk>
    <bk>
      <rc t="1" v="377"/>
    </bk>
    <bk>
      <rc t="1" v="378"/>
    </bk>
    <bk>
      <rc t="1" v="379"/>
    </bk>
    <bk>
      <rc t="1" v="380"/>
    </bk>
    <bk>
      <rc t="1" v="381"/>
    </bk>
    <bk>
      <rc t="1" v="382"/>
    </bk>
    <bk>
      <rc t="1" v="383"/>
    </bk>
    <bk>
      <rc t="1" v="384"/>
    </bk>
    <bk>
      <rc t="1" v="385"/>
    </bk>
    <bk>
      <rc t="1" v="386"/>
    </bk>
    <bk>
      <rc t="1" v="387"/>
    </bk>
    <bk>
      <rc t="1" v="388"/>
    </bk>
    <bk>
      <rc t="1" v="389"/>
    </bk>
    <bk>
      <rc t="1" v="390"/>
    </bk>
    <bk>
      <rc t="1" v="391"/>
    </bk>
    <bk>
      <rc t="1" v="392"/>
    </bk>
    <bk>
      <rc t="1" v="393"/>
    </bk>
    <bk>
      <rc t="1" v="394"/>
    </bk>
    <bk>
      <rc t="1" v="395"/>
    </bk>
    <bk>
      <rc t="1" v="396"/>
    </bk>
    <bk>
      <rc t="1" v="397"/>
    </bk>
    <bk>
      <rc t="1" v="398"/>
    </bk>
    <bk>
      <rc t="1" v="399"/>
    </bk>
    <bk>
      <rc t="1" v="400"/>
    </bk>
    <bk>
      <rc t="1" v="401"/>
    </bk>
    <bk>
      <rc t="1" v="402"/>
    </bk>
    <bk>
      <rc t="1" v="403"/>
    </bk>
    <bk>
      <rc t="1" v="404"/>
    </bk>
    <bk>
      <rc t="1" v="405"/>
    </bk>
    <bk>
      <rc t="1" v="406"/>
    </bk>
    <bk>
      <rc t="1" v="407"/>
    </bk>
    <bk>
      <rc t="1" v="408"/>
    </bk>
    <bk>
      <rc t="1" v="409"/>
    </bk>
    <bk>
      <rc t="1" v="410"/>
    </bk>
    <bk>
      <rc t="1" v="411"/>
    </bk>
    <bk>
      <rc t="1" v="412"/>
    </bk>
    <bk>
      <rc t="1" v="413"/>
    </bk>
    <bk>
      <rc t="1" v="414"/>
    </bk>
    <bk>
      <rc t="1" v="415"/>
    </bk>
    <bk>
      <rc t="1" v="416"/>
    </bk>
    <bk>
      <rc t="1" v="417"/>
    </bk>
    <bk>
      <rc t="1" v="418"/>
    </bk>
    <bk>
      <rc t="1" v="419"/>
    </bk>
    <bk>
      <rc t="1" v="420"/>
    </bk>
    <bk>
      <rc t="1" v="421"/>
    </bk>
    <bk>
      <rc t="1" v="422"/>
    </bk>
    <bk>
      <rc t="1" v="423"/>
    </bk>
    <bk>
      <rc t="1" v="424"/>
    </bk>
    <bk>
      <rc t="1" v="425"/>
    </bk>
    <bk>
      <rc t="1" v="426"/>
    </bk>
    <bk>
      <rc t="1" v="427"/>
    </bk>
    <bk>
      <rc t="1" v="428"/>
    </bk>
    <bk>
      <rc t="1" v="429"/>
    </bk>
    <bk>
      <rc t="1" v="430"/>
    </bk>
    <bk>
      <rc t="1" v="431"/>
    </bk>
    <bk>
      <rc t="1" v="432"/>
    </bk>
    <bk>
      <rc t="1" v="433"/>
    </bk>
    <bk>
      <rc t="1" v="434"/>
    </bk>
    <bk>
      <rc t="1" v="435"/>
    </bk>
    <bk>
      <rc t="1" v="436"/>
    </bk>
    <bk>
      <rc t="1" v="437"/>
    </bk>
    <bk>
      <rc t="1" v="438"/>
    </bk>
    <bk>
      <rc t="1" v="439"/>
    </bk>
    <bk>
      <rc t="1" v="440"/>
    </bk>
    <bk>
      <rc t="1" v="441"/>
    </bk>
    <bk>
      <rc t="1" v="442"/>
    </bk>
    <bk>
      <rc t="1" v="443"/>
    </bk>
    <bk>
      <rc t="1" v="444"/>
    </bk>
    <bk>
      <rc t="1" v="445"/>
    </bk>
    <bk>
      <rc t="1" v="446"/>
    </bk>
    <bk>
      <rc t="1" v="447"/>
    </bk>
    <bk>
      <rc t="1" v="448"/>
    </bk>
    <bk>
      <rc t="1" v="449"/>
    </bk>
    <bk>
      <rc t="1" v="450"/>
    </bk>
    <bk>
      <rc t="1" v="451"/>
    </bk>
    <bk>
      <rc t="1" v="452"/>
    </bk>
    <bk>
      <rc t="1" v="453"/>
    </bk>
    <bk>
      <rc t="1" v="454"/>
    </bk>
    <bk>
      <rc t="1" v="455"/>
    </bk>
    <bk>
      <rc t="1" v="456"/>
    </bk>
    <bk>
      <rc t="1" v="457"/>
    </bk>
    <bk>
      <rc t="1" v="458"/>
    </bk>
    <bk>
      <rc t="1" v="459"/>
    </bk>
    <bk>
      <rc t="1" v="460"/>
    </bk>
    <bk>
      <rc t="1" v="461"/>
    </bk>
    <bk>
      <rc t="1" v="462"/>
    </bk>
    <bk>
      <rc t="1" v="463"/>
    </bk>
    <bk>
      <rc t="1" v="464"/>
    </bk>
    <bk>
      <rc t="1" v="465"/>
    </bk>
    <bk>
      <rc t="1" v="466"/>
    </bk>
    <bk>
      <rc t="1" v="467"/>
    </bk>
    <bk>
      <rc t="1" v="468"/>
    </bk>
    <bk>
      <rc t="1" v="469"/>
    </bk>
    <bk>
      <rc t="1" v="470"/>
    </bk>
    <bk>
      <rc t="1" v="471"/>
    </bk>
    <bk>
      <rc t="1" v="472"/>
    </bk>
    <bk>
      <rc t="1" v="473"/>
    </bk>
    <bk>
      <rc t="1" v="474"/>
    </bk>
    <bk>
      <rc t="1" v="475"/>
    </bk>
    <bk>
      <rc t="1" v="476"/>
    </bk>
    <bk>
      <rc t="1" v="477"/>
    </bk>
    <bk>
      <rc t="1" v="478"/>
    </bk>
    <bk>
      <rc t="1" v="479"/>
    </bk>
    <bk>
      <rc t="1" v="480"/>
    </bk>
    <bk>
      <rc t="1" v="481"/>
    </bk>
    <bk>
      <rc t="1" v="482"/>
    </bk>
    <bk>
      <rc t="1" v="483"/>
    </bk>
    <bk>
      <rc t="1" v="484"/>
    </bk>
    <bk>
      <rc t="1" v="485"/>
    </bk>
    <bk>
      <rc t="1" v="486"/>
    </bk>
    <bk>
      <rc t="1" v="487"/>
    </bk>
    <bk>
      <rc t="1" v="488"/>
    </bk>
    <bk>
      <rc t="1" v="489"/>
    </bk>
    <bk>
      <rc t="1" v="490"/>
    </bk>
    <bk>
      <rc t="1" v="491"/>
    </bk>
    <bk>
      <rc t="1" v="492"/>
    </bk>
    <bk>
      <rc t="1" v="493"/>
    </bk>
    <bk>
      <rc t="1" v="494"/>
    </bk>
    <bk>
      <rc t="1" v="495"/>
    </bk>
    <bk>
      <rc t="1" v="496"/>
    </bk>
    <bk>
      <rc t="1" v="497"/>
    </bk>
    <bk>
      <rc t="1" v="498"/>
    </bk>
    <bk>
      <rc t="1" v="499"/>
    </bk>
    <bk>
      <rc t="1" v="500"/>
    </bk>
    <bk>
      <rc t="1" v="501"/>
    </bk>
    <bk>
      <rc t="1" v="502"/>
    </bk>
    <bk>
      <rc t="1" v="503"/>
    </bk>
    <bk>
      <rc t="1" v="504"/>
    </bk>
    <bk>
      <rc t="1" v="505"/>
    </bk>
    <bk>
      <rc t="1" v="506"/>
    </bk>
    <bk>
      <rc t="1" v="507"/>
    </bk>
    <bk>
      <rc t="1" v="508"/>
    </bk>
    <bk>
      <rc t="1" v="509"/>
    </bk>
    <bk>
      <rc t="1" v="510"/>
    </bk>
    <bk>
      <rc t="1" v="511"/>
    </bk>
    <bk>
      <rc t="1" v="512"/>
    </bk>
    <bk>
      <rc t="1" v="513"/>
    </bk>
    <bk>
      <rc t="1" v="514"/>
    </bk>
    <bk>
      <rc t="1" v="515"/>
    </bk>
    <bk>
      <rc t="1" v="516"/>
    </bk>
    <bk>
      <rc t="1" v="517"/>
    </bk>
    <bk>
      <rc t="1" v="518"/>
    </bk>
    <bk>
      <rc t="1" v="519"/>
    </bk>
    <bk>
      <rc t="1" v="520"/>
    </bk>
    <bk>
      <rc t="1" v="521"/>
    </bk>
    <bk>
      <rc t="1" v="522"/>
    </bk>
    <bk>
      <rc t="1" v="523"/>
    </bk>
    <bk>
      <rc t="1" v="524"/>
    </bk>
    <bk>
      <rc t="1" v="525"/>
    </bk>
    <bk>
      <rc t="1" v="526"/>
    </bk>
    <bk>
      <rc t="1" v="527"/>
    </bk>
    <bk>
      <rc t="1" v="528"/>
    </bk>
    <bk>
      <rc t="1" v="529"/>
    </bk>
    <bk>
      <rc t="1" v="530"/>
    </bk>
    <bk>
      <rc t="1" v="531"/>
    </bk>
    <bk>
      <rc t="1" v="532"/>
    </bk>
    <bk>
      <rc t="1" v="533"/>
    </bk>
    <bk>
      <rc t="1" v="534"/>
    </bk>
    <bk>
      <rc t="1" v="535"/>
    </bk>
    <bk>
      <rc t="1" v="536"/>
    </bk>
    <bk>
      <rc t="1" v="537"/>
    </bk>
    <bk>
      <rc t="1" v="538"/>
    </bk>
    <bk>
      <rc t="1" v="539"/>
    </bk>
    <bk>
      <rc t="1" v="540"/>
    </bk>
    <bk>
      <rc t="1" v="541"/>
    </bk>
    <bk>
      <rc t="1" v="542"/>
    </bk>
    <bk>
      <rc t="1" v="543"/>
    </bk>
    <bk>
      <rc t="1" v="544"/>
    </bk>
    <bk>
      <rc t="1" v="545"/>
    </bk>
    <bk>
      <rc t="1" v="546"/>
    </bk>
    <bk>
      <rc t="1" v="547"/>
    </bk>
    <bk>
      <rc t="1" v="548"/>
    </bk>
    <bk>
      <rc t="1" v="549"/>
    </bk>
    <bk>
      <rc t="1" v="550"/>
    </bk>
    <bk>
      <rc t="1" v="551"/>
    </bk>
    <bk>
      <rc t="1" v="552"/>
    </bk>
    <bk>
      <rc t="1" v="553"/>
    </bk>
    <bk>
      <rc t="1" v="554"/>
    </bk>
    <bk>
      <rc t="1" v="555"/>
    </bk>
    <bk>
      <rc t="1" v="556"/>
    </bk>
    <bk>
      <rc t="1" v="557"/>
    </bk>
    <bk>
      <rc t="1" v="558"/>
    </bk>
    <bk>
      <rc t="1" v="559"/>
    </bk>
    <bk>
      <rc t="1" v="560"/>
    </bk>
    <bk>
      <rc t="1" v="561"/>
    </bk>
    <bk>
      <rc t="1" v="562"/>
    </bk>
    <bk>
      <rc t="1" v="563"/>
    </bk>
    <bk>
      <rc t="1" v="564"/>
    </bk>
    <bk>
      <rc t="1" v="565"/>
    </bk>
    <bk>
      <rc t="1" v="566"/>
    </bk>
    <bk>
      <rc t="1" v="567"/>
    </bk>
    <bk>
      <rc t="1" v="568"/>
    </bk>
    <bk>
      <rc t="1" v="569"/>
    </bk>
    <bk>
      <rc t="1" v="570"/>
    </bk>
    <bk>
      <rc t="1" v="571"/>
    </bk>
    <bk>
      <rc t="1" v="572"/>
    </bk>
    <bk>
      <rc t="1" v="573"/>
    </bk>
    <bk>
      <rc t="1" v="574"/>
    </bk>
    <bk>
      <rc t="1" v="575"/>
    </bk>
    <bk>
      <rc t="1" v="576"/>
    </bk>
    <bk>
      <rc t="1" v="577"/>
    </bk>
    <bk>
      <rc t="1" v="578"/>
    </bk>
    <bk>
      <rc t="1" v="579"/>
    </bk>
    <bk>
      <rc t="1" v="580"/>
    </bk>
    <bk>
      <rc t="1" v="581"/>
    </bk>
    <bk>
      <rc t="1" v="582"/>
    </bk>
    <bk>
      <rc t="1" v="583"/>
    </bk>
    <bk>
      <rc t="1" v="584"/>
    </bk>
    <bk>
      <rc t="1" v="585"/>
    </bk>
    <bk>
      <rc t="1" v="586"/>
    </bk>
    <bk>
      <rc t="1" v="587"/>
    </bk>
    <bk>
      <rc t="1" v="588"/>
    </bk>
    <bk>
      <rc t="1" v="589"/>
    </bk>
    <bk>
      <rc t="1" v="590"/>
    </bk>
    <bk>
      <rc t="1" v="591"/>
    </bk>
    <bk>
      <rc t="1" v="592"/>
    </bk>
    <bk>
      <rc t="1" v="593"/>
    </bk>
    <bk>
      <rc t="1" v="594"/>
    </bk>
    <bk>
      <rc t="1" v="595"/>
    </bk>
    <bk>
      <rc t="1" v="596"/>
    </bk>
    <bk>
      <rc t="1" v="597"/>
    </bk>
    <bk>
      <rc t="1" v="598"/>
    </bk>
    <bk>
      <rc t="1" v="599"/>
    </bk>
    <bk>
      <rc t="1" v="600"/>
    </bk>
    <bk>
      <rc t="1" v="601"/>
    </bk>
    <bk>
      <rc t="1" v="602"/>
    </bk>
    <bk>
      <rc t="1" v="603"/>
    </bk>
    <bk>
      <rc t="1" v="604"/>
    </bk>
    <bk>
      <rc t="1" v="605"/>
    </bk>
    <bk>
      <rc t="1" v="606"/>
    </bk>
    <bk>
      <rc t="1" v="607"/>
    </bk>
    <bk>
      <rc t="1" v="608"/>
    </bk>
    <bk>
      <rc t="1" v="609"/>
    </bk>
    <bk>
      <rc t="1" v="610"/>
    </bk>
    <bk>
      <rc t="1" v="611"/>
    </bk>
    <bk>
      <rc t="1" v="612"/>
    </bk>
    <bk>
      <rc t="1" v="613"/>
    </bk>
    <bk>
      <rc t="1" v="614"/>
    </bk>
    <bk>
      <rc t="1" v="615"/>
    </bk>
    <bk>
      <rc t="1" v="616"/>
    </bk>
    <bk>
      <rc t="1" v="617"/>
    </bk>
    <bk>
      <rc t="1" v="618"/>
    </bk>
    <bk>
      <rc t="1" v="619"/>
    </bk>
    <bk>
      <rc t="1" v="620"/>
    </bk>
    <bk>
      <rc t="1" v="621"/>
    </bk>
    <bk>
      <rc t="1" v="622"/>
    </bk>
    <bk>
      <rc t="1" v="623"/>
    </bk>
    <bk>
      <rc t="1" v="624"/>
    </bk>
    <bk>
      <rc t="1" v="625"/>
    </bk>
    <bk>
      <rc t="1" v="626"/>
    </bk>
    <bk>
      <rc t="1" v="627"/>
    </bk>
    <bk>
      <rc t="1" v="628"/>
    </bk>
    <bk>
      <rc t="1" v="629"/>
    </bk>
    <bk>
      <rc t="1" v="630"/>
    </bk>
    <bk>
      <rc t="1" v="631"/>
    </bk>
    <bk>
      <rc t="1" v="632"/>
    </bk>
    <bk>
      <rc t="1" v="633"/>
    </bk>
    <bk>
      <rc t="1" v="634"/>
    </bk>
    <bk>
      <rc t="1" v="635"/>
    </bk>
    <bk>
      <rc t="1" v="636"/>
    </bk>
    <bk>
      <rc t="1" v="637"/>
    </bk>
    <bk>
      <rc t="1" v="638"/>
    </bk>
    <bk>
      <rc t="1" v="639"/>
    </bk>
    <bk>
      <rc t="1" v="640"/>
    </bk>
    <bk>
      <rc t="1" v="641"/>
    </bk>
    <bk>
      <rc t="1" v="642"/>
    </bk>
    <bk>
      <rc t="1" v="643"/>
    </bk>
    <bk>
      <rc t="1" v="644"/>
    </bk>
    <bk>
      <rc t="1" v="645"/>
    </bk>
    <bk>
      <rc t="1" v="646"/>
    </bk>
    <bk>
      <rc t="1" v="647"/>
    </bk>
    <bk>
      <rc t="1" v="648"/>
    </bk>
    <bk>
      <rc t="1" v="649"/>
    </bk>
    <bk>
      <rc t="1" v="650"/>
    </bk>
    <bk>
      <rc t="1" v="651"/>
    </bk>
    <bk>
      <rc t="1" v="652"/>
    </bk>
    <bk>
      <rc t="1" v="653"/>
    </bk>
    <bk>
      <rc t="1" v="654"/>
    </bk>
    <bk>
      <rc t="1" v="655"/>
    </bk>
    <bk>
      <rc t="1" v="656"/>
    </bk>
    <bk>
      <rc t="1" v="657"/>
    </bk>
    <bk>
      <rc t="1" v="658"/>
    </bk>
    <bk>
      <rc t="1" v="659"/>
    </bk>
    <bk>
      <rc t="1" v="660"/>
    </bk>
    <bk>
      <rc t="1" v="661"/>
    </bk>
    <bk>
      <rc t="1" v="662"/>
    </bk>
    <bk>
      <rc t="1" v="663"/>
    </bk>
    <bk>
      <rc t="1" v="664"/>
    </bk>
    <bk>
      <rc t="1" v="665"/>
    </bk>
    <bk>
      <rc t="1" v="666"/>
    </bk>
    <bk>
      <rc t="1" v="667"/>
    </bk>
    <bk>
      <rc t="1" v="668"/>
    </bk>
    <bk>
      <rc t="1" v="669"/>
    </bk>
    <bk>
      <rc t="1" v="670"/>
    </bk>
    <bk>
      <rc t="1" v="671"/>
    </bk>
    <bk>
      <rc t="1" v="672"/>
    </bk>
    <bk>
      <rc t="1" v="673"/>
    </bk>
    <bk>
      <rc t="1" v="674"/>
    </bk>
    <bk>
      <rc t="1" v="675"/>
    </bk>
    <bk>
      <rc t="1" v="676"/>
    </bk>
    <bk>
      <rc t="1" v="677"/>
    </bk>
    <bk>
      <rc t="1" v="678"/>
    </bk>
    <bk>
      <rc t="1" v="679"/>
    </bk>
    <bk>
      <rc t="1" v="680"/>
    </bk>
    <bk>
      <rc t="1" v="681"/>
    </bk>
    <bk>
      <rc t="1" v="682"/>
    </bk>
    <bk>
      <rc t="1" v="683"/>
    </bk>
    <bk>
      <rc t="1" v="684"/>
    </bk>
    <bk>
      <rc t="1" v="685"/>
    </bk>
    <bk>
      <rc t="1" v="686"/>
    </bk>
    <bk>
      <rc t="1" v="687"/>
    </bk>
    <bk>
      <rc t="1" v="688"/>
    </bk>
    <bk>
      <rc t="1" v="689"/>
    </bk>
    <bk>
      <rc t="1" v="690"/>
    </bk>
    <bk>
      <rc t="1" v="691"/>
    </bk>
    <bk>
      <rc t="1" v="692"/>
    </bk>
    <bk>
      <rc t="1" v="693"/>
    </bk>
    <bk>
      <rc t="1" v="694"/>
    </bk>
    <bk>
      <rc t="1" v="695"/>
    </bk>
    <bk>
      <rc t="1" v="696"/>
    </bk>
    <bk>
      <rc t="1" v="697"/>
    </bk>
    <bk>
      <rc t="1" v="698"/>
    </bk>
    <bk>
      <rc t="1" v="699"/>
    </bk>
    <bk>
      <rc t="1" v="700"/>
    </bk>
    <bk>
      <rc t="1" v="701"/>
    </bk>
    <bk>
      <rc t="1" v="702"/>
    </bk>
    <bk>
      <rc t="1" v="703"/>
    </bk>
    <bk>
      <rc t="1" v="704"/>
    </bk>
    <bk>
      <rc t="1" v="705"/>
    </bk>
    <bk>
      <rc t="1" v="706"/>
    </bk>
    <bk>
      <rc t="1" v="707"/>
    </bk>
    <bk>
      <rc t="1" v="708"/>
    </bk>
    <bk>
      <rc t="1" v="709"/>
    </bk>
    <bk>
      <rc t="1" v="710"/>
    </bk>
    <bk>
      <rc t="1" v="711"/>
    </bk>
    <bk>
      <rc t="1" v="712"/>
    </bk>
    <bk>
      <rc t="1" v="713"/>
    </bk>
    <bk>
      <rc t="1" v="714"/>
    </bk>
    <bk>
      <rc t="1" v="715"/>
    </bk>
    <bk>
      <rc t="1" v="716"/>
    </bk>
    <bk>
      <rc t="1" v="717"/>
    </bk>
    <bk>
      <rc t="1" v="718"/>
    </bk>
    <bk>
      <rc t="1" v="719"/>
    </bk>
    <bk>
      <rc t="1" v="720"/>
    </bk>
    <bk>
      <rc t="1" v="721"/>
    </bk>
    <bk>
      <rc t="1" v="722"/>
    </bk>
    <bk>
      <rc t="1" v="723"/>
    </bk>
    <bk>
      <rc t="1" v="724"/>
    </bk>
    <bk>
      <rc t="1" v="725"/>
    </bk>
    <bk>
      <rc t="1" v="726"/>
    </bk>
    <bk>
      <rc t="1" v="727"/>
    </bk>
    <bk>
      <rc t="1" v="728"/>
    </bk>
    <bk>
      <rc t="1" v="729"/>
    </bk>
    <bk>
      <rc t="1" v="730"/>
    </bk>
    <bk>
      <rc t="1" v="731"/>
    </bk>
    <bk>
      <rc t="1" v="732"/>
    </bk>
    <bk>
      <rc t="1" v="733"/>
    </bk>
    <bk>
      <rc t="1" v="734"/>
    </bk>
    <bk>
      <rc t="1" v="735"/>
    </bk>
    <bk>
      <rc t="1" v="736"/>
    </bk>
    <bk>
      <rc t="1" v="737"/>
    </bk>
    <bk>
      <rc t="1" v="738"/>
    </bk>
    <bk>
      <rc t="1" v="739"/>
    </bk>
    <bk>
      <rc t="1" v="740"/>
    </bk>
    <bk>
      <rc t="1" v="741"/>
    </bk>
    <bk>
      <rc t="1" v="742"/>
    </bk>
    <bk>
      <rc t="1" v="743"/>
    </bk>
    <bk>
      <rc t="1" v="744"/>
    </bk>
    <bk>
      <rc t="1" v="745"/>
    </bk>
    <bk>
      <rc t="1" v="746"/>
    </bk>
    <bk>
      <rc t="1" v="747"/>
    </bk>
    <bk>
      <rc t="1" v="748"/>
    </bk>
    <bk>
      <rc t="1" v="749"/>
    </bk>
    <bk>
      <rc t="1" v="750"/>
    </bk>
    <bk>
      <rc t="1" v="751"/>
    </bk>
    <bk>
      <rc t="1" v="752"/>
    </bk>
    <bk>
      <rc t="1" v="753"/>
    </bk>
    <bk>
      <rc t="1" v="754"/>
    </bk>
    <bk>
      <rc t="1" v="755"/>
    </bk>
    <bk>
      <rc t="1" v="756"/>
    </bk>
    <bk>
      <rc t="1" v="757"/>
    </bk>
    <bk>
      <rc t="1" v="758"/>
    </bk>
    <bk>
      <rc t="1" v="759"/>
    </bk>
    <bk>
      <rc t="1" v="760"/>
    </bk>
    <bk>
      <rc t="1" v="761"/>
    </bk>
    <bk>
      <rc t="1" v="762"/>
    </bk>
    <bk>
      <rc t="1" v="763"/>
    </bk>
    <bk>
      <rc t="1" v="764"/>
    </bk>
    <bk>
      <rc t="1" v="765"/>
    </bk>
    <bk>
      <rc t="1" v="766"/>
    </bk>
    <bk>
      <rc t="1" v="767"/>
    </bk>
    <bk>
      <rc t="1" v="768"/>
    </bk>
    <bk>
      <rc t="1" v="769"/>
    </bk>
    <bk>
      <rc t="1" v="770"/>
    </bk>
    <bk>
      <rc t="1" v="771"/>
    </bk>
    <bk>
      <rc t="1" v="772"/>
    </bk>
    <bk>
      <rc t="1" v="773"/>
    </bk>
    <bk>
      <rc t="1" v="774"/>
    </bk>
    <bk>
      <rc t="1" v="775"/>
    </bk>
    <bk>
      <rc t="1" v="776"/>
    </bk>
    <bk>
      <rc t="1" v="777"/>
    </bk>
    <bk>
      <rc t="1" v="778"/>
    </bk>
    <bk>
      <rc t="1" v="779"/>
    </bk>
    <bk>
      <rc t="1" v="780"/>
    </bk>
    <bk>
      <rc t="1" v="781"/>
    </bk>
    <bk>
      <rc t="1" v="782"/>
    </bk>
    <bk>
      <rc t="1" v="783"/>
    </bk>
    <bk>
      <rc t="1" v="784"/>
    </bk>
    <bk>
      <rc t="1" v="785"/>
    </bk>
    <bk>
      <rc t="1" v="786"/>
    </bk>
    <bk>
      <rc t="1" v="787"/>
    </bk>
    <bk>
      <rc t="1" v="788"/>
    </bk>
    <bk>
      <rc t="1" v="789"/>
    </bk>
    <bk>
      <rc t="1" v="790"/>
    </bk>
    <bk>
      <rc t="1" v="791"/>
    </bk>
    <bk>
      <rc t="1" v="792"/>
    </bk>
    <bk>
      <rc t="1" v="793"/>
    </bk>
    <bk>
      <rc t="1" v="794"/>
    </bk>
    <bk>
      <rc t="1" v="795"/>
    </bk>
    <bk>
      <rc t="1" v="796"/>
    </bk>
    <bk>
      <rc t="1" v="797"/>
    </bk>
    <bk>
      <rc t="1" v="798"/>
    </bk>
    <bk>
      <rc t="1" v="799"/>
    </bk>
    <bk>
      <rc t="1" v="800"/>
    </bk>
    <bk>
      <rc t="1" v="801"/>
    </bk>
    <bk>
      <rc t="1" v="802"/>
    </bk>
    <bk>
      <rc t="1" v="803"/>
    </bk>
    <bk>
      <rc t="1" v="804"/>
    </bk>
    <bk>
      <rc t="1" v="805"/>
    </bk>
    <bk>
      <rc t="1" v="806"/>
    </bk>
    <bk>
      <rc t="1" v="807"/>
    </bk>
    <bk>
      <rc t="1" v="808"/>
    </bk>
    <bk>
      <rc t="1" v="809"/>
    </bk>
    <bk>
      <rc t="1" v="810"/>
    </bk>
    <bk>
      <rc t="1" v="811"/>
    </bk>
    <bk>
      <rc t="1" v="812"/>
    </bk>
    <bk>
      <rc t="1" v="813"/>
    </bk>
    <bk>
      <rc t="1" v="814"/>
    </bk>
    <bk>
      <rc t="1" v="815"/>
    </bk>
    <bk>
      <rc t="1" v="816"/>
    </bk>
    <bk>
      <rc t="1" v="817"/>
    </bk>
    <bk>
      <rc t="1" v="818"/>
    </bk>
    <bk>
      <rc t="1" v="819"/>
    </bk>
    <bk>
      <rc t="1" v="820"/>
    </bk>
    <bk>
      <rc t="1" v="821"/>
    </bk>
    <bk>
      <rc t="1" v="822"/>
    </bk>
    <bk>
      <rc t="1" v="823"/>
    </bk>
    <bk>
      <rc t="1" v="824"/>
    </bk>
    <bk>
      <rc t="1" v="825"/>
    </bk>
    <bk>
      <rc t="1" v="826"/>
    </bk>
    <bk>
      <rc t="1" v="827"/>
    </bk>
    <bk>
      <rc t="1" v="828"/>
    </bk>
    <bk>
      <rc t="1" v="829"/>
    </bk>
    <bk>
      <rc t="1" v="830"/>
    </bk>
    <bk>
      <rc t="1" v="831"/>
    </bk>
    <bk>
      <rc t="1" v="832"/>
    </bk>
    <bk>
      <rc t="1" v="833"/>
    </bk>
    <bk>
      <rc t="1" v="834"/>
    </bk>
    <bk>
      <rc t="1" v="835"/>
    </bk>
    <bk>
      <rc t="1" v="836"/>
    </bk>
    <bk>
      <rc t="1" v="837"/>
    </bk>
    <bk>
      <rc t="1" v="838"/>
    </bk>
    <bk>
      <rc t="1" v="839"/>
    </bk>
    <bk>
      <rc t="1" v="840"/>
    </bk>
    <bk>
      <rc t="1" v="841"/>
    </bk>
    <bk>
      <rc t="1" v="842"/>
    </bk>
    <bk>
      <rc t="1" v="843"/>
    </bk>
    <bk>
      <rc t="1" v="844"/>
    </bk>
    <bk>
      <rc t="1" v="845"/>
    </bk>
    <bk>
      <rc t="1" v="846"/>
    </bk>
    <bk>
      <rc t="1" v="847"/>
    </bk>
    <bk>
      <rc t="1" v="848"/>
    </bk>
    <bk>
      <rc t="1" v="849"/>
    </bk>
    <bk>
      <rc t="1" v="850"/>
    </bk>
    <bk>
      <rc t="1" v="851"/>
    </bk>
    <bk>
      <rc t="1" v="852"/>
    </bk>
    <bk>
      <rc t="1" v="853"/>
    </bk>
    <bk>
      <rc t="1" v="854"/>
    </bk>
    <bk>
      <rc t="1" v="855"/>
    </bk>
    <bk>
      <rc t="1" v="856"/>
    </bk>
    <bk>
      <rc t="1" v="857"/>
    </bk>
    <bk>
      <rc t="1" v="858"/>
    </bk>
    <bk>
      <rc t="1" v="859"/>
    </bk>
    <bk>
      <rc t="1" v="860"/>
    </bk>
    <bk>
      <rc t="1" v="861"/>
    </bk>
    <bk>
      <rc t="1" v="862"/>
    </bk>
    <bk>
      <rc t="1" v="863"/>
    </bk>
    <bk>
      <rc t="1" v="864"/>
    </bk>
    <bk>
      <rc t="1" v="865"/>
    </bk>
    <bk>
      <rc t="1" v="866"/>
    </bk>
    <bk>
      <rc t="1" v="867"/>
    </bk>
    <bk>
      <rc t="1" v="868"/>
    </bk>
    <bk>
      <rc t="1" v="869"/>
    </bk>
    <bk>
      <rc t="1" v="870"/>
    </bk>
    <bk>
      <rc t="1" v="871"/>
    </bk>
    <bk>
      <rc t="1" v="872"/>
    </bk>
    <bk>
      <rc t="1" v="873"/>
    </bk>
    <bk>
      <rc t="1" v="874"/>
    </bk>
    <bk>
      <rc t="1" v="875"/>
    </bk>
    <bk>
      <rc t="1" v="876"/>
    </bk>
    <bk>
      <rc t="1" v="877"/>
    </bk>
    <bk>
      <rc t="1" v="878"/>
    </bk>
    <bk>
      <rc t="1" v="879"/>
    </bk>
    <bk>
      <rc t="1" v="880"/>
    </bk>
    <bk>
      <rc t="1" v="881"/>
    </bk>
    <bk>
      <rc t="1" v="882"/>
    </bk>
    <bk>
      <rc t="1" v="883"/>
    </bk>
    <bk>
      <rc t="1" v="884"/>
    </bk>
    <bk>
      <rc t="1" v="885"/>
    </bk>
    <bk>
      <rc t="1" v="886"/>
    </bk>
    <bk>
      <rc t="1" v="887"/>
    </bk>
    <bk>
      <rc t="1" v="888"/>
    </bk>
    <bk>
      <rc t="1" v="889"/>
    </bk>
    <bk>
      <rc t="1" v="890"/>
    </bk>
    <bk>
      <rc t="1" v="891"/>
    </bk>
    <bk>
      <rc t="1" v="892"/>
    </bk>
    <bk>
      <rc t="1" v="893"/>
    </bk>
    <bk>
      <rc t="1" v="894"/>
    </bk>
    <bk>
      <rc t="1" v="895"/>
    </bk>
    <bk>
      <rc t="1" v="896"/>
    </bk>
    <bk>
      <rc t="1" v="897"/>
    </bk>
    <bk>
      <rc t="1" v="898"/>
    </bk>
    <bk>
      <rc t="1" v="899"/>
    </bk>
    <bk>
      <rc t="1" v="900"/>
    </bk>
    <bk>
      <rc t="1" v="901"/>
    </bk>
    <bk>
      <rc t="1" v="902"/>
    </bk>
    <bk>
      <rc t="1" v="903"/>
    </bk>
    <bk>
      <rc t="1" v="904"/>
    </bk>
    <bk>
      <rc t="1" v="905"/>
    </bk>
    <bk>
      <rc t="1" v="906"/>
    </bk>
    <bk>
      <rc t="1" v="907"/>
    </bk>
    <bk>
      <rc t="1" v="908"/>
    </bk>
    <bk>
      <rc t="1" v="909"/>
    </bk>
    <bk>
      <rc t="1" v="910"/>
    </bk>
    <bk>
      <rc t="1" v="911"/>
    </bk>
    <bk>
      <rc t="1" v="912"/>
    </bk>
    <bk>
      <rc t="1" v="913"/>
    </bk>
    <bk>
      <rc t="1" v="914"/>
    </bk>
    <bk>
      <rc t="1" v="915"/>
    </bk>
    <bk>
      <rc t="1" v="916"/>
    </bk>
    <bk>
      <rc t="1" v="917"/>
    </bk>
    <bk>
      <rc t="1" v="918"/>
    </bk>
    <bk>
      <rc t="1" v="919"/>
    </bk>
    <bk>
      <rc t="1" v="920"/>
    </bk>
    <bk>
      <rc t="1" v="921"/>
    </bk>
    <bk>
      <rc t="1" v="922"/>
    </bk>
    <bk>
      <rc t="1" v="923"/>
    </bk>
    <bk>
      <rc t="1" v="924"/>
    </bk>
    <bk>
      <rc t="1" v="925"/>
    </bk>
    <bk>
      <rc t="1" v="926"/>
    </bk>
    <bk>
      <rc t="1" v="927"/>
    </bk>
    <bk>
      <rc t="1" v="928"/>
    </bk>
    <bk>
      <rc t="1" v="929"/>
    </bk>
    <bk>
      <rc t="1" v="930"/>
    </bk>
    <bk>
      <rc t="1" v="931"/>
    </bk>
    <bk>
      <rc t="1" v="932"/>
    </bk>
    <bk>
      <rc t="1" v="933"/>
    </bk>
    <bk>
      <rc t="1" v="934"/>
    </bk>
    <bk>
      <rc t="1" v="935"/>
    </bk>
    <bk>
      <rc t="1" v="936"/>
    </bk>
    <bk>
      <rc t="1" v="937"/>
    </bk>
    <bk>
      <rc t="1" v="938"/>
    </bk>
    <bk>
      <rc t="1" v="939"/>
    </bk>
    <bk>
      <rc t="1" v="940"/>
    </bk>
    <bk>
      <rc t="1" v="941"/>
    </bk>
    <bk>
      <rc t="1" v="942"/>
    </bk>
    <bk>
      <rc t="1" v="943"/>
    </bk>
    <bk>
      <rc t="1" v="944"/>
    </bk>
    <bk>
      <rc t="1" v="945"/>
    </bk>
    <bk>
      <rc t="1" v="946"/>
    </bk>
    <bk>
      <rc t="1" v="947"/>
    </bk>
    <bk>
      <rc t="1" v="948"/>
    </bk>
    <bk>
      <rc t="1" v="949"/>
    </bk>
    <bk>
      <rc t="1" v="950"/>
    </bk>
    <bk>
      <rc t="1" v="951"/>
    </bk>
    <bk>
      <rc t="1" v="952"/>
    </bk>
    <bk>
      <rc t="1" v="953"/>
    </bk>
    <bk>
      <rc t="1" v="954"/>
    </bk>
    <bk>
      <rc t="1" v="955"/>
    </bk>
    <bk>
      <rc t="1" v="956"/>
    </bk>
    <bk>
      <rc t="1" v="957"/>
    </bk>
    <bk>
      <rc t="1" v="958"/>
    </bk>
    <bk>
      <rc t="1" v="959"/>
    </bk>
    <bk>
      <rc t="1" v="960"/>
    </bk>
    <bk>
      <rc t="1" v="961"/>
    </bk>
    <bk>
      <rc t="1" v="962"/>
    </bk>
    <bk>
      <rc t="1" v="963"/>
    </bk>
    <bk>
      <rc t="1" v="964"/>
    </bk>
    <bk>
      <rc t="1" v="965"/>
    </bk>
    <bk>
      <rc t="1" v="966"/>
    </bk>
    <bk>
      <rc t="1" v="967"/>
    </bk>
    <bk>
      <rc t="1" v="968"/>
    </bk>
    <bk>
      <rc t="1" v="969"/>
    </bk>
    <bk>
      <rc t="1" v="970"/>
    </bk>
    <bk>
      <rc t="1" v="971"/>
    </bk>
    <bk>
      <rc t="1" v="972"/>
    </bk>
    <bk>
      <rc t="1" v="973"/>
    </bk>
    <bk>
      <rc t="1" v="974"/>
    </bk>
    <bk>
      <rc t="1" v="975"/>
    </bk>
    <bk>
      <rc t="1" v="976"/>
    </bk>
    <bk>
      <rc t="1" v="977"/>
    </bk>
    <bk>
      <rc t="1" v="978"/>
    </bk>
    <bk>
      <rc t="1" v="979"/>
    </bk>
    <bk>
      <rc t="1" v="980"/>
    </bk>
    <bk>
      <rc t="1" v="981"/>
    </bk>
    <bk>
      <rc t="1" v="982"/>
    </bk>
    <bk>
      <rc t="1" v="983"/>
    </bk>
    <bk>
      <rc t="1" v="984"/>
    </bk>
    <bk>
      <rc t="1" v="985"/>
    </bk>
    <bk>
      <rc t="1" v="986"/>
    </bk>
    <bk>
      <rc t="1" v="987"/>
    </bk>
    <bk>
      <rc t="1" v="988"/>
    </bk>
    <bk>
      <rc t="1" v="989"/>
    </bk>
    <bk>
      <rc t="1" v="990"/>
    </bk>
    <bk>
      <rc t="1" v="991"/>
    </bk>
    <bk>
      <rc t="1" v="992"/>
    </bk>
    <bk>
      <rc t="1" v="993"/>
    </bk>
    <bk>
      <rc t="1" v="994"/>
    </bk>
    <bk>
      <rc t="1" v="995"/>
    </bk>
    <bk>
      <rc t="1" v="996"/>
    </bk>
    <bk>
      <rc t="1" v="997"/>
    </bk>
    <bk>
      <rc t="1" v="998"/>
    </bk>
    <bk>
      <rc t="1" v="999"/>
    </bk>
    <bk>
      <rc t="1" v="1000"/>
    </bk>
    <bk>
      <rc t="1" v="1001"/>
    </bk>
    <bk>
      <rc t="1" v="1002"/>
    </bk>
    <bk>
      <rc t="1" v="1003"/>
    </bk>
    <bk>
      <rc t="1" v="1004"/>
    </bk>
    <bk>
      <rc t="1" v="1005"/>
    </bk>
    <bk>
      <rc t="1" v="1006"/>
    </bk>
    <bk>
      <rc t="1" v="1007"/>
    </bk>
    <bk>
      <rc t="1" v="1008"/>
    </bk>
    <bk>
      <rc t="1" v="1009"/>
    </bk>
    <bk>
      <rc t="1" v="1010"/>
    </bk>
    <bk>
      <rc t="1" v="1011"/>
    </bk>
    <bk>
      <rc t="1" v="1012"/>
    </bk>
    <bk>
      <rc t="1" v="1013"/>
    </bk>
    <bk>
      <rc t="1" v="1014"/>
    </bk>
    <bk>
      <rc t="1" v="1015"/>
    </bk>
    <bk>
      <rc t="1" v="1016"/>
    </bk>
    <bk>
      <rc t="1" v="1017"/>
    </bk>
    <bk>
      <rc t="1" v="1018"/>
    </bk>
    <bk>
      <rc t="1" v="1019"/>
    </bk>
    <bk>
      <rc t="1" v="1020"/>
    </bk>
    <bk>
      <rc t="1" v="1021"/>
    </bk>
    <bk>
      <rc t="1" v="1022"/>
    </bk>
    <bk>
      <rc t="1" v="1023"/>
    </bk>
    <bk>
      <rc t="1" v="1024"/>
    </bk>
    <bk>
      <rc t="1" v="1025"/>
    </bk>
    <bk>
      <rc t="1" v="1026"/>
    </bk>
    <bk>
      <rc t="1" v="1027"/>
    </bk>
    <bk>
      <rc t="1" v="1028"/>
    </bk>
    <bk>
      <rc t="1" v="1029"/>
    </bk>
    <bk>
      <rc t="1" v="1030"/>
    </bk>
    <bk>
      <rc t="1" v="1031"/>
    </bk>
    <bk>
      <rc t="1" v="1032"/>
    </bk>
    <bk>
      <rc t="1" v="1033"/>
    </bk>
    <bk>
      <rc t="1" v="1034"/>
    </bk>
    <bk>
      <rc t="1" v="1035"/>
    </bk>
    <bk>
      <rc t="1" v="1036"/>
    </bk>
    <bk>
      <rc t="1" v="1037"/>
    </bk>
    <bk>
      <rc t="1" v="1038"/>
    </bk>
    <bk>
      <rc t="1" v="1039"/>
    </bk>
    <bk>
      <rc t="1" v="1040"/>
    </bk>
    <bk>
      <rc t="1" v="1041"/>
    </bk>
    <bk>
      <rc t="1" v="1042"/>
    </bk>
    <bk>
      <rc t="1" v="1043"/>
    </bk>
    <bk>
      <rc t="1" v="1044"/>
    </bk>
    <bk>
      <rc t="1" v="1045"/>
    </bk>
    <bk>
      <rc t="1" v="1046"/>
    </bk>
    <bk>
      <rc t="1" v="1047"/>
    </bk>
    <bk>
      <rc t="1" v="1048"/>
    </bk>
    <bk>
      <rc t="1" v="1049"/>
    </bk>
    <bk>
      <rc t="1" v="1050"/>
    </bk>
    <bk>
      <rc t="1" v="1051"/>
    </bk>
    <bk>
      <rc t="1" v="1052"/>
    </bk>
    <bk>
      <rc t="1" v="1053"/>
    </bk>
    <bk>
      <rc t="1" v="1054"/>
    </bk>
    <bk>
      <rc t="1" v="1055"/>
    </bk>
    <bk>
      <rc t="1" v="1056"/>
    </bk>
    <bk>
      <rc t="1" v="1057"/>
    </bk>
    <bk>
      <rc t="1" v="1058"/>
    </bk>
    <bk>
      <rc t="1" v="1059"/>
    </bk>
    <bk>
      <rc t="1" v="1060"/>
    </bk>
    <bk>
      <rc t="1" v="1061"/>
    </bk>
    <bk>
      <rc t="1" v="1062"/>
    </bk>
    <bk>
      <rc t="1" v="1063"/>
    </bk>
    <bk>
      <rc t="1" v="1064"/>
    </bk>
    <bk>
      <rc t="1" v="1065"/>
    </bk>
    <bk>
      <rc t="1" v="1066"/>
    </bk>
    <bk>
      <rc t="1" v="1067"/>
    </bk>
    <bk>
      <rc t="1" v="1068"/>
    </bk>
    <bk>
      <rc t="1" v="1069"/>
    </bk>
    <bk>
      <rc t="1" v="1070"/>
    </bk>
    <bk>
      <rc t="1" v="1071"/>
    </bk>
    <bk>
      <rc t="1" v="1072"/>
    </bk>
    <bk>
      <rc t="1" v="1073"/>
    </bk>
    <bk>
      <rc t="1" v="1074"/>
    </bk>
    <bk>
      <rc t="1" v="1075"/>
    </bk>
    <bk>
      <rc t="1" v="1076"/>
    </bk>
    <bk>
      <rc t="1" v="1077"/>
    </bk>
    <bk>
      <rc t="1" v="1078"/>
    </bk>
    <bk>
      <rc t="1" v="1079"/>
    </bk>
    <bk>
      <rc t="1" v="1080"/>
    </bk>
    <bk>
      <rc t="1" v="1081"/>
    </bk>
    <bk>
      <rc t="1" v="1082"/>
    </bk>
    <bk>
      <rc t="1" v="1083"/>
    </bk>
    <bk>
      <rc t="1" v="1084"/>
    </bk>
    <bk>
      <rc t="1" v="1085"/>
    </bk>
    <bk>
      <rc t="1" v="1086"/>
    </bk>
    <bk>
      <rc t="1" v="1087"/>
    </bk>
    <bk>
      <rc t="1" v="1088"/>
    </bk>
    <bk>
      <rc t="1" v="1089"/>
    </bk>
    <bk>
      <rc t="1" v="1090"/>
    </bk>
    <bk>
      <rc t="1" v="1091"/>
    </bk>
    <bk>
      <rc t="1" v="1092"/>
    </bk>
    <bk>
      <rc t="1" v="1093"/>
    </bk>
    <bk>
      <rc t="1" v="1094"/>
    </bk>
    <bk>
      <rc t="1" v="1095"/>
    </bk>
    <bk>
      <rc t="1" v="1096"/>
    </bk>
    <bk>
      <rc t="1" v="1097"/>
    </bk>
    <bk>
      <rc t="1" v="1098"/>
    </bk>
    <bk>
      <rc t="1" v="1099"/>
    </bk>
    <bk>
      <rc t="1" v="1100"/>
    </bk>
    <bk>
      <rc t="1" v="1101"/>
    </bk>
    <bk>
      <rc t="1" v="1102"/>
    </bk>
    <bk>
      <rc t="1" v="1103"/>
    </bk>
    <bk>
      <rc t="1" v="1104"/>
    </bk>
    <bk>
      <rc t="1" v="1105"/>
    </bk>
    <bk>
      <rc t="1" v="1106"/>
    </bk>
    <bk>
      <rc t="1" v="1107"/>
    </bk>
    <bk>
      <rc t="1" v="1108"/>
    </bk>
    <bk>
      <rc t="1" v="1109"/>
    </bk>
    <bk>
      <rc t="1" v="1110"/>
    </bk>
    <bk>
      <rc t="1" v="1111"/>
    </bk>
    <bk>
      <rc t="1" v="1112"/>
    </bk>
    <bk>
      <rc t="1" v="1113"/>
    </bk>
    <bk>
      <rc t="1" v="1114"/>
    </bk>
    <bk>
      <rc t="1" v="1115"/>
    </bk>
    <bk>
      <rc t="1" v="1116"/>
    </bk>
    <bk>
      <rc t="1" v="1117"/>
    </bk>
    <bk>
      <rc t="1" v="1118"/>
    </bk>
    <bk>
      <rc t="1" v="1119"/>
    </bk>
    <bk>
      <rc t="1" v="1120"/>
    </bk>
    <bk>
      <rc t="1" v="1121"/>
    </bk>
    <bk>
      <rc t="1" v="1122"/>
    </bk>
    <bk>
      <rc t="1" v="1123"/>
    </bk>
    <bk>
      <rc t="1" v="1124"/>
    </bk>
    <bk>
      <rc t="1" v="1125"/>
    </bk>
    <bk>
      <rc t="1" v="1126"/>
    </bk>
    <bk>
      <rc t="1" v="1127"/>
    </bk>
    <bk>
      <rc t="1" v="1128"/>
    </bk>
    <bk>
      <rc t="1" v="1129"/>
    </bk>
    <bk>
      <rc t="1" v="1130"/>
    </bk>
    <bk>
      <rc t="1" v="1131"/>
    </bk>
    <bk>
      <rc t="1" v="1132"/>
    </bk>
    <bk>
      <rc t="1" v="1133"/>
    </bk>
    <bk>
      <rc t="1" v="1134"/>
    </bk>
    <bk>
      <rc t="1" v="1135"/>
    </bk>
    <bk>
      <rc t="1" v="1136"/>
    </bk>
    <bk>
      <rc t="1" v="1137"/>
    </bk>
    <bk>
      <rc t="1" v="1138"/>
    </bk>
    <bk>
      <rc t="1" v="1139"/>
    </bk>
    <bk>
      <rc t="1" v="1140"/>
    </bk>
    <bk>
      <rc t="1" v="1141"/>
    </bk>
    <bk>
      <rc t="1" v="1142"/>
    </bk>
    <bk>
      <rc t="1" v="1143"/>
    </bk>
    <bk>
      <rc t="1" v="1144"/>
    </bk>
    <bk>
      <rc t="1" v="1145"/>
    </bk>
    <bk>
      <rc t="1" v="1146"/>
    </bk>
    <bk>
      <rc t="1" v="1147"/>
    </bk>
    <bk>
      <rc t="1" v="1148"/>
    </bk>
    <bk>
      <rc t="1" v="1149"/>
    </bk>
    <bk>
      <rc t="1" v="1150"/>
    </bk>
    <bk>
      <rc t="1" v="1151"/>
    </bk>
    <bk>
      <rc t="1" v="1152"/>
    </bk>
    <bk>
      <rc t="1" v="1153"/>
    </bk>
    <bk>
      <rc t="1" v="1154"/>
    </bk>
    <bk>
      <rc t="1" v="1155"/>
    </bk>
    <bk>
      <rc t="1" v="1156"/>
    </bk>
    <bk>
      <rc t="1" v="1157"/>
    </bk>
    <bk>
      <rc t="1" v="1158"/>
    </bk>
    <bk>
      <rc t="1" v="1159"/>
    </bk>
    <bk>
      <rc t="1" v="1160"/>
    </bk>
    <bk>
      <rc t="1" v="1161"/>
    </bk>
    <bk>
      <rc t="1" v="1162"/>
    </bk>
    <bk>
      <rc t="1" v="1163"/>
    </bk>
    <bk>
      <rc t="1" v="1164"/>
    </bk>
    <bk>
      <rc t="1" v="1165"/>
    </bk>
    <bk>
      <rc t="1" v="1166"/>
    </bk>
    <bk>
      <rc t="1" v="1167"/>
    </bk>
    <bk>
      <rc t="1" v="1168"/>
    </bk>
    <bk>
      <rc t="1" v="1169"/>
    </bk>
    <bk>
      <rc t="1" v="1170"/>
    </bk>
    <bk>
      <rc t="1" v="1171"/>
    </bk>
    <bk>
      <rc t="1" v="1172"/>
    </bk>
    <bk>
      <rc t="1" v="1173"/>
    </bk>
    <bk>
      <rc t="1" v="1174"/>
    </bk>
    <bk>
      <rc t="1" v="1175"/>
    </bk>
    <bk>
      <rc t="1" v="1176"/>
    </bk>
    <bk>
      <rc t="1" v="1177"/>
    </bk>
    <bk>
      <rc t="1" v="1178"/>
    </bk>
    <bk>
      <rc t="1" v="1179"/>
    </bk>
    <bk>
      <rc t="1" v="1180"/>
    </bk>
    <bk>
      <rc t="1" v="1181"/>
    </bk>
    <bk>
      <rc t="1" v="1182"/>
    </bk>
    <bk>
      <rc t="1" v="1183"/>
    </bk>
    <bk>
      <rc t="1" v="1184"/>
    </bk>
    <bk>
      <rc t="1" v="1185"/>
    </bk>
    <bk>
      <rc t="1" v="1186"/>
    </bk>
    <bk>
      <rc t="1" v="1187"/>
    </bk>
    <bk>
      <rc t="1" v="1188"/>
    </bk>
    <bk>
      <rc t="1" v="1189"/>
    </bk>
    <bk>
      <rc t="1" v="1190"/>
    </bk>
    <bk>
      <rc t="1" v="1191"/>
    </bk>
    <bk>
      <rc t="1" v="1192"/>
    </bk>
    <bk>
      <rc t="1" v="1193"/>
    </bk>
    <bk>
      <rc t="1" v="1194"/>
    </bk>
    <bk>
      <rc t="1" v="1195"/>
    </bk>
    <bk>
      <rc t="1" v="1196"/>
    </bk>
    <bk>
      <rc t="1" v="1197"/>
    </bk>
    <bk>
      <rc t="1" v="1198"/>
    </bk>
    <bk>
      <rc t="1" v="1199"/>
    </bk>
    <bk>
      <rc t="1" v="1200"/>
    </bk>
    <bk>
      <rc t="1" v="1201"/>
    </bk>
    <bk>
      <rc t="1" v="1202"/>
    </bk>
    <bk>
      <rc t="1" v="1203"/>
    </bk>
    <bk>
      <rc t="1" v="1204"/>
    </bk>
    <bk>
      <rc t="1" v="1205"/>
    </bk>
    <bk>
      <rc t="1" v="1206"/>
    </bk>
    <bk>
      <rc t="1" v="1207"/>
    </bk>
    <bk>
      <rc t="1" v="1208"/>
    </bk>
    <bk>
      <rc t="1" v="1209"/>
    </bk>
    <bk>
      <rc t="1" v="1210"/>
    </bk>
    <bk>
      <rc t="1" v="1211"/>
    </bk>
    <bk>
      <rc t="1" v="1212"/>
    </bk>
    <bk>
      <rc t="1" v="1213"/>
    </bk>
    <bk>
      <rc t="1" v="1214"/>
    </bk>
    <bk>
      <rc t="1" v="1215"/>
    </bk>
    <bk>
      <rc t="1" v="1216"/>
    </bk>
    <bk>
      <rc t="1" v="1217"/>
    </bk>
    <bk>
      <rc t="1" v="1218"/>
    </bk>
    <bk>
      <rc t="1" v="1219"/>
    </bk>
    <bk>
      <rc t="1" v="1220"/>
    </bk>
    <bk>
      <rc t="1" v="1221"/>
    </bk>
    <bk>
      <rc t="1" v="1222"/>
    </bk>
    <bk>
      <rc t="1" v="1223"/>
    </bk>
    <bk>
      <rc t="1" v="1224"/>
    </bk>
    <bk>
      <rc t="1" v="1225"/>
    </bk>
    <bk>
      <rc t="1" v="1226"/>
    </bk>
    <bk>
      <rc t="1" v="1227"/>
    </bk>
    <bk>
      <rc t="1" v="1228"/>
    </bk>
    <bk>
      <rc t="1" v="1229"/>
    </bk>
    <bk>
      <rc t="1" v="1230"/>
    </bk>
    <bk>
      <rc t="1" v="1231"/>
    </bk>
    <bk>
      <rc t="1" v="1232"/>
    </bk>
    <bk>
      <rc t="1" v="1233"/>
    </bk>
    <bk>
      <rc t="1" v="1234"/>
    </bk>
    <bk>
      <rc t="1" v="1235"/>
    </bk>
    <bk>
      <rc t="1" v="1236"/>
    </bk>
    <bk>
      <rc t="1" v="1237"/>
    </bk>
    <bk>
      <rc t="1" v="1238"/>
    </bk>
    <bk>
      <rc t="1" v="1239"/>
    </bk>
    <bk>
      <rc t="1" v="1240"/>
    </bk>
    <bk>
      <rc t="1" v="1241"/>
    </bk>
    <bk>
      <rc t="1" v="1242"/>
    </bk>
    <bk>
      <rc t="1" v="1243"/>
    </bk>
    <bk>
      <rc t="1" v="1244"/>
    </bk>
    <bk>
      <rc t="1" v="1245"/>
    </bk>
    <bk>
      <rc t="1" v="1246"/>
    </bk>
    <bk>
      <rc t="1" v="1247"/>
    </bk>
    <bk>
      <rc t="1" v="1248"/>
    </bk>
    <bk>
      <rc t="1" v="1249"/>
    </bk>
    <bk>
      <rc t="1" v="1250"/>
    </bk>
    <bk>
      <rc t="1" v="1251"/>
    </bk>
    <bk>
      <rc t="1" v="1252"/>
    </bk>
    <bk>
      <rc t="1" v="1253"/>
    </bk>
    <bk>
      <rc t="1" v="1254"/>
    </bk>
    <bk>
      <rc t="1" v="1255"/>
    </bk>
    <bk>
      <rc t="1" v="1256"/>
    </bk>
    <bk>
      <rc t="1" v="1257"/>
    </bk>
    <bk>
      <rc t="1" v="1258"/>
    </bk>
    <bk>
      <rc t="1" v="1259"/>
    </bk>
    <bk>
      <rc t="1" v="1260"/>
    </bk>
    <bk>
      <rc t="1" v="1261"/>
    </bk>
    <bk>
      <rc t="1" v="1262"/>
    </bk>
    <bk>
      <rc t="1" v="1263"/>
    </bk>
    <bk>
      <rc t="1" v="1264"/>
    </bk>
    <bk>
      <rc t="1" v="1265"/>
    </bk>
    <bk>
      <rc t="1" v="1266"/>
    </bk>
    <bk>
      <rc t="1" v="1267"/>
    </bk>
    <bk>
      <rc t="1" v="1268"/>
    </bk>
    <bk>
      <rc t="1" v="1269"/>
    </bk>
    <bk>
      <rc t="1" v="1270"/>
    </bk>
    <bk>
      <rc t="1" v="1271"/>
    </bk>
    <bk>
      <rc t="1" v="1272"/>
    </bk>
    <bk>
      <rc t="1" v="1273"/>
    </bk>
    <bk>
      <rc t="1" v="1274"/>
    </bk>
    <bk>
      <rc t="1" v="1275"/>
    </bk>
    <bk>
      <rc t="1" v="1276"/>
    </bk>
    <bk>
      <rc t="1" v="1277"/>
    </bk>
    <bk>
      <rc t="1" v="1278"/>
    </bk>
    <bk>
      <rc t="1" v="1279"/>
    </bk>
    <bk>
      <rc t="1" v="1280"/>
    </bk>
    <bk>
      <rc t="1" v="1281"/>
    </bk>
    <bk>
      <rc t="1" v="1282"/>
    </bk>
    <bk>
      <rc t="1" v="1283"/>
    </bk>
    <bk>
      <rc t="1" v="1284"/>
    </bk>
    <bk>
      <rc t="1" v="1285"/>
    </bk>
    <bk>
      <rc t="1" v="1286"/>
    </bk>
    <bk>
      <rc t="1" v="1287"/>
    </bk>
    <bk>
      <rc t="1" v="1288"/>
    </bk>
    <bk>
      <rc t="1" v="1289"/>
    </bk>
    <bk>
      <rc t="1" v="1290"/>
    </bk>
    <bk>
      <rc t="1" v="1291"/>
    </bk>
    <bk>
      <rc t="1" v="1292"/>
    </bk>
    <bk>
      <rc t="1" v="1293"/>
    </bk>
    <bk>
      <rc t="1" v="1294"/>
    </bk>
    <bk>
      <rc t="1" v="1295"/>
    </bk>
    <bk>
      <rc t="1" v="1296"/>
    </bk>
    <bk>
      <rc t="1" v="1297"/>
    </bk>
    <bk>
      <rc t="1" v="1298"/>
    </bk>
    <bk>
      <rc t="1" v="1299"/>
    </bk>
    <bk>
      <rc t="1" v="1300"/>
    </bk>
    <bk>
      <rc t="1" v="1301"/>
    </bk>
    <bk>
      <rc t="1" v="1302"/>
    </bk>
    <bk>
      <rc t="1" v="1303"/>
    </bk>
    <bk>
      <rc t="1" v="1304"/>
    </bk>
    <bk>
      <rc t="1" v="1305"/>
    </bk>
    <bk>
      <rc t="1" v="1306"/>
    </bk>
    <bk>
      <rc t="1" v="1307"/>
    </bk>
    <bk>
      <rc t="1" v="1308"/>
    </bk>
    <bk>
      <rc t="1" v="1309"/>
    </bk>
    <bk>
      <rc t="1" v="1310"/>
    </bk>
    <bk>
      <rc t="1" v="1311"/>
    </bk>
    <bk>
      <rc t="1" v="1312"/>
    </bk>
    <bk>
      <rc t="1" v="1313"/>
    </bk>
    <bk>
      <rc t="1" v="1314"/>
    </bk>
    <bk>
      <rc t="1" v="1315"/>
    </bk>
    <bk>
      <rc t="1" v="1316"/>
    </bk>
    <bk>
      <rc t="1" v="1317"/>
    </bk>
    <bk>
      <rc t="1" v="1318"/>
    </bk>
    <bk>
      <rc t="1" v="1319"/>
    </bk>
    <bk>
      <rc t="1" v="1320"/>
    </bk>
    <bk>
      <rc t="1" v="1321"/>
    </bk>
    <bk>
      <rc t="1" v="1322"/>
    </bk>
    <bk>
      <rc t="1" v="1323"/>
    </bk>
    <bk>
      <rc t="1" v="1324"/>
    </bk>
    <bk>
      <rc t="1" v="1325"/>
    </bk>
    <bk>
      <rc t="1" v="1326"/>
    </bk>
    <bk>
      <rc t="1" v="1327"/>
    </bk>
    <bk>
      <rc t="1" v="1328"/>
    </bk>
    <bk>
      <rc t="1" v="1329"/>
    </bk>
    <bk>
      <rc t="1" v="1330"/>
    </bk>
    <bk>
      <rc t="1" v="1331"/>
    </bk>
    <bk>
      <rc t="1" v="1332"/>
    </bk>
    <bk>
      <rc t="1" v="1333"/>
    </bk>
    <bk>
      <rc t="1" v="1334"/>
    </bk>
    <bk>
      <rc t="1" v="1335"/>
    </bk>
    <bk>
      <rc t="1" v="1336"/>
    </bk>
    <bk>
      <rc t="1" v="1337"/>
    </bk>
    <bk>
      <rc t="1" v="1338"/>
    </bk>
    <bk>
      <rc t="1" v="1339"/>
    </bk>
    <bk>
      <rc t="1" v="1340"/>
    </bk>
    <bk>
      <rc t="1" v="1341"/>
    </bk>
    <bk>
      <rc t="1" v="1342"/>
    </bk>
    <bk>
      <rc t="1" v="1343"/>
    </bk>
    <bk>
      <rc t="1" v="1344"/>
    </bk>
    <bk>
      <rc t="1" v="1345"/>
    </bk>
    <bk>
      <rc t="1" v="1346"/>
    </bk>
    <bk>
      <rc t="1" v="1347"/>
    </bk>
    <bk>
      <rc t="1" v="1348"/>
    </bk>
    <bk>
      <rc t="1" v="1349"/>
    </bk>
    <bk>
      <rc t="1" v="1350"/>
    </bk>
    <bk>
      <rc t="1" v="1351"/>
    </bk>
    <bk>
      <rc t="1" v="1352"/>
    </bk>
    <bk>
      <rc t="1" v="1353"/>
    </bk>
    <bk>
      <rc t="1" v="1354"/>
    </bk>
    <bk>
      <rc t="1" v="1355"/>
    </bk>
    <bk>
      <rc t="1" v="1356"/>
    </bk>
    <bk>
      <rc t="1" v="1357"/>
    </bk>
    <bk>
      <rc t="1" v="1358"/>
    </bk>
    <bk>
      <rc t="1" v="1359"/>
    </bk>
    <bk>
      <rc t="1" v="1360"/>
    </bk>
    <bk>
      <rc t="1" v="1361"/>
    </bk>
    <bk>
      <rc t="1" v="1362"/>
    </bk>
    <bk>
      <rc t="1" v="1363"/>
    </bk>
    <bk>
      <rc t="1" v="1364"/>
    </bk>
    <bk>
      <rc t="1" v="1365"/>
    </bk>
    <bk>
      <rc t="1" v="1366"/>
    </bk>
    <bk>
      <rc t="1" v="1367"/>
    </bk>
    <bk>
      <rc t="1" v="1368"/>
    </bk>
    <bk>
      <rc t="1" v="1369"/>
    </bk>
    <bk>
      <rc t="1" v="1370"/>
    </bk>
    <bk>
      <rc t="1" v="1371"/>
    </bk>
    <bk>
      <rc t="1" v="1372"/>
    </bk>
    <bk>
      <rc t="1" v="1373"/>
    </bk>
    <bk>
      <rc t="1" v="1374"/>
    </bk>
    <bk>
      <rc t="1" v="1375"/>
    </bk>
    <bk>
      <rc t="1" v="1376"/>
    </bk>
    <bk>
      <rc t="1" v="1377"/>
    </bk>
    <bk>
      <rc t="1" v="1378"/>
    </bk>
    <bk>
      <rc t="1" v="1379"/>
    </bk>
    <bk>
      <rc t="1" v="1380"/>
    </bk>
    <bk>
      <rc t="1" v="1381"/>
    </bk>
    <bk>
      <rc t="1" v="1382"/>
    </bk>
    <bk>
      <rc t="1" v="1383"/>
    </bk>
    <bk>
      <rc t="1" v="1384"/>
    </bk>
    <bk>
      <rc t="1" v="1385"/>
    </bk>
    <bk>
      <rc t="1" v="1386"/>
    </bk>
    <bk>
      <rc t="1" v="1387"/>
    </bk>
    <bk>
      <rc t="1" v="1388"/>
    </bk>
    <bk>
      <rc t="1" v="1389"/>
    </bk>
    <bk>
      <rc t="1" v="1390"/>
    </bk>
    <bk>
      <rc t="1" v="1391"/>
    </bk>
    <bk>
      <rc t="1" v="1392"/>
    </bk>
    <bk>
      <rc t="1" v="1393"/>
    </bk>
    <bk>
      <rc t="1" v="1394"/>
    </bk>
    <bk>
      <rc t="1" v="1395"/>
    </bk>
    <bk>
      <rc t="1" v="1396"/>
    </bk>
    <bk>
      <rc t="1" v="1397"/>
    </bk>
    <bk>
      <rc t="1" v="1398"/>
    </bk>
    <bk>
      <rc t="1" v="1399"/>
    </bk>
    <bk>
      <rc t="1" v="1400"/>
    </bk>
    <bk>
      <rc t="1" v="1401"/>
    </bk>
    <bk>
      <rc t="1" v="1402"/>
    </bk>
    <bk>
      <rc t="1" v="1403"/>
    </bk>
    <bk>
      <rc t="1" v="1404"/>
    </bk>
    <bk>
      <rc t="1" v="1405"/>
    </bk>
    <bk>
      <rc t="1" v="1406"/>
    </bk>
    <bk>
      <rc t="1" v="1407"/>
    </bk>
    <bk>
      <rc t="1" v="1408"/>
    </bk>
    <bk>
      <rc t="1" v="1409"/>
    </bk>
    <bk>
      <rc t="1" v="1410"/>
    </bk>
    <bk>
      <rc t="1" v="1411"/>
    </bk>
    <bk>
      <rc t="1" v="1412"/>
    </bk>
    <bk>
      <rc t="1" v="1413"/>
    </bk>
    <bk>
      <rc t="1" v="1414"/>
    </bk>
    <bk>
      <rc t="1" v="1415"/>
    </bk>
    <bk>
      <rc t="1" v="1416"/>
    </bk>
    <bk>
      <rc t="1" v="1417"/>
    </bk>
    <bk>
      <rc t="1" v="1418"/>
    </bk>
    <bk>
      <rc t="1" v="1419"/>
    </bk>
    <bk>
      <rc t="1" v="1420"/>
    </bk>
    <bk>
      <rc t="1" v="1421"/>
    </bk>
    <bk>
      <rc t="1" v="1422"/>
    </bk>
    <bk>
      <rc t="1" v="1423"/>
    </bk>
    <bk>
      <rc t="1" v="1424"/>
    </bk>
    <bk>
      <rc t="1" v="1425"/>
    </bk>
    <bk>
      <rc t="1" v="1426"/>
    </bk>
    <bk>
      <rc t="1" v="1427"/>
    </bk>
    <bk>
      <rc t="1" v="1428"/>
    </bk>
    <bk>
      <rc t="1" v="1429"/>
    </bk>
    <bk>
      <rc t="1" v="1430"/>
    </bk>
    <bk>
      <rc t="1" v="1431"/>
    </bk>
    <bk>
      <rc t="1" v="1432"/>
    </bk>
    <bk>
      <rc t="1" v="1433"/>
    </bk>
    <bk>
      <rc t="1" v="1434"/>
    </bk>
    <bk>
      <rc t="1" v="1435"/>
    </bk>
    <bk>
      <rc t="1" v="1436"/>
    </bk>
    <bk>
      <rc t="1" v="1437"/>
    </bk>
    <bk>
      <rc t="1" v="1438"/>
    </bk>
    <bk>
      <rc t="1" v="1439"/>
    </bk>
    <bk>
      <rc t="1" v="1440"/>
    </bk>
    <bk>
      <rc t="1" v="1441"/>
    </bk>
    <bk>
      <rc t="1" v="1442"/>
    </bk>
    <bk>
      <rc t="1" v="1443"/>
    </bk>
    <bk>
      <rc t="1" v="1444"/>
    </bk>
    <bk>
      <rc t="1" v="1445"/>
    </bk>
    <bk>
      <rc t="1" v="1446"/>
    </bk>
    <bk>
      <rc t="1" v="1447"/>
    </bk>
    <bk>
      <rc t="1" v="1448"/>
    </bk>
    <bk>
      <rc t="1" v="1449"/>
    </bk>
    <bk>
      <rc t="1" v="1450"/>
    </bk>
    <bk>
      <rc t="1" v="1451"/>
    </bk>
    <bk>
      <rc t="1" v="1452"/>
    </bk>
    <bk>
      <rc t="1" v="1453"/>
    </bk>
    <bk>
      <rc t="1" v="1454"/>
    </bk>
    <bk>
      <rc t="1" v="1455"/>
    </bk>
    <bk>
      <rc t="1" v="1456"/>
    </bk>
    <bk>
      <rc t="1" v="1457"/>
    </bk>
    <bk>
      <rc t="1" v="1458"/>
    </bk>
    <bk>
      <rc t="1" v="1459"/>
    </bk>
    <bk>
      <rc t="1" v="1460"/>
    </bk>
    <bk>
      <rc t="1" v="1461"/>
    </bk>
    <bk>
      <rc t="1" v="1462"/>
    </bk>
    <bk>
      <rc t="1" v="1463"/>
    </bk>
    <bk>
      <rc t="1" v="1464"/>
    </bk>
    <bk>
      <rc t="1" v="1465"/>
    </bk>
    <bk>
      <rc t="1" v="1466"/>
    </bk>
    <bk>
      <rc t="1" v="1467"/>
    </bk>
    <bk>
      <rc t="1" v="1468"/>
    </bk>
    <bk>
      <rc t="1" v="1469"/>
    </bk>
    <bk>
      <rc t="1" v="1470"/>
    </bk>
    <bk>
      <rc t="1" v="1471"/>
    </bk>
    <bk>
      <rc t="1" v="1472"/>
    </bk>
    <bk>
      <rc t="1" v="1473"/>
    </bk>
    <bk>
      <rc t="1" v="1474"/>
    </bk>
    <bk>
      <rc t="1" v="1475"/>
    </bk>
    <bk>
      <rc t="1" v="1476"/>
    </bk>
    <bk>
      <rc t="1" v="1477"/>
    </bk>
    <bk>
      <rc t="1" v="1478"/>
    </bk>
    <bk>
      <rc t="1" v="1479"/>
    </bk>
    <bk>
      <rc t="1" v="1480"/>
    </bk>
    <bk>
      <rc t="1" v="1481"/>
    </bk>
    <bk>
      <rc t="1" v="1482"/>
    </bk>
    <bk>
      <rc t="1" v="1483"/>
    </bk>
    <bk>
      <rc t="1" v="1484"/>
    </bk>
    <bk>
      <rc t="1" v="1485"/>
    </bk>
    <bk>
      <rc t="1" v="1486"/>
    </bk>
    <bk>
      <rc t="1" v="1487"/>
    </bk>
    <bk>
      <rc t="1" v="1488"/>
    </bk>
    <bk>
      <rc t="1" v="1489"/>
    </bk>
    <bk>
      <rc t="1" v="1490"/>
    </bk>
    <bk>
      <rc t="1" v="1491"/>
    </bk>
    <bk>
      <rc t="1" v="1492"/>
    </bk>
    <bk>
      <rc t="1" v="1493"/>
    </bk>
    <bk>
      <rc t="1" v="1494"/>
    </bk>
    <bk>
      <rc t="1" v="1495"/>
    </bk>
    <bk>
      <rc t="1" v="1496"/>
    </bk>
    <bk>
      <rc t="1" v="1497"/>
    </bk>
    <bk>
      <rc t="1" v="1498"/>
    </bk>
    <bk>
      <rc t="1" v="1499"/>
    </bk>
    <bk>
      <rc t="1" v="1500"/>
    </bk>
    <bk>
      <rc t="1" v="1501"/>
    </bk>
    <bk>
      <rc t="1" v="1502"/>
    </bk>
    <bk>
      <rc t="1" v="1503"/>
    </bk>
    <bk>
      <rc t="1" v="1504"/>
    </bk>
    <bk>
      <rc t="1" v="1505"/>
    </bk>
    <bk>
      <rc t="1" v="1506"/>
    </bk>
    <bk>
      <rc t="1" v="1507"/>
    </bk>
    <bk>
      <rc t="1" v="1508"/>
    </bk>
    <bk>
      <rc t="1" v="1509"/>
    </bk>
    <bk>
      <rc t="1" v="1510"/>
    </bk>
    <bk>
      <rc t="1" v="1511"/>
    </bk>
    <bk>
      <rc t="1" v="1512"/>
    </bk>
    <bk>
      <rc t="1" v="1513"/>
    </bk>
    <bk>
      <rc t="1" v="1514"/>
    </bk>
    <bk>
      <rc t="1" v="1515"/>
    </bk>
    <bk>
      <rc t="1" v="1516"/>
    </bk>
    <bk>
      <rc t="1" v="1517"/>
    </bk>
    <bk>
      <rc t="1" v="1518"/>
    </bk>
    <bk>
      <rc t="1" v="1519"/>
    </bk>
    <bk>
      <rc t="1" v="1520"/>
    </bk>
    <bk>
      <rc t="1" v="1521"/>
    </bk>
    <bk>
      <rc t="1" v="1522"/>
    </bk>
    <bk>
      <rc t="1" v="1523"/>
    </bk>
    <bk>
      <rc t="1" v="1524"/>
    </bk>
    <bk>
      <rc t="1" v="1525"/>
    </bk>
    <bk>
      <rc t="1" v="1526"/>
    </bk>
    <bk>
      <rc t="1" v="1527"/>
    </bk>
    <bk>
      <rc t="1" v="1528"/>
    </bk>
    <bk>
      <rc t="1" v="1529"/>
    </bk>
    <bk>
      <rc t="1" v="1530"/>
    </bk>
    <bk>
      <rc t="1" v="1531"/>
    </bk>
    <bk>
      <rc t="1" v="1532"/>
    </bk>
    <bk>
      <rc t="1" v="1533"/>
    </bk>
    <bk>
      <rc t="1" v="1534"/>
    </bk>
    <bk>
      <rc t="1" v="1535"/>
    </bk>
    <bk>
      <rc t="1" v="1536"/>
    </bk>
    <bk>
      <rc t="1" v="1537"/>
    </bk>
    <bk>
      <rc t="1" v="1538"/>
    </bk>
    <bk>
      <rc t="1" v="1539"/>
    </bk>
    <bk>
      <rc t="1" v="1540"/>
    </bk>
    <bk>
      <rc t="1" v="1541"/>
    </bk>
    <bk>
      <rc t="1" v="1542"/>
    </bk>
    <bk>
      <rc t="1" v="1543"/>
    </bk>
    <bk>
      <rc t="1" v="1544"/>
    </bk>
    <bk>
      <rc t="1" v="1545"/>
    </bk>
    <bk>
      <rc t="1" v="1546"/>
    </bk>
    <bk>
      <rc t="1" v="1547"/>
    </bk>
    <bk>
      <rc t="1" v="1548"/>
    </bk>
    <bk>
      <rc t="1" v="1549"/>
    </bk>
    <bk>
      <rc t="1" v="1550"/>
    </bk>
    <bk>
      <rc t="1" v="1551"/>
    </bk>
    <bk>
      <rc t="1" v="1552"/>
    </bk>
    <bk>
      <rc t="1" v="1553"/>
    </bk>
    <bk>
      <rc t="1" v="1554"/>
    </bk>
    <bk>
      <rc t="1" v="1555"/>
    </bk>
    <bk>
      <rc t="1" v="1556"/>
    </bk>
    <bk>
      <rc t="1" v="1557"/>
    </bk>
    <bk>
      <rc t="1" v="1558"/>
    </bk>
    <bk>
      <rc t="1" v="1559"/>
    </bk>
    <bk>
      <rc t="1" v="1560"/>
    </bk>
    <bk>
      <rc t="1" v="1561"/>
    </bk>
    <bk>
      <rc t="1" v="1562"/>
    </bk>
    <bk>
      <rc t="1" v="1563"/>
    </bk>
    <bk>
      <rc t="1" v="1564"/>
    </bk>
    <bk>
      <rc t="1" v="1565"/>
    </bk>
    <bk>
      <rc t="1" v="1566"/>
    </bk>
    <bk>
      <rc t="1" v="1567"/>
    </bk>
    <bk>
      <rc t="1" v="1568"/>
    </bk>
    <bk>
      <rc t="1" v="1569"/>
    </bk>
    <bk>
      <rc t="1" v="1570"/>
    </bk>
    <bk>
      <rc t="1" v="1571"/>
    </bk>
    <bk>
      <rc t="1" v="1572"/>
    </bk>
    <bk>
      <rc t="1" v="1573"/>
    </bk>
    <bk>
      <rc t="1" v="1574"/>
    </bk>
    <bk>
      <rc t="1" v="1575"/>
    </bk>
    <bk>
      <rc t="1" v="1576"/>
    </bk>
    <bk>
      <rc t="1" v="1577"/>
    </bk>
    <bk>
      <rc t="1" v="1578"/>
    </bk>
    <bk>
      <rc t="1" v="1579"/>
    </bk>
    <bk>
      <rc t="1" v="1580"/>
    </bk>
    <bk>
      <rc t="1" v="1581"/>
    </bk>
    <bk>
      <rc t="1" v="1582"/>
    </bk>
    <bk>
      <rc t="1" v="1583"/>
    </bk>
    <bk>
      <rc t="1" v="1584"/>
    </bk>
    <bk>
      <rc t="1" v="1585"/>
    </bk>
    <bk>
      <rc t="1" v="1586"/>
    </bk>
    <bk>
      <rc t="1" v="1587"/>
    </bk>
    <bk>
      <rc t="1" v="1588"/>
    </bk>
    <bk>
      <rc t="1" v="1589"/>
    </bk>
    <bk>
      <rc t="1" v="1590"/>
    </bk>
    <bk>
      <rc t="1" v="1591"/>
    </bk>
    <bk>
      <rc t="1" v="1592"/>
    </bk>
    <bk>
      <rc t="1" v="1593"/>
    </bk>
    <bk>
      <rc t="1" v="1594"/>
    </bk>
    <bk>
      <rc t="1" v="1595"/>
    </bk>
    <bk>
      <rc t="1" v="1596"/>
    </bk>
    <bk>
      <rc t="1" v="1597"/>
    </bk>
    <bk>
      <rc t="1" v="1598"/>
    </bk>
    <bk>
      <rc t="1" v="1599"/>
    </bk>
    <bk>
      <rc t="1" v="1600"/>
    </bk>
    <bk>
      <rc t="1" v="1601"/>
    </bk>
    <bk>
      <rc t="1" v="1602"/>
    </bk>
    <bk>
      <rc t="1" v="1603"/>
    </bk>
    <bk>
      <rc t="1" v="1604"/>
    </bk>
    <bk>
      <rc t="1" v="1605"/>
    </bk>
    <bk>
      <rc t="1" v="1606"/>
    </bk>
    <bk>
      <rc t="1" v="1607"/>
    </bk>
    <bk>
      <rc t="1" v="1608"/>
    </bk>
    <bk>
      <rc t="1" v="1609"/>
    </bk>
    <bk>
      <rc t="1" v="1610"/>
    </bk>
    <bk>
      <rc t="1" v="1611"/>
    </bk>
    <bk>
      <rc t="1" v="1612"/>
    </bk>
    <bk>
      <rc t="1" v="1613"/>
    </bk>
    <bk>
      <rc t="1" v="1614"/>
    </bk>
    <bk>
      <rc t="1" v="1615"/>
    </bk>
    <bk>
      <rc t="1" v="1616"/>
    </bk>
    <bk>
      <rc t="1" v="1617"/>
    </bk>
    <bk>
      <rc t="1" v="1618"/>
    </bk>
    <bk>
      <rc t="1" v="1619"/>
    </bk>
    <bk>
      <rc t="1" v="1620"/>
    </bk>
    <bk>
      <rc t="1" v="1621"/>
    </bk>
    <bk>
      <rc t="1" v="1622"/>
    </bk>
    <bk>
      <rc t="1" v="1623"/>
    </bk>
    <bk>
      <rc t="1" v="1624"/>
    </bk>
    <bk>
      <rc t="1" v="1625"/>
    </bk>
    <bk>
      <rc t="1" v="1626"/>
    </bk>
    <bk>
      <rc t="1" v="1627"/>
    </bk>
    <bk>
      <rc t="1" v="1628"/>
    </bk>
    <bk>
      <rc t="1" v="1629"/>
    </bk>
    <bk>
      <rc t="1" v="1630"/>
    </bk>
    <bk>
      <rc t="1" v="1631"/>
    </bk>
    <bk>
      <rc t="1" v="1632"/>
    </bk>
    <bk>
      <rc t="1" v="1633"/>
    </bk>
    <bk>
      <rc t="1" v="1634"/>
    </bk>
    <bk>
      <rc t="1" v="1635"/>
    </bk>
    <bk>
      <rc t="1" v="1636"/>
    </bk>
    <bk>
      <rc t="1" v="1637"/>
    </bk>
    <bk>
      <rc t="1" v="1638"/>
    </bk>
    <bk>
      <rc t="1" v="1639"/>
    </bk>
    <bk>
      <rc t="1" v="1640"/>
    </bk>
    <bk>
      <rc t="1" v="1641"/>
    </bk>
    <bk>
      <rc t="1" v="1642"/>
    </bk>
    <bk>
      <rc t="1" v="1643"/>
    </bk>
    <bk>
      <rc t="1" v="1644"/>
    </bk>
    <bk>
      <rc t="1" v="1645"/>
    </bk>
    <bk>
      <rc t="1" v="1646"/>
    </bk>
    <bk>
      <rc t="1" v="1647"/>
    </bk>
    <bk>
      <rc t="1" v="1648"/>
    </bk>
    <bk>
      <rc t="1" v="1649"/>
    </bk>
    <bk>
      <rc t="1" v="1650"/>
    </bk>
    <bk>
      <rc t="1" v="1651"/>
    </bk>
    <bk>
      <rc t="1" v="1652"/>
    </bk>
    <bk>
      <rc t="1" v="1653"/>
    </bk>
    <bk>
      <rc t="1" v="1654"/>
    </bk>
    <bk>
      <rc t="1" v="1655"/>
    </bk>
    <bk>
      <rc t="1" v="1656"/>
    </bk>
    <bk>
      <rc t="1" v="1657"/>
    </bk>
    <bk>
      <rc t="1" v="1658"/>
    </bk>
    <bk>
      <rc t="1" v="1659"/>
    </bk>
    <bk>
      <rc t="1" v="1660"/>
    </bk>
    <bk>
      <rc t="1" v="1661"/>
    </bk>
    <bk>
      <rc t="1" v="1662"/>
    </bk>
    <bk>
      <rc t="1" v="1663"/>
    </bk>
    <bk>
      <rc t="1" v="1664"/>
    </bk>
    <bk>
      <rc t="1" v="1665"/>
    </bk>
    <bk>
      <rc t="1" v="1666"/>
    </bk>
    <bk>
      <rc t="1" v="1667"/>
    </bk>
    <bk>
      <rc t="1" v="1668"/>
    </bk>
    <bk>
      <rc t="1" v="1669"/>
    </bk>
    <bk>
      <rc t="1" v="1670"/>
    </bk>
    <bk>
      <rc t="1" v="1671"/>
    </bk>
    <bk>
      <rc t="1" v="1672"/>
    </bk>
    <bk>
      <rc t="1" v="1673"/>
    </bk>
    <bk>
      <rc t="1" v="1674"/>
    </bk>
    <bk>
      <rc t="1" v="1675"/>
    </bk>
    <bk>
      <rc t="1" v="1676"/>
    </bk>
    <bk>
      <rc t="1" v="1677"/>
    </bk>
    <bk>
      <rc t="1" v="1678"/>
    </bk>
    <bk>
      <rc t="1" v="1679"/>
    </bk>
    <bk>
      <rc t="1" v="1680"/>
    </bk>
    <bk>
      <rc t="1" v="1681"/>
    </bk>
    <bk>
      <rc t="1" v="1682"/>
    </bk>
    <bk>
      <rc t="1" v="1683"/>
    </bk>
    <bk>
      <rc t="1" v="1684"/>
    </bk>
    <bk>
      <rc t="1" v="1685"/>
    </bk>
    <bk>
      <rc t="1" v="1686"/>
    </bk>
    <bk>
      <rc t="1" v="1687"/>
    </bk>
    <bk>
      <rc t="1" v="1688"/>
    </bk>
    <bk>
      <rc t="1" v="1689"/>
    </bk>
    <bk>
      <rc t="1" v="1690"/>
    </bk>
    <bk>
      <rc t="1" v="1691"/>
    </bk>
    <bk>
      <rc t="1" v="1692"/>
    </bk>
    <bk>
      <rc t="1" v="1693"/>
    </bk>
    <bk>
      <rc t="1" v="1694"/>
    </bk>
    <bk>
      <rc t="1" v="1695"/>
    </bk>
    <bk>
      <rc t="1" v="1696"/>
    </bk>
    <bk>
      <rc t="1" v="1697"/>
    </bk>
    <bk>
      <rc t="1" v="1698"/>
    </bk>
    <bk>
      <rc t="1" v="1699"/>
    </bk>
    <bk>
      <rc t="1" v="1700"/>
    </bk>
    <bk>
      <rc t="1" v="1701"/>
    </bk>
    <bk>
      <rc t="1" v="1702"/>
    </bk>
    <bk>
      <rc t="1" v="1703"/>
    </bk>
    <bk>
      <rc t="1" v="1704"/>
    </bk>
    <bk>
      <rc t="1" v="1705"/>
    </bk>
    <bk>
      <rc t="1" v="1706"/>
    </bk>
    <bk>
      <rc t="1" v="1707"/>
    </bk>
    <bk>
      <rc t="1" v="1708"/>
    </bk>
    <bk>
      <rc t="1" v="1709"/>
    </bk>
    <bk>
      <rc t="1" v="1710"/>
    </bk>
    <bk>
      <rc t="1" v="1711"/>
    </bk>
    <bk>
      <rc t="1" v="1712"/>
    </bk>
    <bk>
      <rc t="1" v="1713"/>
    </bk>
    <bk>
      <rc t="1" v="1714"/>
    </bk>
    <bk>
      <rc t="1" v="1715"/>
    </bk>
    <bk>
      <rc t="1" v="1716"/>
    </bk>
    <bk>
      <rc t="1" v="1717"/>
    </bk>
    <bk>
      <rc t="1" v="1718"/>
    </bk>
    <bk>
      <rc t="1" v="1719"/>
    </bk>
    <bk>
      <rc t="1" v="1720"/>
    </bk>
    <bk>
      <rc t="1" v="1721"/>
    </bk>
    <bk>
      <rc t="1" v="1722"/>
    </bk>
    <bk>
      <rc t="1" v="1723"/>
    </bk>
    <bk>
      <rc t="1" v="1724"/>
    </bk>
    <bk>
      <rc t="1" v="1725"/>
    </bk>
    <bk>
      <rc t="1" v="1726"/>
    </bk>
    <bk>
      <rc t="1" v="1727"/>
    </bk>
    <bk>
      <rc t="1" v="1728"/>
    </bk>
    <bk>
      <rc t="1" v="1729"/>
    </bk>
    <bk>
      <rc t="1" v="1730"/>
    </bk>
    <bk>
      <rc t="1" v="1731"/>
    </bk>
    <bk>
      <rc t="1" v="1732"/>
    </bk>
    <bk>
      <rc t="1" v="1733"/>
    </bk>
    <bk>
      <rc t="1" v="1734"/>
    </bk>
    <bk>
      <rc t="1" v="1735"/>
    </bk>
    <bk>
      <rc t="1" v="1736"/>
    </bk>
    <bk>
      <rc t="1" v="1737"/>
    </bk>
    <bk>
      <rc t="1" v="1738"/>
    </bk>
    <bk>
      <rc t="1" v="1739"/>
    </bk>
    <bk>
      <rc t="1" v="1740"/>
    </bk>
    <bk>
      <rc t="1" v="1741"/>
    </bk>
    <bk>
      <rc t="1" v="1742"/>
    </bk>
    <bk>
      <rc t="1" v="1743"/>
    </bk>
    <bk>
      <rc t="1" v="1744"/>
    </bk>
    <bk>
      <rc t="1" v="1745"/>
    </bk>
    <bk>
      <rc t="1" v="1746"/>
    </bk>
    <bk>
      <rc t="1" v="1747"/>
    </bk>
    <bk>
      <rc t="1" v="1748"/>
    </bk>
    <bk>
      <rc t="1" v="1749"/>
    </bk>
    <bk>
      <rc t="1" v="1750"/>
    </bk>
    <bk>
      <rc t="1" v="1751"/>
    </bk>
    <bk>
      <rc t="1" v="1752"/>
    </bk>
    <bk>
      <rc t="1" v="1753"/>
    </bk>
    <bk>
      <rc t="1" v="1754"/>
    </bk>
    <bk>
      <rc t="1" v="1755"/>
    </bk>
    <bk>
      <rc t="1" v="1756"/>
    </bk>
    <bk>
      <rc t="1" v="1757"/>
    </bk>
    <bk>
      <rc t="1" v="1758"/>
    </bk>
    <bk>
      <rc t="1" v="1759"/>
    </bk>
    <bk>
      <rc t="1" v="1760"/>
    </bk>
    <bk>
      <rc t="1" v="1761"/>
    </bk>
    <bk>
      <rc t="1" v="1762"/>
    </bk>
    <bk>
      <rc t="1" v="1763"/>
    </bk>
    <bk>
      <rc t="1" v="1764"/>
    </bk>
    <bk>
      <rc t="1" v="1765"/>
    </bk>
    <bk>
      <rc t="1" v="1766"/>
    </bk>
    <bk>
      <rc t="1" v="1767"/>
    </bk>
    <bk>
      <rc t="1" v="1768"/>
    </bk>
    <bk>
      <rc t="1" v="1769"/>
    </bk>
    <bk>
      <rc t="1" v="1770"/>
    </bk>
    <bk>
      <rc t="1" v="1771"/>
    </bk>
    <bk>
      <rc t="1" v="1772"/>
    </bk>
    <bk>
      <rc t="1" v="1773"/>
    </bk>
    <bk>
      <rc t="1" v="1774"/>
    </bk>
    <bk>
      <rc t="1" v="1775"/>
    </bk>
    <bk>
      <rc t="1" v="1776"/>
    </bk>
    <bk>
      <rc t="1" v="1777"/>
    </bk>
    <bk>
      <rc t="1" v="1778"/>
    </bk>
    <bk>
      <rc t="1" v="1779"/>
    </bk>
    <bk>
      <rc t="1" v="1780"/>
    </bk>
    <bk>
      <rc t="1" v="1781"/>
    </bk>
    <bk>
      <rc t="1" v="1782"/>
    </bk>
    <bk>
      <rc t="1" v="1783"/>
    </bk>
    <bk>
      <rc t="1" v="1784"/>
    </bk>
    <bk>
      <rc t="1" v="1785"/>
    </bk>
    <bk>
      <rc t="1" v="1786"/>
    </bk>
    <bk>
      <rc t="1" v="1787"/>
    </bk>
    <bk>
      <rc t="1" v="1788"/>
    </bk>
    <bk>
      <rc t="1" v="1789"/>
    </bk>
    <bk>
      <rc t="1" v="1790"/>
    </bk>
    <bk>
      <rc t="1" v="1791"/>
    </bk>
    <bk>
      <rc t="1" v="1792"/>
    </bk>
    <bk>
      <rc t="1" v="1793"/>
    </bk>
    <bk>
      <rc t="1" v="1794"/>
    </bk>
    <bk>
      <rc t="1" v="1795"/>
    </bk>
    <bk>
      <rc t="1" v="1796"/>
    </bk>
    <bk>
      <rc t="1" v="1797"/>
    </bk>
    <bk>
      <rc t="1" v="1798"/>
    </bk>
    <bk>
      <rc t="1" v="1799"/>
    </bk>
    <bk>
      <rc t="1" v="1800"/>
    </bk>
    <bk>
      <rc t="1" v="1801"/>
    </bk>
    <bk>
      <rc t="1" v="1802"/>
    </bk>
    <bk>
      <rc t="1" v="1803"/>
    </bk>
    <bk>
      <rc t="1" v="1804"/>
    </bk>
    <bk>
      <rc t="1" v="1805"/>
    </bk>
    <bk>
      <rc t="1" v="1806"/>
    </bk>
    <bk>
      <rc t="1" v="1807"/>
    </bk>
    <bk>
      <rc t="1" v="1808"/>
    </bk>
    <bk>
      <rc t="1" v="1809"/>
    </bk>
    <bk>
      <rc t="1" v="1810"/>
    </bk>
    <bk>
      <rc t="1" v="1811"/>
    </bk>
    <bk>
      <rc t="1" v="1812"/>
    </bk>
    <bk>
      <rc t="1" v="1813"/>
    </bk>
    <bk>
      <rc t="1" v="1814"/>
    </bk>
    <bk>
      <rc t="1" v="1815"/>
    </bk>
    <bk>
      <rc t="1" v="1816"/>
    </bk>
    <bk>
      <rc t="1" v="1817"/>
    </bk>
    <bk>
      <rc t="1" v="1818"/>
    </bk>
    <bk>
      <rc t="1" v="1819"/>
    </bk>
    <bk>
      <rc t="1" v="1820"/>
    </bk>
    <bk>
      <rc t="1" v="1821"/>
    </bk>
    <bk>
      <rc t="1" v="1822"/>
    </bk>
    <bk>
      <rc t="1" v="1823"/>
    </bk>
    <bk>
      <rc t="1" v="1824"/>
    </bk>
    <bk>
      <rc t="1" v="1825"/>
    </bk>
    <bk>
      <rc t="1" v="1826"/>
    </bk>
    <bk>
      <rc t="1" v="1827"/>
    </bk>
    <bk>
      <rc t="1" v="1828"/>
    </bk>
    <bk>
      <rc t="1" v="1829"/>
    </bk>
    <bk>
      <rc t="1" v="1830"/>
    </bk>
    <bk>
      <rc t="1" v="1831"/>
    </bk>
    <bk>
      <rc t="1" v="1832"/>
    </bk>
    <bk>
      <rc t="1" v="1833"/>
    </bk>
    <bk>
      <rc t="1" v="1834"/>
    </bk>
    <bk>
      <rc t="1" v="1835"/>
    </bk>
    <bk>
      <rc t="1" v="1836"/>
    </bk>
    <bk>
      <rc t="1" v="1837"/>
    </bk>
    <bk>
      <rc t="1" v="1838"/>
    </bk>
    <bk>
      <rc t="1" v="1839"/>
    </bk>
    <bk>
      <rc t="1" v="1840"/>
    </bk>
    <bk>
      <rc t="1" v="1841"/>
    </bk>
    <bk>
      <rc t="1" v="1842"/>
    </bk>
    <bk>
      <rc t="1" v="1843"/>
    </bk>
    <bk>
      <rc t="1" v="1844"/>
    </bk>
    <bk>
      <rc t="1" v="1845"/>
    </bk>
    <bk>
      <rc t="1" v="1846"/>
    </bk>
    <bk>
      <rc t="1" v="1847"/>
    </bk>
    <bk>
      <rc t="1" v="1848"/>
    </bk>
    <bk>
      <rc t="1" v="1849"/>
    </bk>
    <bk>
      <rc t="1" v="1850"/>
    </bk>
    <bk>
      <rc t="1" v="1851"/>
    </bk>
    <bk>
      <rc t="1" v="1852"/>
    </bk>
    <bk>
      <rc t="1" v="1853"/>
    </bk>
    <bk>
      <rc t="1" v="1854"/>
    </bk>
    <bk>
      <rc t="1" v="1855"/>
    </bk>
    <bk>
      <rc t="1" v="1856"/>
    </bk>
    <bk>
      <rc t="1" v="1857"/>
    </bk>
    <bk>
      <rc t="1" v="1858"/>
    </bk>
    <bk>
      <rc t="1" v="1859"/>
    </bk>
    <bk>
      <rc t="1" v="1860"/>
    </bk>
    <bk>
      <rc t="1" v="1861"/>
    </bk>
    <bk>
      <rc t="1" v="1862"/>
    </bk>
    <bk>
      <rc t="1" v="1863"/>
    </bk>
    <bk>
      <rc t="1" v="1864"/>
    </bk>
    <bk>
      <rc t="1" v="1865"/>
    </bk>
    <bk>
      <rc t="1" v="1866"/>
    </bk>
    <bk>
      <rc t="1" v="1867"/>
    </bk>
    <bk>
      <rc t="1" v="1868"/>
    </bk>
    <bk>
      <rc t="1" v="1869"/>
    </bk>
    <bk>
      <rc t="1" v="1870"/>
    </bk>
    <bk>
      <rc t="1" v="1871"/>
    </bk>
    <bk>
      <rc t="1" v="1872"/>
    </bk>
    <bk>
      <rc t="1" v="1873"/>
    </bk>
    <bk>
      <rc t="1" v="1874"/>
    </bk>
    <bk>
      <rc t="1" v="1875"/>
    </bk>
    <bk>
      <rc t="1" v="1876"/>
    </bk>
    <bk>
      <rc t="1" v="1877"/>
    </bk>
    <bk>
      <rc t="1" v="1878"/>
    </bk>
    <bk>
      <rc t="1" v="1879"/>
    </bk>
    <bk>
      <rc t="1" v="1880"/>
    </bk>
    <bk>
      <rc t="1" v="1881"/>
    </bk>
    <bk>
      <rc t="1" v="1882"/>
    </bk>
    <bk>
      <rc t="1" v="1883"/>
    </bk>
    <bk>
      <rc t="1" v="1884"/>
    </bk>
    <bk>
      <rc t="1" v="1885"/>
    </bk>
    <bk>
      <rc t="1" v="1886"/>
    </bk>
    <bk>
      <rc t="1" v="1887"/>
    </bk>
    <bk>
      <rc t="1" v="1888"/>
    </bk>
    <bk>
      <rc t="1" v="1889"/>
    </bk>
    <bk>
      <rc t="1" v="1890"/>
    </bk>
    <bk>
      <rc t="1" v="1891"/>
    </bk>
    <bk>
      <rc t="1" v="1892"/>
    </bk>
  </valueMetadata>
</metadata>
</file>

<file path=xl/sharedStrings.xml><?xml version="1.0" encoding="utf-8"?>
<sst xmlns="http://schemas.openxmlformats.org/spreadsheetml/2006/main" count="63" uniqueCount="35">
  <si>
    <t>Stocks( Exchange: Ticker)</t>
  </si>
  <si>
    <t>Industry</t>
  </si>
  <si>
    <t>Units</t>
  </si>
  <si>
    <t>Current Price</t>
  </si>
  <si>
    <t>Market value</t>
  </si>
  <si>
    <t>Today's Change</t>
  </si>
  <si>
    <t>Gain/Loss</t>
  </si>
  <si>
    <t>Last 12 Months Performance</t>
  </si>
  <si>
    <t>Date</t>
  </si>
  <si>
    <t>Stock</t>
  </si>
  <si>
    <t>Buy/Sell</t>
  </si>
  <si>
    <t>Price</t>
  </si>
  <si>
    <t>Currency</t>
  </si>
  <si>
    <t xml:space="preserve">Amount </t>
  </si>
  <si>
    <t>Ticker Label</t>
  </si>
  <si>
    <t>Buy</t>
  </si>
  <si>
    <t>CAD</t>
  </si>
  <si>
    <t>Stock Holdings</t>
  </si>
  <si>
    <t>Industrywise Portfolio</t>
  </si>
  <si>
    <t>Market Value</t>
  </si>
  <si>
    <t>Watchlist</t>
  </si>
  <si>
    <t>Total Market 
Value</t>
  </si>
  <si>
    <t>Exchange</t>
  </si>
  <si>
    <t>Ticker Level</t>
  </si>
  <si>
    <t>52 week high</t>
  </si>
  <si>
    <t>52 week low</t>
  </si>
  <si>
    <t>P/E</t>
  </si>
  <si>
    <t>Change</t>
  </si>
  <si>
    <t>(All)</t>
  </si>
  <si>
    <t>XTSE</t>
  </si>
  <si>
    <t>CNQ</t>
  </si>
  <si>
    <t>ENB.PR.V</t>
  </si>
  <si>
    <t>Enbridge Inc. (XTSE:ENB.PR.V)</t>
  </si>
  <si>
    <t>CANADIAN NATURAL RESOURCES LIMITED (XTSE:CNQ)</t>
  </si>
  <si>
    <t xml:space="preserve">Dynamic Stock Portfolio Project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</si>
</sst>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quot;$&quot;* #,##0.00_-;_-&quot;$&quot;* &quot;-&quot;??_-;_-@_-"/>
    <numFmt numFmtId="164" formatCode="&quot;$&quot;#,##0.00"/>
    <numFmt numFmtId="165" formatCode="_([$$-409]* #,##0.00_);_([$$-409]* \(#,##0.00\);_([$$-409]* &quot;-&quot;??_);_(@_)"/>
    <numFmt numFmtId="166" formatCode="_-[$$-1009]* #,##0.00_-;\-[$$-1009]* #,##0.00_-;_-[$$-1009]* &quot;-&quot;??_-;_-@_-"/>
  </numFmts>
  <fonts count="6" x14ac:knownFonts="1">
    <font>
      <sz val="11"/>
      <color theme="1"/>
      <name val="Calibri"/>
      <family val="2"/>
      <scheme val="minor"/>
    </font>
    <font>
      <sz val="11"/>
      <color theme="1"/>
      <name val="Calibri"/>
      <family val="2"/>
      <scheme val="minor"/>
    </font>
    <font>
      <sz val="14"/>
      <color theme="1"/>
      <name val="Calibri"/>
      <family val="2"/>
      <scheme val="minor"/>
    </font>
    <font>
      <b/>
      <sz val="16"/>
      <color theme="1"/>
      <name val="Times New Roman"/>
      <family val="1"/>
    </font>
    <font>
      <b/>
      <sz val="14"/>
      <color theme="1"/>
      <name val="Calibri"/>
      <family val="2"/>
      <scheme val="minor"/>
    </font>
    <font>
      <b/>
      <sz val="12"/>
      <color theme="9" tint="-0.499984740745262"/>
      <name val="Calibri"/>
      <family val="2"/>
      <scheme val="minor"/>
    </font>
  </fonts>
  <fills count="6">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theme="9" tint="0.59999389629810485"/>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44">
    <xf numFmtId="0" fontId="0" fillId="0" borderId="0" xfId="0"/>
    <xf numFmtId="0" fontId="0" fillId="2" borderId="0" xfId="0" applyFill="1"/>
    <xf numFmtId="15" fontId="0" fillId="0" borderId="0" xfId="0" applyNumberFormat="1"/>
    <xf numFmtId="165" fontId="0" fillId="0" borderId="0" xfId="0" applyNumberFormat="1"/>
    <xf numFmtId="166" fontId="0" fillId="0" borderId="0" xfId="0" applyNumberFormat="1"/>
    <xf numFmtId="0" fontId="0" fillId="0" borderId="0" xfId="0" pivotButton="1"/>
    <xf numFmtId="0" fontId="0" fillId="4" borderId="0" xfId="0" applyFill="1"/>
    <xf numFmtId="0" fontId="0" fillId="3" borderId="2" xfId="0" applyFill="1" applyBorder="1"/>
    <xf numFmtId="0" fontId="0" fillId="3" borderId="2" xfId="0" applyFill="1" applyBorder="1" applyAlignment="1">
      <alignment horizontal="center" vertical="top"/>
    </xf>
    <xf numFmtId="0" fontId="0" fillId="3" borderId="4" xfId="0" applyFill="1" applyBorder="1"/>
    <xf numFmtId="0" fontId="0" fillId="3" borderId="0" xfId="0" applyFill="1" applyBorder="1"/>
    <xf numFmtId="0" fontId="0" fillId="3" borderId="5" xfId="0" applyFill="1" applyBorder="1"/>
    <xf numFmtId="0" fontId="0" fillId="0" borderId="4" xfId="0" applyBorder="1"/>
    <xf numFmtId="0" fontId="0" fillId="0" borderId="0" xfId="0" applyBorder="1"/>
    <xf numFmtId="0" fontId="0" fillId="0" borderId="5" xfId="0" applyBorder="1"/>
    <xf numFmtId="44" fontId="0" fillId="0" borderId="0" xfId="1" applyFont="1" applyBorder="1"/>
    <xf numFmtId="164" fontId="0" fillId="0" borderId="0" xfId="0" applyNumberFormat="1" applyBorder="1"/>
    <xf numFmtId="164" fontId="0" fillId="0" borderId="0" xfId="1" applyNumberFormat="1" applyFont="1" applyBorder="1" applyAlignment="1">
      <alignment horizontal="center"/>
    </xf>
    <xf numFmtId="10" fontId="0" fillId="0" borderId="0" xfId="2" applyNumberFormat="1" applyFont="1" applyBorder="1"/>
    <xf numFmtId="164" fontId="0" fillId="0" borderId="0" xfId="1" applyNumberFormat="1" applyFont="1" applyBorder="1"/>
    <xf numFmtId="0" fontId="0" fillId="0" borderId="6" xfId="0" applyBorder="1"/>
    <xf numFmtId="0" fontId="0" fillId="0" borderId="7" xfId="0" applyBorder="1"/>
    <xf numFmtId="0" fontId="0" fillId="0" borderId="8" xfId="0" applyBorder="1"/>
    <xf numFmtId="0" fontId="0" fillId="3" borderId="1" xfId="0" applyFill="1" applyBorder="1"/>
    <xf numFmtId="0" fontId="0" fillId="3" borderId="3" xfId="0" applyFill="1" applyBorder="1"/>
    <xf numFmtId="0" fontId="3" fillId="3" borderId="4" xfId="0" applyFont="1" applyFill="1" applyBorder="1"/>
    <xf numFmtId="0" fontId="0" fillId="3" borderId="5" xfId="0" applyFill="1" applyBorder="1" applyAlignment="1">
      <alignment vertical="top"/>
    </xf>
    <xf numFmtId="0" fontId="0" fillId="5" borderId="0" xfId="0" applyFill="1" applyBorder="1"/>
    <xf numFmtId="0" fontId="0" fillId="5" borderId="5" xfId="0" applyFill="1" applyBorder="1"/>
    <xf numFmtId="0" fontId="4" fillId="5" borderId="4" xfId="0" applyFont="1" applyFill="1" applyBorder="1"/>
    <xf numFmtId="0" fontId="0" fillId="3" borderId="1" xfId="0" applyFill="1" applyBorder="1" applyAlignment="1">
      <alignment horizontal="center" wrapText="1"/>
    </xf>
    <xf numFmtId="0" fontId="0" fillId="3" borderId="3" xfId="0" applyFill="1" applyBorder="1" applyAlignment="1">
      <alignment horizontal="center" vertical="top"/>
    </xf>
    <xf numFmtId="164" fontId="0" fillId="3" borderId="6" xfId="0" applyNumberFormat="1" applyFill="1" applyBorder="1"/>
    <xf numFmtId="164" fontId="0" fillId="3" borderId="7" xfId="0" applyNumberFormat="1" applyFill="1" applyBorder="1"/>
    <xf numFmtId="10" fontId="0" fillId="3" borderId="7" xfId="2" applyNumberFormat="1" applyFont="1" applyFill="1" applyBorder="1"/>
    <xf numFmtId="164" fontId="0" fillId="3" borderId="8" xfId="0" applyNumberFormat="1" applyFill="1" applyBorder="1"/>
    <xf numFmtId="0" fontId="5" fillId="0" borderId="4" xfId="0" applyFont="1" applyBorder="1" applyAlignment="1">
      <alignment horizontal="center"/>
    </xf>
    <xf numFmtId="0" fontId="5" fillId="0" borderId="0" xfId="0" applyFont="1" applyBorder="1" applyAlignment="1">
      <alignment horizontal="center"/>
    </xf>
    <xf numFmtId="0" fontId="5" fillId="0" borderId="0" xfId="0" applyFont="1" applyBorder="1" applyAlignment="1">
      <alignment horizontal="center"/>
    </xf>
    <xf numFmtId="0" fontId="5" fillId="0" borderId="5" xfId="0" applyFont="1" applyBorder="1" applyAlignment="1">
      <alignment horizontal="center"/>
    </xf>
    <xf numFmtId="0" fontId="2" fillId="5" borderId="0" xfId="0" applyFont="1" applyFill="1" applyBorder="1"/>
    <xf numFmtId="0" fontId="2" fillId="5" borderId="0" xfId="0" applyFont="1" applyFill="1" applyBorder="1" applyAlignment="1">
      <alignment horizontal="center"/>
    </xf>
    <xf numFmtId="0" fontId="4" fillId="5" borderId="0" xfId="0" applyFont="1" applyFill="1" applyBorder="1"/>
    <xf numFmtId="0" fontId="0" fillId="5" borderId="0" xfId="0" applyFill="1"/>
  </cellXfs>
  <cellStyles count="3">
    <cellStyle name="Currency" xfId="1" builtinId="4"/>
    <cellStyle name="Normal" xfId="0" builtinId="0"/>
    <cellStyle name="Percent" xfId="2" builtinId="5"/>
  </cellStyles>
  <dxfs count="25">
    <dxf>
      <font>
        <color rgb="FF9C0006"/>
      </font>
      <fill>
        <patternFill patternType="none">
          <bgColor auto="1"/>
        </patternFill>
      </fill>
    </dxf>
    <dxf>
      <font>
        <color rgb="FF9C0006"/>
      </font>
      <fill>
        <patternFill patternType="none">
          <bgColor auto="1"/>
        </patternFill>
      </fill>
    </dxf>
    <dxf>
      <font>
        <color rgb="FF9C0006"/>
      </font>
      <fill>
        <patternFill patternType="none">
          <bgColor auto="1"/>
        </patternFill>
      </fill>
    </dxf>
    <dxf>
      <font>
        <color rgb="FF9C0006"/>
      </font>
      <fill>
        <patternFill patternType="none">
          <bgColor auto="1"/>
        </patternFill>
      </fill>
    </dxf>
    <dxf>
      <font>
        <color rgb="FF9C0006"/>
      </font>
      <fill>
        <patternFill patternType="none">
          <bgColor auto="1"/>
        </patternFill>
      </fill>
    </dxf>
    <dxf>
      <font>
        <color rgb="FF9C0006"/>
      </font>
      <fill>
        <patternFill patternType="none">
          <bgColor auto="1"/>
        </patternFill>
      </fill>
    </dxf>
    <dxf>
      <font>
        <color rgb="FF9C0006"/>
      </font>
      <fill>
        <patternFill patternType="none">
          <bgColor auto="1"/>
        </patternFill>
      </fill>
    </dxf>
    <dxf>
      <font>
        <color rgb="FF9C0006"/>
      </font>
      <fill>
        <patternFill patternType="none">
          <bgColor auto="1"/>
        </patternFill>
      </fill>
    </dxf>
    <dxf>
      <font>
        <color rgb="FF9C0006"/>
      </font>
      <fill>
        <patternFill patternType="none">
          <bgColor auto="1"/>
        </patternFill>
      </fill>
    </dxf>
    <dxf>
      <font>
        <color rgb="FF9C0006"/>
      </font>
      <fill>
        <patternFill patternType="none">
          <bgColor auto="1"/>
        </patternFill>
      </fill>
    </dxf>
    <dxf>
      <font>
        <color rgb="FF9C0006"/>
      </font>
      <fill>
        <patternFill patternType="none">
          <bgColor auto="1"/>
        </patternFill>
      </fill>
    </dxf>
    <dxf>
      <font>
        <color rgb="FF9C0006"/>
      </font>
      <fill>
        <patternFill patternType="none">
          <bgColor auto="1"/>
        </patternFill>
      </fill>
    </dxf>
    <dxf>
      <font>
        <color rgb="FF9C0006"/>
      </font>
      <fill>
        <patternFill patternType="none">
          <bgColor auto="1"/>
        </patternFill>
      </fill>
    </dxf>
    <dxf>
      <font>
        <color rgb="FF9C0006"/>
      </font>
      <fill>
        <patternFill patternType="none">
          <bgColor auto="1"/>
        </patternFill>
      </fill>
    </dxf>
    <dxf>
      <font>
        <color rgb="FF9C0006"/>
      </font>
      <fill>
        <patternFill patternType="none">
          <bgColor auto="1"/>
        </patternFill>
      </fill>
    </dxf>
    <dxf>
      <font>
        <color rgb="FF9C0006"/>
      </font>
      <fill>
        <patternFill patternType="none">
          <bgColor auto="1"/>
        </patternFill>
      </fill>
    </dxf>
    <dxf>
      <numFmt numFmtId="0" formatCode="General"/>
    </dxf>
    <dxf>
      <numFmt numFmtId="20" formatCode="dd/mmm/yy"/>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0" formatCode="General"/>
    </dxf>
    <dxf>
      <numFmt numFmtId="0" formatCode="General"/>
    </dxf>
  </dxfs>
  <tableStyles count="0" defaultTableStyle="TableStyleMedium2" defaultPivotStyle="PivotStyleLight16"/>
  <colors>
    <mruColors>
      <color rgb="FFE4F0DC"/>
      <color rgb="FF7CBA52"/>
      <color rgb="FF456B2B"/>
      <color rgb="FF4F7B31"/>
      <color rgb="FF78B751"/>
      <color rgb="FFF5E3D5"/>
      <color rgb="FFDEECEC"/>
      <color rgb="FF3AABCE"/>
      <color rgb="FF23A5B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dArray" Target="richData/rdarray.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Structure" Target="richData/rdrichvaluestructur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17/06/relationships/rdRichValue" Target="richData/rdrichvalue.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Market Value</a:t>
            </a:r>
          </a:p>
        </c:rich>
      </c:tx>
      <c:layout>
        <c:manualLayout>
          <c:xMode val="edge"/>
          <c:yMode val="edge"/>
          <c:x val="6.04231347453189E-3"/>
          <c:y val="8.5653278227476228E-3"/>
        </c:manualLayout>
      </c:layout>
      <c:overlay val="0"/>
      <c:spPr>
        <a:noFill/>
        <a:ln>
          <a:solidFill>
            <a:schemeClr val="bg1">
              <a:alpha val="80000"/>
            </a:schemeClr>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6">
                  <a:lumMod val="40000"/>
                  <a:lumOff val="60000"/>
                </a:schemeClr>
              </a:solidFill>
              <a:ln w="19050">
                <a:solidFill>
                  <a:schemeClr val="lt1"/>
                </a:solidFill>
              </a:ln>
              <a:effectLst/>
            </c:spPr>
            <c:extLst>
              <c:ext xmlns:c16="http://schemas.microsoft.com/office/drawing/2014/chart" uri="{C3380CC4-5D6E-409C-BE32-E72D297353CC}">
                <c16:uniqueId val="{00000004-7779-4241-AC55-043E0FBB10E9}"/>
              </c:ext>
            </c:extLst>
          </c:dPt>
          <c:dPt>
            <c:idx val="1"/>
            <c:bubble3D val="0"/>
            <c:spPr>
              <a:solidFill>
                <a:schemeClr val="accent6">
                  <a:lumMod val="20000"/>
                  <a:lumOff val="80000"/>
                </a:schemeClr>
              </a:solidFill>
              <a:ln w="19050">
                <a:solidFill>
                  <a:schemeClr val="lt1"/>
                </a:solidFill>
              </a:ln>
              <a:effectLst/>
            </c:spPr>
            <c:extLst>
              <c:ext xmlns:c16="http://schemas.microsoft.com/office/drawing/2014/chart" uri="{C3380CC4-5D6E-409C-BE32-E72D297353CC}">
                <c16:uniqueId val="{00000002-7779-4241-AC55-043E0FBB10E9}"/>
              </c:ext>
            </c:extLst>
          </c:dPt>
          <c:dPt>
            <c:idx val="2"/>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03-7779-4241-AC55-043E0FBB10E9}"/>
              </c:ext>
            </c:extLst>
          </c:dPt>
          <c:dPt>
            <c:idx val="3"/>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1-7779-4241-AC55-043E0FBB10E9}"/>
              </c:ext>
            </c:extLst>
          </c:dPt>
          <c:dPt>
            <c:idx val="4"/>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5-7779-4241-AC55-043E0FBB10E9}"/>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'Personal Stocks Portfolio'!$B$15:$B$19</c:f>
              <c:strCache>
                <c:ptCount val="5"/>
                <c:pt idx="0">
                  <c:v>Software &amp; IT Services</c:v>
                </c:pt>
                <c:pt idx="1">
                  <c:v>Biotechnology &amp; Medical Research</c:v>
                </c:pt>
                <c:pt idx="2">
                  <c:v>Pharmaceuticals</c:v>
                </c:pt>
                <c:pt idx="3">
                  <c:v>Insurance</c:v>
                </c:pt>
                <c:pt idx="4">
                  <c:v>Automobiles &amp; Auto Parts</c:v>
                </c:pt>
              </c:strCache>
            </c:strRef>
          </c:cat>
          <c:val>
            <c:numRef>
              <c:f>'Personal Stocks Portfolio'!$C$15:$C$19</c:f>
              <c:numCache>
                <c:formatCode>"$"#,##0.00</c:formatCode>
                <c:ptCount val="5"/>
                <c:pt idx="0">
                  <c:v>12771.8</c:v>
                </c:pt>
                <c:pt idx="1">
                  <c:v>16558.800000000003</c:v>
                </c:pt>
                <c:pt idx="2">
                  <c:v>2279.5</c:v>
                </c:pt>
                <c:pt idx="3">
                  <c:v>3287.19</c:v>
                </c:pt>
                <c:pt idx="4">
                  <c:v>17511.207999999999</c:v>
                </c:pt>
              </c:numCache>
            </c:numRef>
          </c:val>
          <c:extLst>
            <c:ext xmlns:c16="http://schemas.microsoft.com/office/drawing/2014/chart" uri="{C3380CC4-5D6E-409C-BE32-E72D297353CC}">
              <c16:uniqueId val="{00000000-7779-4241-AC55-043E0FBB10E9}"/>
            </c:ext>
          </c:extLst>
        </c:ser>
        <c:dLbls>
          <c:showLegendKey val="0"/>
          <c:showVal val="0"/>
          <c:showCatName val="0"/>
          <c:showSerName val="0"/>
          <c:showPercent val="0"/>
          <c:showBubbleSize val="0"/>
          <c:showLeaderLines val="0"/>
        </c:dLbls>
        <c:firstSliceAng val="55"/>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Enbridge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ENB!$B$5</c:f>
              <c:strCache>
                <c:ptCount val="1"/>
                <c:pt idx="0">
                  <c:v>Volume</c:v>
                </c:pt>
              </c:strCache>
            </c:strRef>
          </c:tx>
          <c:spPr>
            <a:solidFill>
              <a:schemeClr val="accent6">
                <a:lumMod val="60000"/>
                <a:lumOff val="40000"/>
              </a:schemeClr>
            </a:solidFill>
            <a:ln w="19050">
              <a:noFill/>
            </a:ln>
            <a:effectLst/>
          </c:spPr>
          <c:invertIfNegative val="0"/>
          <c:cat>
            <c:numRef>
              <c:f>ENB!$A$6:$A$26</c:f>
              <c:numCache>
                <c:formatCode>m/d/yyyy</c:formatCode>
                <c:ptCount val="21"/>
                <c:pt idx="0">
                  <c:v>44830</c:v>
                </c:pt>
                <c:pt idx="1">
                  <c:v>44831</c:v>
                </c:pt>
                <c:pt idx="2">
                  <c:v>44832</c:v>
                </c:pt>
                <c:pt idx="3">
                  <c:v>44837</c:v>
                </c:pt>
                <c:pt idx="4">
                  <c:v>44838</c:v>
                </c:pt>
                <c:pt idx="5">
                  <c:v>44839</c:v>
                </c:pt>
                <c:pt idx="6">
                  <c:v>44840</c:v>
                </c:pt>
                <c:pt idx="7">
                  <c:v>44841</c:v>
                </c:pt>
                <c:pt idx="8">
                  <c:v>44845</c:v>
                </c:pt>
                <c:pt idx="9">
                  <c:v>44846</c:v>
                </c:pt>
                <c:pt idx="10">
                  <c:v>44847</c:v>
                </c:pt>
                <c:pt idx="11">
                  <c:v>44848</c:v>
                </c:pt>
                <c:pt idx="12">
                  <c:v>44851</c:v>
                </c:pt>
                <c:pt idx="13">
                  <c:v>44852</c:v>
                </c:pt>
                <c:pt idx="14">
                  <c:v>44853</c:v>
                </c:pt>
                <c:pt idx="15">
                  <c:v>44854</c:v>
                </c:pt>
                <c:pt idx="16">
                  <c:v>44855</c:v>
                </c:pt>
                <c:pt idx="17">
                  <c:v>44858</c:v>
                </c:pt>
              </c:numCache>
            </c:numRef>
          </c:cat>
          <c:val>
            <c:numRef>
              <c:f>ENB!$B$6:$B$26</c:f>
              <c:numCache>
                <c:formatCode>#,##0</c:formatCode>
                <c:ptCount val="21"/>
                <c:pt idx="0">
                  <c:v>8025</c:v>
                </c:pt>
                <c:pt idx="1">
                  <c:v>5500</c:v>
                </c:pt>
                <c:pt idx="2">
                  <c:v>15350</c:v>
                </c:pt>
                <c:pt idx="3">
                  <c:v>3125</c:v>
                </c:pt>
                <c:pt idx="4">
                  <c:v>5406</c:v>
                </c:pt>
                <c:pt idx="5">
                  <c:v>6300</c:v>
                </c:pt>
                <c:pt idx="6">
                  <c:v>10800</c:v>
                </c:pt>
                <c:pt idx="7">
                  <c:v>11200</c:v>
                </c:pt>
                <c:pt idx="8">
                  <c:v>12114</c:v>
                </c:pt>
                <c:pt idx="9">
                  <c:v>10004</c:v>
                </c:pt>
                <c:pt idx="10">
                  <c:v>7200</c:v>
                </c:pt>
                <c:pt idx="11">
                  <c:v>9745</c:v>
                </c:pt>
                <c:pt idx="12">
                  <c:v>1150</c:v>
                </c:pt>
                <c:pt idx="13">
                  <c:v>1500</c:v>
                </c:pt>
                <c:pt idx="14">
                  <c:v>5200</c:v>
                </c:pt>
                <c:pt idx="15">
                  <c:v>3550</c:v>
                </c:pt>
                <c:pt idx="16">
                  <c:v>2200</c:v>
                </c:pt>
                <c:pt idx="17">
                  <c:v>3400</c:v>
                </c:pt>
              </c:numCache>
            </c:numRef>
          </c:val>
          <c:extLst>
            <c:ext xmlns:c16="http://schemas.microsoft.com/office/drawing/2014/chart" uri="{C3380CC4-5D6E-409C-BE32-E72D297353CC}">
              <c16:uniqueId val="{00000000-7883-4F8D-A6ED-468EF7F820EF}"/>
            </c:ext>
          </c:extLst>
        </c:ser>
        <c:dLbls>
          <c:showLegendKey val="0"/>
          <c:showVal val="0"/>
          <c:showCatName val="0"/>
          <c:showSerName val="0"/>
          <c:showPercent val="0"/>
          <c:showBubbleSize val="0"/>
        </c:dLbls>
        <c:gapWidth val="150"/>
        <c:axId val="643576847"/>
        <c:axId val="643574767"/>
      </c:barChart>
      <c:stockChart>
        <c:ser>
          <c:idx val="1"/>
          <c:order val="1"/>
          <c:tx>
            <c:strRef>
              <c:f>ENB!$C$5</c:f>
              <c:strCache>
                <c:ptCount val="1"/>
                <c:pt idx="0">
                  <c:v>Open</c:v>
                </c:pt>
              </c:strCache>
            </c:strRef>
          </c:tx>
          <c:spPr>
            <a:ln w="19050" cap="rnd">
              <a:noFill/>
              <a:round/>
            </a:ln>
            <a:effectLst/>
          </c:spPr>
          <c:marker>
            <c:symbol val="none"/>
          </c:marker>
          <c:cat>
            <c:numRef>
              <c:f>ENB!$A$6:$A$26</c:f>
              <c:numCache>
                <c:formatCode>m/d/yyyy</c:formatCode>
                <c:ptCount val="21"/>
                <c:pt idx="0">
                  <c:v>44830</c:v>
                </c:pt>
                <c:pt idx="1">
                  <c:v>44831</c:v>
                </c:pt>
                <c:pt idx="2">
                  <c:v>44832</c:v>
                </c:pt>
                <c:pt idx="3">
                  <c:v>44837</c:v>
                </c:pt>
                <c:pt idx="4">
                  <c:v>44838</c:v>
                </c:pt>
                <c:pt idx="5">
                  <c:v>44839</c:v>
                </c:pt>
                <c:pt idx="6">
                  <c:v>44840</c:v>
                </c:pt>
                <c:pt idx="7">
                  <c:v>44841</c:v>
                </c:pt>
                <c:pt idx="8">
                  <c:v>44845</c:v>
                </c:pt>
                <c:pt idx="9">
                  <c:v>44846</c:v>
                </c:pt>
                <c:pt idx="10">
                  <c:v>44847</c:v>
                </c:pt>
                <c:pt idx="11">
                  <c:v>44848</c:v>
                </c:pt>
                <c:pt idx="12">
                  <c:v>44851</c:v>
                </c:pt>
                <c:pt idx="13">
                  <c:v>44852</c:v>
                </c:pt>
                <c:pt idx="14">
                  <c:v>44853</c:v>
                </c:pt>
                <c:pt idx="15">
                  <c:v>44854</c:v>
                </c:pt>
                <c:pt idx="16">
                  <c:v>44855</c:v>
                </c:pt>
                <c:pt idx="17">
                  <c:v>44858</c:v>
                </c:pt>
              </c:numCache>
            </c:numRef>
          </c:cat>
          <c:val>
            <c:numRef>
              <c:f>ENB!$C$6:$C$26</c:f>
              <c:numCache>
                <c:formatCode>_([$$-409]* #,##0.00_);_([$$-409]* \(#,##0.00\);_([$$-409]* "-"??_);_(@_)</c:formatCode>
                <c:ptCount val="21"/>
                <c:pt idx="0">
                  <c:v>22.62</c:v>
                </c:pt>
                <c:pt idx="1">
                  <c:v>22.34</c:v>
                </c:pt>
                <c:pt idx="2">
                  <c:v>22.2</c:v>
                </c:pt>
                <c:pt idx="3">
                  <c:v>22.5</c:v>
                </c:pt>
                <c:pt idx="4">
                  <c:v>22.7</c:v>
                </c:pt>
                <c:pt idx="5">
                  <c:v>22.81</c:v>
                </c:pt>
                <c:pt idx="6">
                  <c:v>23</c:v>
                </c:pt>
                <c:pt idx="7">
                  <c:v>22.83</c:v>
                </c:pt>
                <c:pt idx="8">
                  <c:v>22.85</c:v>
                </c:pt>
                <c:pt idx="9">
                  <c:v>22.85</c:v>
                </c:pt>
                <c:pt idx="10">
                  <c:v>22.76</c:v>
                </c:pt>
                <c:pt idx="11">
                  <c:v>22.5</c:v>
                </c:pt>
                <c:pt idx="12">
                  <c:v>22.48</c:v>
                </c:pt>
                <c:pt idx="13">
                  <c:v>22.65</c:v>
                </c:pt>
                <c:pt idx="14">
                  <c:v>22.59</c:v>
                </c:pt>
                <c:pt idx="15">
                  <c:v>22.6</c:v>
                </c:pt>
                <c:pt idx="16">
                  <c:v>22.62</c:v>
                </c:pt>
                <c:pt idx="17">
                  <c:v>22.76</c:v>
                </c:pt>
              </c:numCache>
            </c:numRef>
          </c:val>
          <c:smooth val="0"/>
          <c:extLst>
            <c:ext xmlns:c16="http://schemas.microsoft.com/office/drawing/2014/chart" uri="{C3380CC4-5D6E-409C-BE32-E72D297353CC}">
              <c16:uniqueId val="{00000001-7883-4F8D-A6ED-468EF7F820EF}"/>
            </c:ext>
          </c:extLst>
        </c:ser>
        <c:ser>
          <c:idx val="2"/>
          <c:order val="2"/>
          <c:tx>
            <c:strRef>
              <c:f>ENB!$D$5</c:f>
              <c:strCache>
                <c:ptCount val="1"/>
                <c:pt idx="0">
                  <c:v>High</c:v>
                </c:pt>
              </c:strCache>
            </c:strRef>
          </c:tx>
          <c:spPr>
            <a:ln w="19050" cap="rnd">
              <a:noFill/>
              <a:round/>
            </a:ln>
            <a:effectLst/>
          </c:spPr>
          <c:marker>
            <c:symbol val="none"/>
          </c:marker>
          <c:cat>
            <c:numRef>
              <c:f>ENB!$A$6:$A$26</c:f>
              <c:numCache>
                <c:formatCode>m/d/yyyy</c:formatCode>
                <c:ptCount val="21"/>
                <c:pt idx="0">
                  <c:v>44830</c:v>
                </c:pt>
                <c:pt idx="1">
                  <c:v>44831</c:v>
                </c:pt>
                <c:pt idx="2">
                  <c:v>44832</c:v>
                </c:pt>
                <c:pt idx="3">
                  <c:v>44837</c:v>
                </c:pt>
                <c:pt idx="4">
                  <c:v>44838</c:v>
                </c:pt>
                <c:pt idx="5">
                  <c:v>44839</c:v>
                </c:pt>
                <c:pt idx="6">
                  <c:v>44840</c:v>
                </c:pt>
                <c:pt idx="7">
                  <c:v>44841</c:v>
                </c:pt>
                <c:pt idx="8">
                  <c:v>44845</c:v>
                </c:pt>
                <c:pt idx="9">
                  <c:v>44846</c:v>
                </c:pt>
                <c:pt idx="10">
                  <c:v>44847</c:v>
                </c:pt>
                <c:pt idx="11">
                  <c:v>44848</c:v>
                </c:pt>
                <c:pt idx="12">
                  <c:v>44851</c:v>
                </c:pt>
                <c:pt idx="13">
                  <c:v>44852</c:v>
                </c:pt>
                <c:pt idx="14">
                  <c:v>44853</c:v>
                </c:pt>
                <c:pt idx="15">
                  <c:v>44854</c:v>
                </c:pt>
                <c:pt idx="16">
                  <c:v>44855</c:v>
                </c:pt>
                <c:pt idx="17">
                  <c:v>44858</c:v>
                </c:pt>
              </c:numCache>
            </c:numRef>
          </c:cat>
          <c:val>
            <c:numRef>
              <c:f>ENB!$D$6:$D$26</c:f>
              <c:numCache>
                <c:formatCode>_([$$-409]* #,##0.00_);_([$$-409]* \(#,##0.00\);_([$$-409]* "-"??_);_(@_)</c:formatCode>
                <c:ptCount val="21"/>
                <c:pt idx="0">
                  <c:v>22.62</c:v>
                </c:pt>
                <c:pt idx="1">
                  <c:v>22.4</c:v>
                </c:pt>
                <c:pt idx="2">
                  <c:v>22.4</c:v>
                </c:pt>
                <c:pt idx="3">
                  <c:v>22.55</c:v>
                </c:pt>
                <c:pt idx="4">
                  <c:v>22.82</c:v>
                </c:pt>
                <c:pt idx="5">
                  <c:v>22.99</c:v>
                </c:pt>
                <c:pt idx="6">
                  <c:v>23</c:v>
                </c:pt>
                <c:pt idx="7">
                  <c:v>22.84</c:v>
                </c:pt>
                <c:pt idx="8">
                  <c:v>23</c:v>
                </c:pt>
                <c:pt idx="9">
                  <c:v>22.9</c:v>
                </c:pt>
                <c:pt idx="10">
                  <c:v>22.8</c:v>
                </c:pt>
                <c:pt idx="11">
                  <c:v>22.6</c:v>
                </c:pt>
                <c:pt idx="12">
                  <c:v>22.65</c:v>
                </c:pt>
                <c:pt idx="13">
                  <c:v>22.65</c:v>
                </c:pt>
                <c:pt idx="14">
                  <c:v>22.59</c:v>
                </c:pt>
                <c:pt idx="15">
                  <c:v>22.78</c:v>
                </c:pt>
                <c:pt idx="16">
                  <c:v>23</c:v>
                </c:pt>
                <c:pt idx="17">
                  <c:v>23.15</c:v>
                </c:pt>
              </c:numCache>
            </c:numRef>
          </c:val>
          <c:smooth val="0"/>
          <c:extLst>
            <c:ext xmlns:c16="http://schemas.microsoft.com/office/drawing/2014/chart" uri="{C3380CC4-5D6E-409C-BE32-E72D297353CC}">
              <c16:uniqueId val="{00000002-7883-4F8D-A6ED-468EF7F820EF}"/>
            </c:ext>
          </c:extLst>
        </c:ser>
        <c:ser>
          <c:idx val="3"/>
          <c:order val="3"/>
          <c:tx>
            <c:strRef>
              <c:f>ENB!$E$5</c:f>
              <c:strCache>
                <c:ptCount val="1"/>
                <c:pt idx="0">
                  <c:v>Low</c:v>
                </c:pt>
              </c:strCache>
            </c:strRef>
          </c:tx>
          <c:spPr>
            <a:ln w="19050" cap="rnd">
              <a:noFill/>
              <a:round/>
            </a:ln>
            <a:effectLst/>
          </c:spPr>
          <c:marker>
            <c:symbol val="none"/>
          </c:marker>
          <c:cat>
            <c:numRef>
              <c:f>ENB!$A$6:$A$26</c:f>
              <c:numCache>
                <c:formatCode>m/d/yyyy</c:formatCode>
                <c:ptCount val="21"/>
                <c:pt idx="0">
                  <c:v>44830</c:v>
                </c:pt>
                <c:pt idx="1">
                  <c:v>44831</c:v>
                </c:pt>
                <c:pt idx="2">
                  <c:v>44832</c:v>
                </c:pt>
                <c:pt idx="3">
                  <c:v>44837</c:v>
                </c:pt>
                <c:pt idx="4">
                  <c:v>44838</c:v>
                </c:pt>
                <c:pt idx="5">
                  <c:v>44839</c:v>
                </c:pt>
                <c:pt idx="6">
                  <c:v>44840</c:v>
                </c:pt>
                <c:pt idx="7">
                  <c:v>44841</c:v>
                </c:pt>
                <c:pt idx="8">
                  <c:v>44845</c:v>
                </c:pt>
                <c:pt idx="9">
                  <c:v>44846</c:v>
                </c:pt>
                <c:pt idx="10">
                  <c:v>44847</c:v>
                </c:pt>
                <c:pt idx="11">
                  <c:v>44848</c:v>
                </c:pt>
                <c:pt idx="12">
                  <c:v>44851</c:v>
                </c:pt>
                <c:pt idx="13">
                  <c:v>44852</c:v>
                </c:pt>
                <c:pt idx="14">
                  <c:v>44853</c:v>
                </c:pt>
                <c:pt idx="15">
                  <c:v>44854</c:v>
                </c:pt>
                <c:pt idx="16">
                  <c:v>44855</c:v>
                </c:pt>
                <c:pt idx="17">
                  <c:v>44858</c:v>
                </c:pt>
              </c:numCache>
            </c:numRef>
          </c:cat>
          <c:val>
            <c:numRef>
              <c:f>ENB!$E$6:$E$26</c:f>
              <c:numCache>
                <c:formatCode>_([$$-409]* #,##0.00_);_([$$-409]* \(#,##0.00\);_([$$-409]* "-"??_);_(@_)</c:formatCode>
                <c:ptCount val="21"/>
                <c:pt idx="0">
                  <c:v>22.3</c:v>
                </c:pt>
                <c:pt idx="1">
                  <c:v>22.03</c:v>
                </c:pt>
                <c:pt idx="2">
                  <c:v>21.99</c:v>
                </c:pt>
                <c:pt idx="3">
                  <c:v>22.25</c:v>
                </c:pt>
                <c:pt idx="4">
                  <c:v>22.61</c:v>
                </c:pt>
                <c:pt idx="5">
                  <c:v>22.81</c:v>
                </c:pt>
                <c:pt idx="6">
                  <c:v>22.81</c:v>
                </c:pt>
                <c:pt idx="7">
                  <c:v>22.75</c:v>
                </c:pt>
                <c:pt idx="8">
                  <c:v>22.75</c:v>
                </c:pt>
                <c:pt idx="9">
                  <c:v>22.75</c:v>
                </c:pt>
                <c:pt idx="10">
                  <c:v>22.5</c:v>
                </c:pt>
                <c:pt idx="11">
                  <c:v>22.45</c:v>
                </c:pt>
                <c:pt idx="12">
                  <c:v>22.46</c:v>
                </c:pt>
                <c:pt idx="13">
                  <c:v>22.6</c:v>
                </c:pt>
                <c:pt idx="14">
                  <c:v>22.46</c:v>
                </c:pt>
                <c:pt idx="15">
                  <c:v>22.58</c:v>
                </c:pt>
                <c:pt idx="16">
                  <c:v>22.62</c:v>
                </c:pt>
                <c:pt idx="17">
                  <c:v>22.76</c:v>
                </c:pt>
              </c:numCache>
            </c:numRef>
          </c:val>
          <c:smooth val="0"/>
          <c:extLst>
            <c:ext xmlns:c16="http://schemas.microsoft.com/office/drawing/2014/chart" uri="{C3380CC4-5D6E-409C-BE32-E72D297353CC}">
              <c16:uniqueId val="{00000003-7883-4F8D-A6ED-468EF7F820EF}"/>
            </c:ext>
          </c:extLst>
        </c:ser>
        <c:ser>
          <c:idx val="4"/>
          <c:order val="4"/>
          <c:tx>
            <c:strRef>
              <c:f>ENB!$F$5</c:f>
              <c:strCache>
                <c:ptCount val="1"/>
                <c:pt idx="0">
                  <c:v>Close</c:v>
                </c:pt>
              </c:strCache>
            </c:strRef>
          </c:tx>
          <c:spPr>
            <a:ln w="19050" cap="rnd">
              <a:noFill/>
              <a:round/>
            </a:ln>
            <a:effectLst/>
          </c:spPr>
          <c:marker>
            <c:symbol val="none"/>
          </c:marker>
          <c:cat>
            <c:numRef>
              <c:f>ENB!$A$6:$A$26</c:f>
              <c:numCache>
                <c:formatCode>m/d/yyyy</c:formatCode>
                <c:ptCount val="21"/>
                <c:pt idx="0">
                  <c:v>44830</c:v>
                </c:pt>
                <c:pt idx="1">
                  <c:v>44831</c:v>
                </c:pt>
                <c:pt idx="2">
                  <c:v>44832</c:v>
                </c:pt>
                <c:pt idx="3">
                  <c:v>44837</c:v>
                </c:pt>
                <c:pt idx="4">
                  <c:v>44838</c:v>
                </c:pt>
                <c:pt idx="5">
                  <c:v>44839</c:v>
                </c:pt>
                <c:pt idx="6">
                  <c:v>44840</c:v>
                </c:pt>
                <c:pt idx="7">
                  <c:v>44841</c:v>
                </c:pt>
                <c:pt idx="8">
                  <c:v>44845</c:v>
                </c:pt>
                <c:pt idx="9">
                  <c:v>44846</c:v>
                </c:pt>
                <c:pt idx="10">
                  <c:v>44847</c:v>
                </c:pt>
                <c:pt idx="11">
                  <c:v>44848</c:v>
                </c:pt>
                <c:pt idx="12">
                  <c:v>44851</c:v>
                </c:pt>
                <c:pt idx="13">
                  <c:v>44852</c:v>
                </c:pt>
                <c:pt idx="14">
                  <c:v>44853</c:v>
                </c:pt>
                <c:pt idx="15">
                  <c:v>44854</c:v>
                </c:pt>
                <c:pt idx="16">
                  <c:v>44855</c:v>
                </c:pt>
                <c:pt idx="17">
                  <c:v>44858</c:v>
                </c:pt>
              </c:numCache>
            </c:numRef>
          </c:cat>
          <c:val>
            <c:numRef>
              <c:f>ENB!$F$6:$F$26</c:f>
              <c:numCache>
                <c:formatCode>_([$$-409]* #,##0.00_);_([$$-409]* \(#,##0.00\);_([$$-409]* "-"??_);_(@_)</c:formatCode>
                <c:ptCount val="21"/>
                <c:pt idx="0">
                  <c:v>22.3</c:v>
                </c:pt>
                <c:pt idx="1">
                  <c:v>22.03</c:v>
                </c:pt>
                <c:pt idx="2">
                  <c:v>22.4</c:v>
                </c:pt>
                <c:pt idx="3">
                  <c:v>22.52</c:v>
                </c:pt>
                <c:pt idx="4">
                  <c:v>22.82</c:v>
                </c:pt>
                <c:pt idx="5">
                  <c:v>22.98</c:v>
                </c:pt>
                <c:pt idx="6">
                  <c:v>22.84</c:v>
                </c:pt>
                <c:pt idx="7">
                  <c:v>22.84</c:v>
                </c:pt>
                <c:pt idx="8">
                  <c:v>22.8</c:v>
                </c:pt>
                <c:pt idx="9">
                  <c:v>22.84</c:v>
                </c:pt>
                <c:pt idx="10">
                  <c:v>22.56</c:v>
                </c:pt>
                <c:pt idx="11">
                  <c:v>22.51</c:v>
                </c:pt>
                <c:pt idx="12">
                  <c:v>22.65</c:v>
                </c:pt>
                <c:pt idx="13">
                  <c:v>22.6</c:v>
                </c:pt>
                <c:pt idx="14">
                  <c:v>22.46</c:v>
                </c:pt>
                <c:pt idx="15">
                  <c:v>22.76</c:v>
                </c:pt>
                <c:pt idx="16">
                  <c:v>23</c:v>
                </c:pt>
                <c:pt idx="17">
                  <c:v>23.15</c:v>
                </c:pt>
              </c:numCache>
            </c:numRef>
          </c:val>
          <c:smooth val="0"/>
          <c:extLst>
            <c:ext xmlns:c16="http://schemas.microsoft.com/office/drawing/2014/chart" uri="{C3380CC4-5D6E-409C-BE32-E72D297353CC}">
              <c16:uniqueId val="{00000004-7883-4F8D-A6ED-468EF7F820EF}"/>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chemeClr val="lt1"/>
              </a:solidFill>
              <a:ln w="9525" cap="flat" cmpd="sng" algn="ctr">
                <a:solidFill>
                  <a:schemeClr val="tx1">
                    <a:lumMod val="65000"/>
                    <a:lumOff val="35000"/>
                  </a:schemeClr>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643576015"/>
        <c:axId val="643573935"/>
      </c:stockChart>
      <c:dateAx>
        <c:axId val="643576847"/>
        <c:scaling>
          <c:orientation val="minMax"/>
        </c:scaling>
        <c:delete val="0"/>
        <c:axPos val="b"/>
        <c:numFmt formatCode="d/mmm"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3574767"/>
        <c:crosses val="autoZero"/>
        <c:auto val="1"/>
        <c:lblOffset val="100"/>
        <c:baseTimeUnit val="days"/>
      </c:dateAx>
      <c:valAx>
        <c:axId val="64357476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3576847"/>
        <c:crosses val="autoZero"/>
        <c:crossBetween val="between"/>
      </c:valAx>
      <c:valAx>
        <c:axId val="643573935"/>
        <c:scaling>
          <c:orientation val="minMax"/>
        </c:scaling>
        <c:delete val="0"/>
        <c:axPos val="r"/>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3576015"/>
        <c:crosses val="max"/>
        <c:crossBetween val="between"/>
      </c:valAx>
      <c:dateAx>
        <c:axId val="643576015"/>
        <c:scaling>
          <c:orientation val="minMax"/>
        </c:scaling>
        <c:delete val="1"/>
        <c:axPos val="b"/>
        <c:numFmt formatCode="m/d/yyyy" sourceLinked="1"/>
        <c:majorTickMark val="out"/>
        <c:minorTickMark val="none"/>
        <c:tickLblPos val="nextTo"/>
        <c:crossAx val="643573935"/>
        <c:crosses val="autoZero"/>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12</a:t>
            </a:r>
            <a:r>
              <a:rPr lang="en-CA" baseline="0"/>
              <a:t> Month Trends</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ndard"/>
        <c:varyColors val="0"/>
        <c:ser>
          <c:idx val="0"/>
          <c:order val="0"/>
          <c:spPr>
            <a:solidFill>
              <a:schemeClr val="accent6">
                <a:lumMod val="60000"/>
                <a:lumOff val="40000"/>
              </a:schemeClr>
            </a:solidFill>
            <a:ln>
              <a:noFill/>
            </a:ln>
            <a:effectLst/>
          </c:spPr>
          <c:val>
            <c:numRef>
              <c:f>ENB!$C$4:$IS$4</c:f>
              <c:numCache>
                <c:formatCode>_([$$-409]* #,##0.00_);_([$$-409]* \(#,##0.00\);_([$$-409]* "-"??_);_(@_)</c:formatCode>
                <c:ptCount val="251"/>
                <c:pt idx="0">
                  <c:v>23.8</c:v>
                </c:pt>
                <c:pt idx="1">
                  <c:v>23.79</c:v>
                </c:pt>
                <c:pt idx="2">
                  <c:v>23.9</c:v>
                </c:pt>
                <c:pt idx="3">
                  <c:v>23.8</c:v>
                </c:pt>
                <c:pt idx="4">
                  <c:v>23.69</c:v>
                </c:pt>
                <c:pt idx="5">
                  <c:v>23.8</c:v>
                </c:pt>
                <c:pt idx="6">
                  <c:v>23.79</c:v>
                </c:pt>
                <c:pt idx="7">
                  <c:v>23.72</c:v>
                </c:pt>
                <c:pt idx="8">
                  <c:v>23.65</c:v>
                </c:pt>
                <c:pt idx="9">
                  <c:v>23.63</c:v>
                </c:pt>
                <c:pt idx="10">
                  <c:v>23.84</c:v>
                </c:pt>
                <c:pt idx="11">
                  <c:v>23.7</c:v>
                </c:pt>
                <c:pt idx="12">
                  <c:v>23.7</c:v>
                </c:pt>
                <c:pt idx="13">
                  <c:v>23.7</c:v>
                </c:pt>
                <c:pt idx="14">
                  <c:v>23.65</c:v>
                </c:pt>
                <c:pt idx="15">
                  <c:v>23.5</c:v>
                </c:pt>
                <c:pt idx="16">
                  <c:v>23.7</c:v>
                </c:pt>
                <c:pt idx="17">
                  <c:v>23.75</c:v>
                </c:pt>
                <c:pt idx="18">
                  <c:v>23.8</c:v>
                </c:pt>
                <c:pt idx="19">
                  <c:v>23.85</c:v>
                </c:pt>
                <c:pt idx="20">
                  <c:v>23.93</c:v>
                </c:pt>
                <c:pt idx="21">
                  <c:v>24.07</c:v>
                </c:pt>
                <c:pt idx="22">
                  <c:v>24</c:v>
                </c:pt>
                <c:pt idx="23">
                  <c:v>24</c:v>
                </c:pt>
                <c:pt idx="24">
                  <c:v>23.82</c:v>
                </c:pt>
                <c:pt idx="25">
                  <c:v>23.85</c:v>
                </c:pt>
                <c:pt idx="26">
                  <c:v>23.6</c:v>
                </c:pt>
                <c:pt idx="27">
                  <c:v>23.6</c:v>
                </c:pt>
                <c:pt idx="28">
                  <c:v>23.45</c:v>
                </c:pt>
                <c:pt idx="29">
                  <c:v>23.42</c:v>
                </c:pt>
                <c:pt idx="30">
                  <c:v>23.11</c:v>
                </c:pt>
                <c:pt idx="31">
                  <c:v>22.95</c:v>
                </c:pt>
                <c:pt idx="32">
                  <c:v>23.1</c:v>
                </c:pt>
                <c:pt idx="33">
                  <c:v>23.15</c:v>
                </c:pt>
                <c:pt idx="34">
                  <c:v>23.12</c:v>
                </c:pt>
                <c:pt idx="35">
                  <c:v>23.13</c:v>
                </c:pt>
                <c:pt idx="36">
                  <c:v>23.2</c:v>
                </c:pt>
                <c:pt idx="37">
                  <c:v>23.21</c:v>
                </c:pt>
                <c:pt idx="38">
                  <c:v>23.15</c:v>
                </c:pt>
                <c:pt idx="39">
                  <c:v>23.1</c:v>
                </c:pt>
                <c:pt idx="40">
                  <c:v>22.8</c:v>
                </c:pt>
                <c:pt idx="41">
                  <c:v>22.85</c:v>
                </c:pt>
                <c:pt idx="42">
                  <c:v>22.9</c:v>
                </c:pt>
                <c:pt idx="43">
                  <c:v>22.8</c:v>
                </c:pt>
                <c:pt idx="44">
                  <c:v>22.95</c:v>
                </c:pt>
                <c:pt idx="45">
                  <c:v>22.85</c:v>
                </c:pt>
                <c:pt idx="46">
                  <c:v>23.15</c:v>
                </c:pt>
                <c:pt idx="47">
                  <c:v>23.5</c:v>
                </c:pt>
                <c:pt idx="48">
                  <c:v>23.2</c:v>
                </c:pt>
                <c:pt idx="49">
                  <c:v>23.84</c:v>
                </c:pt>
                <c:pt idx="50">
                  <c:v>23.84</c:v>
                </c:pt>
                <c:pt idx="51">
                  <c:v>23.94</c:v>
                </c:pt>
                <c:pt idx="52">
                  <c:v>23.94</c:v>
                </c:pt>
                <c:pt idx="53">
                  <c:v>23.94</c:v>
                </c:pt>
                <c:pt idx="54">
                  <c:v>24</c:v>
                </c:pt>
                <c:pt idx="55">
                  <c:v>24.07</c:v>
                </c:pt>
                <c:pt idx="56">
                  <c:v>23.98</c:v>
                </c:pt>
                <c:pt idx="57">
                  <c:v>24</c:v>
                </c:pt>
                <c:pt idx="58">
                  <c:v>24</c:v>
                </c:pt>
                <c:pt idx="59">
                  <c:v>24.05</c:v>
                </c:pt>
                <c:pt idx="60">
                  <c:v>24</c:v>
                </c:pt>
                <c:pt idx="61">
                  <c:v>23.99</c:v>
                </c:pt>
                <c:pt idx="62">
                  <c:v>23.8</c:v>
                </c:pt>
                <c:pt idx="63">
                  <c:v>23.65</c:v>
                </c:pt>
                <c:pt idx="64">
                  <c:v>23.85</c:v>
                </c:pt>
                <c:pt idx="65">
                  <c:v>23.9</c:v>
                </c:pt>
                <c:pt idx="66">
                  <c:v>24.14</c:v>
                </c:pt>
                <c:pt idx="67">
                  <c:v>23.96</c:v>
                </c:pt>
                <c:pt idx="68">
                  <c:v>24</c:v>
                </c:pt>
                <c:pt idx="69">
                  <c:v>23.85</c:v>
                </c:pt>
                <c:pt idx="70">
                  <c:v>23.85</c:v>
                </c:pt>
                <c:pt idx="71">
                  <c:v>23.65</c:v>
                </c:pt>
                <c:pt idx="72">
                  <c:v>23.76</c:v>
                </c:pt>
                <c:pt idx="73">
                  <c:v>23.8</c:v>
                </c:pt>
                <c:pt idx="74">
                  <c:v>23.85</c:v>
                </c:pt>
                <c:pt idx="75">
                  <c:v>23.8</c:v>
                </c:pt>
                <c:pt idx="76">
                  <c:v>23.8</c:v>
                </c:pt>
                <c:pt idx="77">
                  <c:v>23.6</c:v>
                </c:pt>
                <c:pt idx="78">
                  <c:v>23.2</c:v>
                </c:pt>
                <c:pt idx="79">
                  <c:v>23.09</c:v>
                </c:pt>
                <c:pt idx="80">
                  <c:v>23.15</c:v>
                </c:pt>
                <c:pt idx="81">
                  <c:v>23.25</c:v>
                </c:pt>
                <c:pt idx="82">
                  <c:v>23.15</c:v>
                </c:pt>
                <c:pt idx="83">
                  <c:v>22.95</c:v>
                </c:pt>
                <c:pt idx="84">
                  <c:v>22.95</c:v>
                </c:pt>
                <c:pt idx="85">
                  <c:v>23.15</c:v>
                </c:pt>
                <c:pt idx="86">
                  <c:v>23.02</c:v>
                </c:pt>
                <c:pt idx="87">
                  <c:v>23.2</c:v>
                </c:pt>
                <c:pt idx="88">
                  <c:v>23.3</c:v>
                </c:pt>
                <c:pt idx="89">
                  <c:v>23.4</c:v>
                </c:pt>
                <c:pt idx="90">
                  <c:v>23.04</c:v>
                </c:pt>
                <c:pt idx="91">
                  <c:v>22.85</c:v>
                </c:pt>
                <c:pt idx="92">
                  <c:v>22.8</c:v>
                </c:pt>
                <c:pt idx="93">
                  <c:v>23.05</c:v>
                </c:pt>
                <c:pt idx="94">
                  <c:v>22.77</c:v>
                </c:pt>
                <c:pt idx="95">
                  <c:v>22.82</c:v>
                </c:pt>
                <c:pt idx="96">
                  <c:v>22.95</c:v>
                </c:pt>
                <c:pt idx="97">
                  <c:v>22.6</c:v>
                </c:pt>
                <c:pt idx="98">
                  <c:v>22.73</c:v>
                </c:pt>
                <c:pt idx="99">
                  <c:v>22.8</c:v>
                </c:pt>
                <c:pt idx="100">
                  <c:v>22.8</c:v>
                </c:pt>
                <c:pt idx="101">
                  <c:v>22.85</c:v>
                </c:pt>
                <c:pt idx="102">
                  <c:v>22.81</c:v>
                </c:pt>
                <c:pt idx="103">
                  <c:v>23.15</c:v>
                </c:pt>
                <c:pt idx="104">
                  <c:v>22.95</c:v>
                </c:pt>
                <c:pt idx="105">
                  <c:v>23.15</c:v>
                </c:pt>
                <c:pt idx="106">
                  <c:v>23.1</c:v>
                </c:pt>
                <c:pt idx="107">
                  <c:v>23.35</c:v>
                </c:pt>
                <c:pt idx="108">
                  <c:v>23.4</c:v>
                </c:pt>
                <c:pt idx="109">
                  <c:v>23.49</c:v>
                </c:pt>
                <c:pt idx="110">
                  <c:v>23.52</c:v>
                </c:pt>
                <c:pt idx="111">
                  <c:v>23.57</c:v>
                </c:pt>
                <c:pt idx="112">
                  <c:v>23.61</c:v>
                </c:pt>
                <c:pt idx="113">
                  <c:v>23.61</c:v>
                </c:pt>
                <c:pt idx="114">
                  <c:v>23.5</c:v>
                </c:pt>
                <c:pt idx="115">
                  <c:v>23.42</c:v>
                </c:pt>
                <c:pt idx="116">
                  <c:v>23.37</c:v>
                </c:pt>
                <c:pt idx="117">
                  <c:v>23.35</c:v>
                </c:pt>
                <c:pt idx="118">
                  <c:v>23.35</c:v>
                </c:pt>
                <c:pt idx="119">
                  <c:v>23.35</c:v>
                </c:pt>
                <c:pt idx="120">
                  <c:v>23.1</c:v>
                </c:pt>
                <c:pt idx="121">
                  <c:v>23.25</c:v>
                </c:pt>
                <c:pt idx="122">
                  <c:v>23.25</c:v>
                </c:pt>
                <c:pt idx="123">
                  <c:v>23.19</c:v>
                </c:pt>
                <c:pt idx="124">
                  <c:v>23.16</c:v>
                </c:pt>
                <c:pt idx="125">
                  <c:v>22.84</c:v>
                </c:pt>
                <c:pt idx="126">
                  <c:v>22.24</c:v>
                </c:pt>
                <c:pt idx="127">
                  <c:v>22.16</c:v>
                </c:pt>
                <c:pt idx="128">
                  <c:v>22.39</c:v>
                </c:pt>
                <c:pt idx="129">
                  <c:v>22.35</c:v>
                </c:pt>
                <c:pt idx="130">
                  <c:v>22.3</c:v>
                </c:pt>
                <c:pt idx="131">
                  <c:v>22.16</c:v>
                </c:pt>
                <c:pt idx="132">
                  <c:v>24.26</c:v>
                </c:pt>
                <c:pt idx="133">
                  <c:v>24.18</c:v>
                </c:pt>
                <c:pt idx="134">
                  <c:v>24.05</c:v>
                </c:pt>
                <c:pt idx="135">
                  <c:v>23.39</c:v>
                </c:pt>
                <c:pt idx="136">
                  <c:v>23.5</c:v>
                </c:pt>
                <c:pt idx="137">
                  <c:v>23.36</c:v>
                </c:pt>
                <c:pt idx="138">
                  <c:v>23.23</c:v>
                </c:pt>
                <c:pt idx="139">
                  <c:v>23.23</c:v>
                </c:pt>
                <c:pt idx="140">
                  <c:v>23.2</c:v>
                </c:pt>
                <c:pt idx="141">
                  <c:v>23.19</c:v>
                </c:pt>
                <c:pt idx="142">
                  <c:v>23.2</c:v>
                </c:pt>
                <c:pt idx="143">
                  <c:v>23.2</c:v>
                </c:pt>
                <c:pt idx="144">
                  <c:v>23.19</c:v>
                </c:pt>
                <c:pt idx="145">
                  <c:v>23.04</c:v>
                </c:pt>
                <c:pt idx="146">
                  <c:v>23</c:v>
                </c:pt>
                <c:pt idx="147">
                  <c:v>23.05</c:v>
                </c:pt>
                <c:pt idx="148">
                  <c:v>23</c:v>
                </c:pt>
                <c:pt idx="149">
                  <c:v>23.45</c:v>
                </c:pt>
                <c:pt idx="150">
                  <c:v>23.55</c:v>
                </c:pt>
                <c:pt idx="151">
                  <c:v>23.45</c:v>
                </c:pt>
                <c:pt idx="152">
                  <c:v>23.65</c:v>
                </c:pt>
                <c:pt idx="153">
                  <c:v>24.14</c:v>
                </c:pt>
                <c:pt idx="154">
                  <c:v>24.25</c:v>
                </c:pt>
                <c:pt idx="155">
                  <c:v>24.4</c:v>
                </c:pt>
                <c:pt idx="156">
                  <c:v>24.25</c:v>
                </c:pt>
                <c:pt idx="157">
                  <c:v>24.26</c:v>
                </c:pt>
                <c:pt idx="158">
                  <c:v>24.05</c:v>
                </c:pt>
                <c:pt idx="159">
                  <c:v>23.88</c:v>
                </c:pt>
                <c:pt idx="160">
                  <c:v>23.8</c:v>
                </c:pt>
                <c:pt idx="161">
                  <c:v>23.95</c:v>
                </c:pt>
                <c:pt idx="162">
                  <c:v>23.45</c:v>
                </c:pt>
                <c:pt idx="163">
                  <c:v>23.45</c:v>
                </c:pt>
                <c:pt idx="164" formatCode="General">
                  <c:v>#N/A</c:v>
                </c:pt>
                <c:pt idx="165">
                  <c:v>23.35</c:v>
                </c:pt>
                <c:pt idx="166">
                  <c:v>23.25</c:v>
                </c:pt>
                <c:pt idx="167">
                  <c:v>23.19</c:v>
                </c:pt>
                <c:pt idx="168">
                  <c:v>23.3</c:v>
                </c:pt>
                <c:pt idx="169">
                  <c:v>23.35</c:v>
                </c:pt>
                <c:pt idx="170">
                  <c:v>23.75</c:v>
                </c:pt>
                <c:pt idx="171">
                  <c:v>23.75</c:v>
                </c:pt>
                <c:pt idx="172">
                  <c:v>23.75</c:v>
                </c:pt>
                <c:pt idx="173">
                  <c:v>23.75</c:v>
                </c:pt>
                <c:pt idx="174">
                  <c:v>23.62</c:v>
                </c:pt>
                <c:pt idx="175">
                  <c:v>23.65</c:v>
                </c:pt>
                <c:pt idx="176">
                  <c:v>23.65</c:v>
                </c:pt>
                <c:pt idx="177">
                  <c:v>23.7</c:v>
                </c:pt>
                <c:pt idx="178">
                  <c:v>23.5</c:v>
                </c:pt>
                <c:pt idx="179">
                  <c:v>23.6</c:v>
                </c:pt>
                <c:pt idx="180">
                  <c:v>23.6</c:v>
                </c:pt>
                <c:pt idx="181">
                  <c:v>23.2</c:v>
                </c:pt>
                <c:pt idx="182">
                  <c:v>23.3</c:v>
                </c:pt>
                <c:pt idx="183">
                  <c:v>23.2</c:v>
                </c:pt>
                <c:pt idx="184">
                  <c:v>23.06</c:v>
                </c:pt>
                <c:pt idx="185">
                  <c:v>23.3</c:v>
                </c:pt>
                <c:pt idx="186">
                  <c:v>23.2</c:v>
                </c:pt>
                <c:pt idx="187">
                  <c:v>23</c:v>
                </c:pt>
                <c:pt idx="188">
                  <c:v>22.75</c:v>
                </c:pt>
                <c:pt idx="189">
                  <c:v>22.76</c:v>
                </c:pt>
                <c:pt idx="190">
                  <c:v>22.9</c:v>
                </c:pt>
                <c:pt idx="191">
                  <c:v>22.78</c:v>
                </c:pt>
                <c:pt idx="192">
                  <c:v>23.08</c:v>
                </c:pt>
                <c:pt idx="193">
                  <c:v>23.25</c:v>
                </c:pt>
                <c:pt idx="194">
                  <c:v>23.15</c:v>
                </c:pt>
                <c:pt idx="195">
                  <c:v>23.55</c:v>
                </c:pt>
                <c:pt idx="196">
                  <c:v>23.85</c:v>
                </c:pt>
                <c:pt idx="197">
                  <c:v>24</c:v>
                </c:pt>
                <c:pt idx="198">
                  <c:v>23.95</c:v>
                </c:pt>
                <c:pt idx="199">
                  <c:v>23.83</c:v>
                </c:pt>
                <c:pt idx="200">
                  <c:v>23.71</c:v>
                </c:pt>
                <c:pt idx="201">
                  <c:v>23.7</c:v>
                </c:pt>
                <c:pt idx="202">
                  <c:v>23.51</c:v>
                </c:pt>
                <c:pt idx="203">
                  <c:v>23.3</c:v>
                </c:pt>
                <c:pt idx="204">
                  <c:v>23.24</c:v>
                </c:pt>
                <c:pt idx="205">
                  <c:v>23.2</c:v>
                </c:pt>
                <c:pt idx="206">
                  <c:v>23.12</c:v>
                </c:pt>
                <c:pt idx="207">
                  <c:v>23</c:v>
                </c:pt>
                <c:pt idx="208">
                  <c:v>22.75</c:v>
                </c:pt>
                <c:pt idx="209">
                  <c:v>22.7</c:v>
                </c:pt>
                <c:pt idx="210">
                  <c:v>22.66</c:v>
                </c:pt>
                <c:pt idx="211">
                  <c:v>22.62</c:v>
                </c:pt>
                <c:pt idx="212">
                  <c:v>22.85</c:v>
                </c:pt>
                <c:pt idx="213">
                  <c:v>22.78</c:v>
                </c:pt>
                <c:pt idx="214">
                  <c:v>22.9</c:v>
                </c:pt>
                <c:pt idx="215">
                  <c:v>22.78</c:v>
                </c:pt>
                <c:pt idx="216">
                  <c:v>22.75</c:v>
                </c:pt>
                <c:pt idx="217">
                  <c:v>22.83</c:v>
                </c:pt>
                <c:pt idx="218">
                  <c:v>22.88</c:v>
                </c:pt>
                <c:pt idx="219">
                  <c:v>23</c:v>
                </c:pt>
                <c:pt idx="220">
                  <c:v>22.74</c:v>
                </c:pt>
                <c:pt idx="221">
                  <c:v>22.83</c:v>
                </c:pt>
                <c:pt idx="222">
                  <c:v>22.82</c:v>
                </c:pt>
                <c:pt idx="223">
                  <c:v>22.75</c:v>
                </c:pt>
                <c:pt idx="224">
                  <c:v>22.74</c:v>
                </c:pt>
                <c:pt idx="225">
                  <c:v>22.71</c:v>
                </c:pt>
                <c:pt idx="226">
                  <c:v>22.75</c:v>
                </c:pt>
                <c:pt idx="227">
                  <c:v>22.85</c:v>
                </c:pt>
                <c:pt idx="228">
                  <c:v>22.9</c:v>
                </c:pt>
                <c:pt idx="229">
                  <c:v>22.75</c:v>
                </c:pt>
                <c:pt idx="230">
                  <c:v>22.61</c:v>
                </c:pt>
                <c:pt idx="231">
                  <c:v>22.3</c:v>
                </c:pt>
                <c:pt idx="232">
                  <c:v>22.03</c:v>
                </c:pt>
                <c:pt idx="233">
                  <c:v>22.4</c:v>
                </c:pt>
                <c:pt idx="234">
                  <c:v>22.52</c:v>
                </c:pt>
                <c:pt idx="235">
                  <c:v>22.82</c:v>
                </c:pt>
                <c:pt idx="236">
                  <c:v>22.98</c:v>
                </c:pt>
                <c:pt idx="237">
                  <c:v>22.84</c:v>
                </c:pt>
                <c:pt idx="238">
                  <c:v>22.84</c:v>
                </c:pt>
                <c:pt idx="239">
                  <c:v>22.8</c:v>
                </c:pt>
                <c:pt idx="240">
                  <c:v>22.84</c:v>
                </c:pt>
                <c:pt idx="241">
                  <c:v>22.56</c:v>
                </c:pt>
                <c:pt idx="242">
                  <c:v>22.51</c:v>
                </c:pt>
                <c:pt idx="243">
                  <c:v>22.65</c:v>
                </c:pt>
                <c:pt idx="244">
                  <c:v>22.6</c:v>
                </c:pt>
                <c:pt idx="245">
                  <c:v>22.46</c:v>
                </c:pt>
                <c:pt idx="246">
                  <c:v>22.76</c:v>
                </c:pt>
                <c:pt idx="247">
                  <c:v>23</c:v>
                </c:pt>
                <c:pt idx="248">
                  <c:v>23.15</c:v>
                </c:pt>
              </c:numCache>
            </c:numRef>
          </c:val>
          <c:extLst>
            <c:ext xmlns:c16="http://schemas.microsoft.com/office/drawing/2014/chart" uri="{C3380CC4-5D6E-409C-BE32-E72D297353CC}">
              <c16:uniqueId val="{00000000-90F0-411E-B93E-6B997783648C}"/>
            </c:ext>
          </c:extLst>
        </c:ser>
        <c:dLbls>
          <c:showLegendKey val="0"/>
          <c:showVal val="0"/>
          <c:showCatName val="0"/>
          <c:showSerName val="0"/>
          <c:showPercent val="0"/>
          <c:showBubbleSize val="0"/>
        </c:dLbls>
        <c:axId val="375204287"/>
        <c:axId val="375197215"/>
      </c:areaChart>
      <c:catAx>
        <c:axId val="375204287"/>
        <c:scaling>
          <c:orientation val="minMax"/>
        </c:scaling>
        <c:delete val="1"/>
        <c:axPos val="b"/>
        <c:majorTickMark val="out"/>
        <c:minorTickMark val="none"/>
        <c:tickLblPos val="nextTo"/>
        <c:crossAx val="375197215"/>
        <c:crosses val="autoZero"/>
        <c:auto val="1"/>
        <c:lblAlgn val="ctr"/>
        <c:lblOffset val="100"/>
        <c:noMultiLvlLbl val="0"/>
      </c:catAx>
      <c:valAx>
        <c:axId val="375197215"/>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5204287"/>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12 Months Trends</a:t>
            </a:r>
          </a:p>
        </c:rich>
      </c:tx>
      <c:layout>
        <c:manualLayout>
          <c:xMode val="edge"/>
          <c:yMode val="edge"/>
          <c:x val="0.26291423249513168"/>
          <c:y val="1.562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ndard"/>
        <c:varyColors val="0"/>
        <c:ser>
          <c:idx val="0"/>
          <c:order val="0"/>
          <c:spPr>
            <a:solidFill>
              <a:schemeClr val="accent6">
                <a:lumMod val="60000"/>
                <a:lumOff val="40000"/>
              </a:schemeClr>
            </a:solidFill>
            <a:ln>
              <a:noFill/>
            </a:ln>
            <a:effectLst/>
          </c:spPr>
          <c:val>
            <c:numRef>
              <c:f>CNQ!$A$4:$IQ$4</c:f>
              <c:numCache>
                <c:formatCode>General</c:formatCode>
                <c:ptCount val="251"/>
                <c:pt idx="0">
                  <c:v>0</c:v>
                </c:pt>
                <c:pt idx="1">
                  <c:v>0</c:v>
                </c:pt>
                <c:pt idx="2" formatCode="_-[$$-1009]* #,##0.00_-;\-[$$-1009]* #,##0.00_-;_-[$$-1009]* &quot;-&quot;??_-;_-@_-">
                  <c:v>52.84</c:v>
                </c:pt>
                <c:pt idx="3" formatCode="_-[$$-1009]* #,##0.00_-;\-[$$-1009]* #,##0.00_-;_-[$$-1009]* &quot;-&quot;??_-;_-@_-">
                  <c:v>52.53</c:v>
                </c:pt>
                <c:pt idx="4" formatCode="_-[$$-1009]* #,##0.00_-;\-[$$-1009]* #,##0.00_-;_-[$$-1009]* &quot;-&quot;??_-;_-@_-">
                  <c:v>51.5</c:v>
                </c:pt>
                <c:pt idx="5" formatCode="_-[$$-1009]* #,##0.00_-;\-[$$-1009]* #,##0.00_-;_-[$$-1009]* &quot;-&quot;??_-;_-@_-">
                  <c:v>52.94</c:v>
                </c:pt>
                <c:pt idx="6" formatCode="_-[$$-1009]* #,##0.00_-;\-[$$-1009]* #,##0.00_-;_-[$$-1009]* &quot;-&quot;??_-;_-@_-">
                  <c:v>52.6</c:v>
                </c:pt>
                <c:pt idx="7" formatCode="_-[$$-1009]* #,##0.00_-;\-[$$-1009]* #,##0.00_-;_-[$$-1009]* &quot;-&quot;??_-;_-@_-">
                  <c:v>53.47</c:v>
                </c:pt>
                <c:pt idx="8" formatCode="_-[$$-1009]* #,##0.00_-;\-[$$-1009]* #,##0.00_-;_-[$$-1009]* &quot;-&quot;??_-;_-@_-">
                  <c:v>53.07</c:v>
                </c:pt>
                <c:pt idx="9" formatCode="_-[$$-1009]* #,##0.00_-;\-[$$-1009]* #,##0.00_-;_-[$$-1009]* &quot;-&quot;??_-;_-@_-">
                  <c:v>52.58</c:v>
                </c:pt>
                <c:pt idx="10" formatCode="_-[$$-1009]* #,##0.00_-;\-[$$-1009]* #,##0.00_-;_-[$$-1009]* &quot;-&quot;??_-;_-@_-">
                  <c:v>52.61</c:v>
                </c:pt>
                <c:pt idx="11" formatCode="_-[$$-1009]* #,##0.00_-;\-[$$-1009]* #,##0.00_-;_-[$$-1009]* &quot;-&quot;??_-;_-@_-">
                  <c:v>54.21</c:v>
                </c:pt>
                <c:pt idx="12" formatCode="_-[$$-1009]* #,##0.00_-;\-[$$-1009]* #,##0.00_-;_-[$$-1009]* &quot;-&quot;??_-;_-@_-">
                  <c:v>54.16</c:v>
                </c:pt>
                <c:pt idx="13" formatCode="_-[$$-1009]* #,##0.00_-;\-[$$-1009]* #,##0.00_-;_-[$$-1009]* &quot;-&quot;??_-;_-@_-">
                  <c:v>54.24</c:v>
                </c:pt>
                <c:pt idx="14" formatCode="_-[$$-1009]* #,##0.00_-;\-[$$-1009]* #,##0.00_-;_-[$$-1009]* &quot;-&quot;??_-;_-@_-">
                  <c:v>53.01</c:v>
                </c:pt>
                <c:pt idx="15" formatCode="_-[$$-1009]* #,##0.00_-;\-[$$-1009]* #,##0.00_-;_-[$$-1009]* &quot;-&quot;??_-;_-@_-">
                  <c:v>52.54</c:v>
                </c:pt>
                <c:pt idx="16" formatCode="_-[$$-1009]* #,##0.00_-;\-[$$-1009]* #,##0.00_-;_-[$$-1009]* &quot;-&quot;??_-;_-@_-">
                  <c:v>52</c:v>
                </c:pt>
                <c:pt idx="17" formatCode="_-[$$-1009]* #,##0.00_-;\-[$$-1009]* #,##0.00_-;_-[$$-1009]* &quot;-&quot;??_-;_-@_-">
                  <c:v>52.32</c:v>
                </c:pt>
                <c:pt idx="18" formatCode="_-[$$-1009]* #,##0.00_-;\-[$$-1009]* #,##0.00_-;_-[$$-1009]* &quot;-&quot;??_-;_-@_-">
                  <c:v>52.52</c:v>
                </c:pt>
                <c:pt idx="19" formatCode="_-[$$-1009]* #,##0.00_-;\-[$$-1009]* #,##0.00_-;_-[$$-1009]* &quot;-&quot;??_-;_-@_-">
                  <c:v>52.09</c:v>
                </c:pt>
                <c:pt idx="20" formatCode="_-[$$-1009]* #,##0.00_-;\-[$$-1009]* #,##0.00_-;_-[$$-1009]* &quot;-&quot;??_-;_-@_-">
                  <c:v>53.05</c:v>
                </c:pt>
                <c:pt idx="21" formatCode="_-[$$-1009]* #,##0.00_-;\-[$$-1009]* #,##0.00_-;_-[$$-1009]* &quot;-&quot;??_-;_-@_-">
                  <c:v>51.06</c:v>
                </c:pt>
                <c:pt idx="22" formatCode="_-[$$-1009]* #,##0.00_-;\-[$$-1009]* #,##0.00_-;_-[$$-1009]* &quot;-&quot;??_-;_-@_-">
                  <c:v>51.76</c:v>
                </c:pt>
                <c:pt idx="23" formatCode="_-[$$-1009]* #,##0.00_-;\-[$$-1009]* #,##0.00_-;_-[$$-1009]* &quot;-&quot;??_-;_-@_-">
                  <c:v>53.66</c:v>
                </c:pt>
                <c:pt idx="24" formatCode="_-[$$-1009]* #,##0.00_-;\-[$$-1009]* #,##0.00_-;_-[$$-1009]* &quot;-&quot;??_-;_-@_-">
                  <c:v>55</c:v>
                </c:pt>
                <c:pt idx="25" formatCode="_-[$$-1009]* #,##0.00_-;\-[$$-1009]* #,##0.00_-;_-[$$-1009]* &quot;-&quot;??_-;_-@_-">
                  <c:v>55.43</c:v>
                </c:pt>
                <c:pt idx="26" formatCode="_-[$$-1009]* #,##0.00_-;\-[$$-1009]* #,##0.00_-;_-[$$-1009]* &quot;-&quot;??_-;_-@_-">
                  <c:v>52.46</c:v>
                </c:pt>
                <c:pt idx="27" formatCode="_-[$$-1009]* #,##0.00_-;\-[$$-1009]* #,##0.00_-;_-[$$-1009]* &quot;-&quot;??_-;_-@_-">
                  <c:v>53.43</c:v>
                </c:pt>
                <c:pt idx="28" formatCode="_-[$$-1009]* #,##0.00_-;\-[$$-1009]* #,##0.00_-;_-[$$-1009]* &quot;-&quot;??_-;_-@_-">
                  <c:v>52.24</c:v>
                </c:pt>
                <c:pt idx="29" formatCode="_-[$$-1009]* #,##0.00_-;\-[$$-1009]* #,##0.00_-;_-[$$-1009]* &quot;-&quot;??_-;_-@_-">
                  <c:v>51.19</c:v>
                </c:pt>
                <c:pt idx="30" formatCode="_-[$$-1009]* #,##0.00_-;\-[$$-1009]* #,##0.00_-;_-[$$-1009]* &quot;-&quot;??_-;_-@_-">
                  <c:v>51.72</c:v>
                </c:pt>
                <c:pt idx="31" formatCode="_-[$$-1009]* #,##0.00_-;\-[$$-1009]* #,##0.00_-;_-[$$-1009]* &quot;-&quot;??_-;_-@_-">
                  <c:v>51.9</c:v>
                </c:pt>
                <c:pt idx="32" formatCode="_-[$$-1009]* #,##0.00_-;\-[$$-1009]* #,##0.00_-;_-[$$-1009]* &quot;-&quot;??_-;_-@_-">
                  <c:v>53.73</c:v>
                </c:pt>
                <c:pt idx="33" formatCode="_-[$$-1009]* #,##0.00_-;\-[$$-1009]* #,##0.00_-;_-[$$-1009]* &quot;-&quot;??_-;_-@_-">
                  <c:v>54.98</c:v>
                </c:pt>
                <c:pt idx="34" formatCode="_-[$$-1009]* #,##0.00_-;\-[$$-1009]* #,##0.00_-;_-[$$-1009]* &quot;-&quot;??_-;_-@_-">
                  <c:v>54.48</c:v>
                </c:pt>
                <c:pt idx="35" formatCode="_-[$$-1009]* #,##0.00_-;\-[$$-1009]* #,##0.00_-;_-[$$-1009]* &quot;-&quot;??_-;_-@_-">
                  <c:v>52.82</c:v>
                </c:pt>
                <c:pt idx="36" formatCode="_-[$$-1009]* #,##0.00_-;\-[$$-1009]* #,##0.00_-;_-[$$-1009]* &quot;-&quot;??_-;_-@_-">
                  <c:v>52.97</c:v>
                </c:pt>
                <c:pt idx="37" formatCode="_-[$$-1009]* #,##0.00_-;\-[$$-1009]* #,##0.00_-;_-[$$-1009]* &quot;-&quot;??_-;_-@_-">
                  <c:v>51.14</c:v>
                </c:pt>
                <c:pt idx="38" formatCode="_-[$$-1009]* #,##0.00_-;\-[$$-1009]* #,##0.00_-;_-[$$-1009]* &quot;-&quot;??_-;_-@_-">
                  <c:v>50.75</c:v>
                </c:pt>
                <c:pt idx="39" formatCode="_-[$$-1009]* #,##0.00_-;\-[$$-1009]* #,##0.00_-;_-[$$-1009]* &quot;-&quot;??_-;_-@_-">
                  <c:v>50.86</c:v>
                </c:pt>
                <c:pt idx="40" formatCode="_-[$$-1009]* #,##0.00_-;\-[$$-1009]* #,##0.00_-;_-[$$-1009]* &quot;-&quot;??_-;_-@_-">
                  <c:v>51.01</c:v>
                </c:pt>
                <c:pt idx="41" formatCode="_-[$$-1009]* #,##0.00_-;\-[$$-1009]* #,##0.00_-;_-[$$-1009]* &quot;-&quot;??_-;_-@_-">
                  <c:v>49.9</c:v>
                </c:pt>
                <c:pt idx="42" formatCode="_-[$$-1009]* #,##0.00_-;\-[$$-1009]* #,##0.00_-;_-[$$-1009]* &quot;-&quot;??_-;_-@_-">
                  <c:v>49.99</c:v>
                </c:pt>
                <c:pt idx="43" formatCode="_-[$$-1009]* #,##0.00_-;\-[$$-1009]* #,##0.00_-;_-[$$-1009]* &quot;-&quot;??_-;_-@_-">
                  <c:v>51.44</c:v>
                </c:pt>
                <c:pt idx="44" formatCode="_-[$$-1009]* #,##0.00_-;\-[$$-1009]* #,##0.00_-;_-[$$-1009]* &quot;-&quot;??_-;_-@_-">
                  <c:v>51.91</c:v>
                </c:pt>
                <c:pt idx="45" formatCode="_-[$$-1009]* #,##0.00_-;\-[$$-1009]* #,##0.00_-;_-[$$-1009]* &quot;-&quot;??_-;_-@_-">
                  <c:v>51.94</c:v>
                </c:pt>
                <c:pt idx="46" formatCode="_-[$$-1009]* #,##0.00_-;\-[$$-1009]* #,##0.00_-;_-[$$-1009]* &quot;-&quot;??_-;_-@_-">
                  <c:v>52.48</c:v>
                </c:pt>
                <c:pt idx="47" formatCode="_-[$$-1009]* #,##0.00_-;\-[$$-1009]* #,##0.00_-;_-[$$-1009]* &quot;-&quot;??_-;_-@_-">
                  <c:v>53.6</c:v>
                </c:pt>
                <c:pt idx="48" formatCode="_-[$$-1009]* #,##0.00_-;\-[$$-1009]* #,##0.00_-;_-[$$-1009]* &quot;-&quot;??_-;_-@_-">
                  <c:v>53.34</c:v>
                </c:pt>
                <c:pt idx="49" formatCode="_-[$$-1009]* #,##0.00_-;\-[$$-1009]* #,##0.00_-;_-[$$-1009]* &quot;-&quot;??_-;_-@_-">
                  <c:v>53.45</c:v>
                </c:pt>
                <c:pt idx="50" formatCode="_-[$$-1009]* #,##0.00_-;\-[$$-1009]* #,##0.00_-;_-[$$-1009]* &quot;-&quot;??_-;_-@_-">
                  <c:v>54.7</c:v>
                </c:pt>
                <c:pt idx="51" formatCode="_-[$$-1009]* #,##0.00_-;\-[$$-1009]* #,##0.00_-;_-[$$-1009]* &quot;-&quot;??_-;_-@_-">
                  <c:v>55.36</c:v>
                </c:pt>
                <c:pt idx="52" formatCode="_-[$$-1009]* #,##0.00_-;\-[$$-1009]* #,##0.00_-;_-[$$-1009]* &quot;-&quot;??_-;_-@_-">
                  <c:v>58.2</c:v>
                </c:pt>
                <c:pt idx="53" formatCode="_-[$$-1009]* #,##0.00_-;\-[$$-1009]* #,##0.00_-;_-[$$-1009]* &quot;-&quot;??_-;_-@_-">
                  <c:v>59.76</c:v>
                </c:pt>
                <c:pt idx="54" formatCode="_-[$$-1009]* #,##0.00_-;\-[$$-1009]* #,##0.00_-;_-[$$-1009]* &quot;-&quot;??_-;_-@_-">
                  <c:v>59.65</c:v>
                </c:pt>
                <c:pt idx="55" formatCode="_-[$$-1009]* #,##0.00_-;\-[$$-1009]* #,##0.00_-;_-[$$-1009]* &quot;-&quot;??_-;_-@_-">
                  <c:v>60.71</c:v>
                </c:pt>
                <c:pt idx="56" formatCode="_-[$$-1009]* #,##0.00_-;\-[$$-1009]* #,##0.00_-;_-[$$-1009]* &quot;-&quot;??_-;_-@_-">
                  <c:v>61.71</c:v>
                </c:pt>
                <c:pt idx="57" formatCode="_-[$$-1009]* #,##0.00_-;\-[$$-1009]* #,##0.00_-;_-[$$-1009]* &quot;-&quot;??_-;_-@_-">
                  <c:v>62.91</c:v>
                </c:pt>
                <c:pt idx="58" formatCode="_-[$$-1009]* #,##0.00_-;\-[$$-1009]* #,##0.00_-;_-[$$-1009]* &quot;-&quot;??_-;_-@_-">
                  <c:v>65.180000000000007</c:v>
                </c:pt>
                <c:pt idx="59" formatCode="_-[$$-1009]* #,##0.00_-;\-[$$-1009]* #,##0.00_-;_-[$$-1009]* &quot;-&quot;??_-;_-@_-">
                  <c:v>66.14</c:v>
                </c:pt>
                <c:pt idx="60" formatCode="_-[$$-1009]* #,##0.00_-;\-[$$-1009]* #,##0.00_-;_-[$$-1009]* &quot;-&quot;??_-;_-@_-">
                  <c:v>66.08</c:v>
                </c:pt>
                <c:pt idx="61" formatCode="_-[$$-1009]* #,##0.00_-;\-[$$-1009]* #,##0.00_-;_-[$$-1009]* &quot;-&quot;??_-;_-@_-">
                  <c:v>66.260000000000005</c:v>
                </c:pt>
                <c:pt idx="62" formatCode="_-[$$-1009]* #,##0.00_-;\-[$$-1009]* #,##0.00_-;_-[$$-1009]* &quot;-&quot;??_-;_-@_-">
                  <c:v>66.05</c:v>
                </c:pt>
                <c:pt idx="63" formatCode="_-[$$-1009]* #,##0.00_-;\-[$$-1009]* #,##0.00_-;_-[$$-1009]* &quot;-&quot;??_-;_-@_-">
                  <c:v>63.94</c:v>
                </c:pt>
                <c:pt idx="64" formatCode="_-[$$-1009]* #,##0.00_-;\-[$$-1009]* #,##0.00_-;_-[$$-1009]* &quot;-&quot;??_-;_-@_-">
                  <c:v>62.3</c:v>
                </c:pt>
                <c:pt idx="65" formatCode="_-[$$-1009]* #,##0.00_-;\-[$$-1009]* #,##0.00_-;_-[$$-1009]* &quot;-&quot;??_-;_-@_-">
                  <c:v>63.99</c:v>
                </c:pt>
                <c:pt idx="66" formatCode="_-[$$-1009]* #,##0.00_-;\-[$$-1009]* #,##0.00_-;_-[$$-1009]* &quot;-&quot;??_-;_-@_-">
                  <c:v>64.150000000000006</c:v>
                </c:pt>
                <c:pt idx="67" formatCode="_-[$$-1009]* #,##0.00_-;\-[$$-1009]* #,##0.00_-;_-[$$-1009]* &quot;-&quot;??_-;_-@_-">
                  <c:v>65.260000000000005</c:v>
                </c:pt>
                <c:pt idx="68" formatCode="_-[$$-1009]* #,##0.00_-;\-[$$-1009]* #,##0.00_-;_-[$$-1009]* &quot;-&quot;??_-;_-@_-">
                  <c:v>64.97</c:v>
                </c:pt>
                <c:pt idx="69" formatCode="_-[$$-1009]* #,##0.00_-;\-[$$-1009]* #,##0.00_-;_-[$$-1009]* &quot;-&quot;??_-;_-@_-">
                  <c:v>64.66</c:v>
                </c:pt>
                <c:pt idx="70" formatCode="_-[$$-1009]* #,##0.00_-;\-[$$-1009]* #,##0.00_-;_-[$$-1009]* &quot;-&quot;??_-;_-@_-">
                  <c:v>66.55</c:v>
                </c:pt>
                <c:pt idx="71" formatCode="_-[$$-1009]* #,##0.00_-;\-[$$-1009]* #,##0.00_-;_-[$$-1009]* &quot;-&quot;??_-;_-@_-">
                  <c:v>66.91</c:v>
                </c:pt>
                <c:pt idx="72" formatCode="_-[$$-1009]* #,##0.00_-;\-[$$-1009]* #,##0.00_-;_-[$$-1009]* &quot;-&quot;??_-;_-@_-">
                  <c:v>66.930000000000007</c:v>
                </c:pt>
                <c:pt idx="73" formatCode="_-[$$-1009]* #,##0.00_-;\-[$$-1009]* #,##0.00_-;_-[$$-1009]* &quot;-&quot;??_-;_-@_-">
                  <c:v>68.3</c:v>
                </c:pt>
                <c:pt idx="74" formatCode="_-[$$-1009]* #,##0.00_-;\-[$$-1009]* #,##0.00_-;_-[$$-1009]* &quot;-&quot;??_-;_-@_-">
                  <c:v>67.599999999999994</c:v>
                </c:pt>
                <c:pt idx="75" formatCode="_-[$$-1009]* #,##0.00_-;\-[$$-1009]* #,##0.00_-;_-[$$-1009]* &quot;-&quot;??_-;_-@_-">
                  <c:v>64.260000000000005</c:v>
                </c:pt>
                <c:pt idx="76" formatCode="_-[$$-1009]* #,##0.00_-;\-[$$-1009]* #,##0.00_-;_-[$$-1009]* &quot;-&quot;??_-;_-@_-">
                  <c:v>65.03</c:v>
                </c:pt>
                <c:pt idx="77" formatCode="_-[$$-1009]* #,##0.00_-;\-[$$-1009]* #,##0.00_-;_-[$$-1009]* &quot;-&quot;??_-;_-@_-">
                  <c:v>65.680000000000007</c:v>
                </c:pt>
                <c:pt idx="78" formatCode="_-[$$-1009]* #,##0.00_-;\-[$$-1009]* #,##0.00_-;_-[$$-1009]* &quot;-&quot;??_-;_-@_-">
                  <c:v>67.599999999999994</c:v>
                </c:pt>
                <c:pt idx="79" formatCode="_-[$$-1009]* #,##0.00_-;\-[$$-1009]* #,##0.00_-;_-[$$-1009]* &quot;-&quot;??_-;_-@_-">
                  <c:v>67.05</c:v>
                </c:pt>
                <c:pt idx="80" formatCode="_-[$$-1009]* #,##0.00_-;\-[$$-1009]* #,##0.00_-;_-[$$-1009]* &quot;-&quot;??_-;_-@_-">
                  <c:v>67.06</c:v>
                </c:pt>
                <c:pt idx="81" formatCode="_-[$$-1009]* #,##0.00_-;\-[$$-1009]* #,##0.00_-;_-[$$-1009]* &quot;-&quot;??_-;_-@_-">
                  <c:v>68.430000000000007</c:v>
                </c:pt>
                <c:pt idx="82" formatCode="_-[$$-1009]* #,##0.00_-;\-[$$-1009]* #,##0.00_-;_-[$$-1009]* &quot;-&quot;??_-;_-@_-">
                  <c:v>68.489999999999995</c:v>
                </c:pt>
                <c:pt idx="83" formatCode="_-[$$-1009]* #,##0.00_-;\-[$$-1009]* #,##0.00_-;_-[$$-1009]* &quot;-&quot;??_-;_-@_-">
                  <c:v>66.19</c:v>
                </c:pt>
                <c:pt idx="84" formatCode="_-[$$-1009]* #,##0.00_-;\-[$$-1009]* #,##0.00_-;_-[$$-1009]* &quot;-&quot;??_-;_-@_-">
                  <c:v>66.66</c:v>
                </c:pt>
                <c:pt idx="85" formatCode="_-[$$-1009]* #,##0.00_-;\-[$$-1009]* #,##0.00_-;_-[$$-1009]* &quot;-&quot;??_-;_-@_-">
                  <c:v>66.52</c:v>
                </c:pt>
                <c:pt idx="86" formatCode="_-[$$-1009]* #,##0.00_-;\-[$$-1009]* #,##0.00_-;_-[$$-1009]* &quot;-&quot;??_-;_-@_-">
                  <c:v>67.2</c:v>
                </c:pt>
                <c:pt idx="87" formatCode="_-[$$-1009]* #,##0.00_-;\-[$$-1009]* #,##0.00_-;_-[$$-1009]* &quot;-&quot;??_-;_-@_-">
                  <c:v>69.540000000000006</c:v>
                </c:pt>
                <c:pt idx="88" formatCode="_-[$$-1009]* #,##0.00_-;\-[$$-1009]* #,##0.00_-;_-[$$-1009]* &quot;-&quot;??_-;_-@_-">
                  <c:v>70.81</c:v>
                </c:pt>
                <c:pt idx="89" formatCode="_-[$$-1009]* #,##0.00_-;\-[$$-1009]* #,##0.00_-;_-[$$-1009]* &quot;-&quot;??_-;_-@_-">
                  <c:v>71.36</c:v>
                </c:pt>
                <c:pt idx="90" formatCode="_-[$$-1009]* #,##0.00_-;\-[$$-1009]* #,##0.00_-;_-[$$-1009]* &quot;-&quot;??_-;_-@_-">
                  <c:v>72.819999999999993</c:v>
                </c:pt>
                <c:pt idx="91" formatCode="_-[$$-1009]* #,##0.00_-;\-[$$-1009]* #,##0.00_-;_-[$$-1009]* &quot;-&quot;??_-;_-@_-">
                  <c:v>72.489999999999995</c:v>
                </c:pt>
                <c:pt idx="92" formatCode="_-[$$-1009]* #,##0.00_-;\-[$$-1009]* #,##0.00_-;_-[$$-1009]* &quot;-&quot;??_-;_-@_-">
                  <c:v>75.040000000000006</c:v>
                </c:pt>
                <c:pt idx="93" formatCode="_-[$$-1009]* #,##0.00_-;\-[$$-1009]* #,##0.00_-;_-[$$-1009]* &quot;-&quot;??_-;_-@_-">
                  <c:v>76.31</c:v>
                </c:pt>
                <c:pt idx="94" formatCode="_-[$$-1009]* #,##0.00_-;\-[$$-1009]* #,##0.00_-;_-[$$-1009]* &quot;-&quot;??_-;_-@_-">
                  <c:v>76.98</c:v>
                </c:pt>
                <c:pt idx="95" formatCode="_-[$$-1009]* #,##0.00_-;\-[$$-1009]* #,##0.00_-;_-[$$-1009]* &quot;-&quot;??_-;_-@_-">
                  <c:v>74.209999999999994</c:v>
                </c:pt>
                <c:pt idx="96" formatCode="_-[$$-1009]* #,##0.00_-;\-[$$-1009]* #,##0.00_-;_-[$$-1009]* &quot;-&quot;??_-;_-@_-">
                  <c:v>76.92</c:v>
                </c:pt>
                <c:pt idx="97" formatCode="_-[$$-1009]* #,##0.00_-;\-[$$-1009]* #,##0.00_-;_-[$$-1009]* &quot;-&quot;??_-;_-@_-">
                  <c:v>77.63</c:v>
                </c:pt>
                <c:pt idx="98" formatCode="_-[$$-1009]* #,##0.00_-;\-[$$-1009]* #,##0.00_-;_-[$$-1009]* &quot;-&quot;??_-;_-@_-">
                  <c:v>74.209999999999994</c:v>
                </c:pt>
                <c:pt idx="99" formatCode="_-[$$-1009]* #,##0.00_-;\-[$$-1009]* #,##0.00_-;_-[$$-1009]* &quot;-&quot;??_-;_-@_-">
                  <c:v>73.83</c:v>
                </c:pt>
                <c:pt idx="100" formatCode="_-[$$-1009]* #,##0.00_-;\-[$$-1009]* #,##0.00_-;_-[$$-1009]* &quot;-&quot;??_-;_-@_-">
                  <c:v>74.650000000000006</c:v>
                </c:pt>
                <c:pt idx="101" formatCode="_-[$$-1009]* #,##0.00_-;\-[$$-1009]* #,##0.00_-;_-[$$-1009]* &quot;-&quot;??_-;_-@_-">
                  <c:v>77.430000000000007</c:v>
                </c:pt>
                <c:pt idx="102" formatCode="_-[$$-1009]* #,##0.00_-;\-[$$-1009]* #,##0.00_-;_-[$$-1009]* &quot;-&quot;??_-;_-@_-">
                  <c:v>76.400000000000006</c:v>
                </c:pt>
                <c:pt idx="103" formatCode="_-[$$-1009]* #,##0.00_-;\-[$$-1009]* #,##0.00_-;_-[$$-1009]* &quot;-&quot;??_-;_-@_-">
                  <c:v>78.77</c:v>
                </c:pt>
                <c:pt idx="104" formatCode="_-[$$-1009]* #,##0.00_-;\-[$$-1009]* #,##0.00_-;_-[$$-1009]* &quot;-&quot;??_-;_-@_-">
                  <c:v>77.61</c:v>
                </c:pt>
                <c:pt idx="105" formatCode="_-[$$-1009]* #,##0.00_-;\-[$$-1009]* #,##0.00_-;_-[$$-1009]* &quot;-&quot;??_-;_-@_-">
                  <c:v>79.47</c:v>
                </c:pt>
                <c:pt idx="106" formatCode="_-[$$-1009]* #,##0.00_-;\-[$$-1009]* #,##0.00_-;_-[$$-1009]* &quot;-&quot;??_-;_-@_-">
                  <c:v>78.89</c:v>
                </c:pt>
                <c:pt idx="107" formatCode="_-[$$-1009]* #,##0.00_-;\-[$$-1009]* #,##0.00_-;_-[$$-1009]* &quot;-&quot;??_-;_-@_-">
                  <c:v>79.36</c:v>
                </c:pt>
                <c:pt idx="108" formatCode="_-[$$-1009]* #,##0.00_-;\-[$$-1009]* #,##0.00_-;_-[$$-1009]* &quot;-&quot;??_-;_-@_-">
                  <c:v>77.91</c:v>
                </c:pt>
                <c:pt idx="109" formatCode="_-[$$-1009]* #,##0.00_-;\-[$$-1009]* #,##0.00_-;_-[$$-1009]* &quot;-&quot;??_-;_-@_-">
                  <c:v>77.8</c:v>
                </c:pt>
                <c:pt idx="110" formatCode="_-[$$-1009]* #,##0.00_-;\-[$$-1009]* #,##0.00_-;_-[$$-1009]* &quot;-&quot;??_-;_-@_-">
                  <c:v>78.19</c:v>
                </c:pt>
                <c:pt idx="111" formatCode="_-[$$-1009]* #,##0.00_-;\-[$$-1009]* #,##0.00_-;_-[$$-1009]* &quot;-&quot;??_-;_-@_-">
                  <c:v>77.41</c:v>
                </c:pt>
                <c:pt idx="112" formatCode="_-[$$-1009]* #,##0.00_-;\-[$$-1009]* #,##0.00_-;_-[$$-1009]* &quot;-&quot;??_-;_-@_-">
                  <c:v>78.89</c:v>
                </c:pt>
                <c:pt idx="113" formatCode="_-[$$-1009]* #,##0.00_-;\-[$$-1009]* #,##0.00_-;_-[$$-1009]* &quot;-&quot;??_-;_-@_-">
                  <c:v>79.98</c:v>
                </c:pt>
                <c:pt idx="114" formatCode="_-[$$-1009]* #,##0.00_-;\-[$$-1009]* #,##0.00_-;_-[$$-1009]* &quot;-&quot;??_-;_-@_-">
                  <c:v>78.2</c:v>
                </c:pt>
                <c:pt idx="115" formatCode="_-[$$-1009]* #,##0.00_-;\-[$$-1009]* #,##0.00_-;_-[$$-1009]* &quot;-&quot;??_-;_-@_-">
                  <c:v>78</c:v>
                </c:pt>
                <c:pt idx="116" formatCode="_-[$$-1009]* #,##0.00_-;\-[$$-1009]* #,##0.00_-;_-[$$-1009]* &quot;-&quot;??_-;_-@_-">
                  <c:v>79.34</c:v>
                </c:pt>
                <c:pt idx="117" formatCode="_-[$$-1009]* #,##0.00_-;\-[$$-1009]* #,##0.00_-;_-[$$-1009]* &quot;-&quot;??_-;_-@_-">
                  <c:v>80.8</c:v>
                </c:pt>
                <c:pt idx="118" formatCode="_-[$$-1009]* #,##0.00_-;\-[$$-1009]* #,##0.00_-;_-[$$-1009]* &quot;-&quot;??_-;_-@_-">
                  <c:v>78.86</c:v>
                </c:pt>
                <c:pt idx="119" formatCode="_-[$$-1009]* #,##0.00_-;\-[$$-1009]* #,##0.00_-;_-[$$-1009]* &quot;-&quot;??_-;_-@_-">
                  <c:v>81.5</c:v>
                </c:pt>
                <c:pt idx="120" formatCode="_-[$$-1009]* #,##0.00_-;\-[$$-1009]* #,##0.00_-;_-[$$-1009]* &quot;-&quot;??_-;_-@_-">
                  <c:v>82.26</c:v>
                </c:pt>
                <c:pt idx="121" formatCode="_-[$$-1009]* #,##0.00_-;\-[$$-1009]* #,##0.00_-;_-[$$-1009]* &quot;-&quot;??_-;_-@_-">
                  <c:v>83</c:v>
                </c:pt>
                <c:pt idx="122" formatCode="_-[$$-1009]* #,##0.00_-;\-[$$-1009]* #,##0.00_-;_-[$$-1009]* &quot;-&quot;??_-;_-@_-">
                  <c:v>84.68</c:v>
                </c:pt>
                <c:pt idx="123" formatCode="_-[$$-1009]* #,##0.00_-;\-[$$-1009]* #,##0.00_-;_-[$$-1009]* &quot;-&quot;??_-;_-@_-">
                  <c:v>84.5</c:v>
                </c:pt>
                <c:pt idx="124" formatCode="_-[$$-1009]* #,##0.00_-;\-[$$-1009]* #,##0.00_-;_-[$$-1009]* &quot;-&quot;??_-;_-@_-">
                  <c:v>85.95</c:v>
                </c:pt>
                <c:pt idx="125" formatCode="_-[$$-1009]* #,##0.00_-;\-[$$-1009]* #,##0.00_-;_-[$$-1009]* &quot;-&quot;??_-;_-@_-">
                  <c:v>83.09</c:v>
                </c:pt>
                <c:pt idx="126" formatCode="_-[$$-1009]* #,##0.00_-;\-[$$-1009]* #,##0.00_-;_-[$$-1009]* &quot;-&quot;??_-;_-@_-">
                  <c:v>81.23</c:v>
                </c:pt>
                <c:pt idx="127" formatCode="_-[$$-1009]* #,##0.00_-;\-[$$-1009]* #,##0.00_-;_-[$$-1009]* &quot;-&quot;??_-;_-@_-">
                  <c:v>78.05</c:v>
                </c:pt>
                <c:pt idx="128" formatCode="_-[$$-1009]* #,##0.00_-;\-[$$-1009]* #,##0.00_-;_-[$$-1009]* &quot;-&quot;??_-;_-@_-">
                  <c:v>77.73</c:v>
                </c:pt>
                <c:pt idx="129" formatCode="_-[$$-1009]* #,##0.00_-;\-[$$-1009]* #,##0.00_-;_-[$$-1009]* &quot;-&quot;??_-;_-@_-">
                  <c:v>78.89</c:v>
                </c:pt>
                <c:pt idx="130" formatCode="_-[$$-1009]* #,##0.00_-;\-[$$-1009]* #,##0.00_-;_-[$$-1009]* &quot;-&quot;??_-;_-@_-">
                  <c:v>80.150000000000006</c:v>
                </c:pt>
                <c:pt idx="131" formatCode="_-[$$-1009]* #,##0.00_-;\-[$$-1009]* #,##0.00_-;_-[$$-1009]* &quot;-&quot;??_-;_-@_-">
                  <c:v>79.510000000000005</c:v>
                </c:pt>
                <c:pt idx="132" formatCode="_-[$$-1009]* #,##0.00_-;\-[$$-1009]* #,##0.00_-;_-[$$-1009]* &quot;-&quot;??_-;_-@_-">
                  <c:v>78.8</c:v>
                </c:pt>
                <c:pt idx="133" formatCode="_-[$$-1009]* #,##0.00_-;\-[$$-1009]* #,##0.00_-;_-[$$-1009]* &quot;-&quot;??_-;_-@_-">
                  <c:v>81.91</c:v>
                </c:pt>
                <c:pt idx="134" formatCode="_-[$$-1009]* #,##0.00_-;\-[$$-1009]* #,##0.00_-;_-[$$-1009]* &quot;-&quot;??_-;_-@_-">
                  <c:v>83.62</c:v>
                </c:pt>
                <c:pt idx="135" formatCode="_-[$$-1009]* #,##0.00_-;\-[$$-1009]* #,##0.00_-;_-[$$-1009]* &quot;-&quot;??_-;_-@_-">
                  <c:v>81.900000000000006</c:v>
                </c:pt>
                <c:pt idx="136" formatCode="_-[$$-1009]* #,##0.00_-;\-[$$-1009]* #,##0.00_-;_-[$$-1009]* &quot;-&quot;??_-;_-@_-">
                  <c:v>82.04</c:v>
                </c:pt>
                <c:pt idx="137" formatCode="_-[$$-1009]* #,##0.00_-;\-[$$-1009]* #,##0.00_-;_-[$$-1009]* &quot;-&quot;??_-;_-@_-">
                  <c:v>76.16</c:v>
                </c:pt>
                <c:pt idx="138" formatCode="_-[$$-1009]* #,##0.00_-;\-[$$-1009]* #,##0.00_-;_-[$$-1009]* &quot;-&quot;??_-;_-@_-">
                  <c:v>76.08</c:v>
                </c:pt>
                <c:pt idx="139" formatCode="_-[$$-1009]* #,##0.00_-;\-[$$-1009]* #,##0.00_-;_-[$$-1009]* &quot;-&quot;??_-;_-@_-">
                  <c:v>76.040000000000006</c:v>
                </c:pt>
                <c:pt idx="140" formatCode="_-[$$-1009]* #,##0.00_-;\-[$$-1009]* #,##0.00_-;_-[$$-1009]* &quot;-&quot;??_-;_-@_-">
                  <c:v>75.06</c:v>
                </c:pt>
                <c:pt idx="141" formatCode="_-[$$-1009]* #,##0.00_-;\-[$$-1009]* #,##0.00_-;_-[$$-1009]* &quot;-&quot;??_-;_-@_-">
                  <c:v>78.62</c:v>
                </c:pt>
                <c:pt idx="142" formatCode="_-[$$-1009]* #,##0.00_-;\-[$$-1009]* #,##0.00_-;_-[$$-1009]* &quot;-&quot;??_-;_-@_-">
                  <c:v>80.900000000000006</c:v>
                </c:pt>
                <c:pt idx="143" formatCode="_-[$$-1009]* #,##0.00_-;\-[$$-1009]* #,##0.00_-;_-[$$-1009]* &quot;-&quot;??_-;_-@_-">
                  <c:v>80.78</c:v>
                </c:pt>
                <c:pt idx="144" formatCode="_-[$$-1009]* #,##0.00_-;\-[$$-1009]* #,##0.00_-;_-[$$-1009]* &quot;-&quot;??_-;_-@_-">
                  <c:v>78.78</c:v>
                </c:pt>
                <c:pt idx="145" formatCode="_-[$$-1009]* #,##0.00_-;\-[$$-1009]* #,##0.00_-;_-[$$-1009]* &quot;-&quot;??_-;_-@_-">
                  <c:v>79.19</c:v>
                </c:pt>
                <c:pt idx="146" formatCode="_-[$$-1009]* #,##0.00_-;\-[$$-1009]* #,##0.00_-;_-[$$-1009]* &quot;-&quot;??_-;_-@_-">
                  <c:v>79.33</c:v>
                </c:pt>
                <c:pt idx="147" formatCode="_-[$$-1009]* #,##0.00_-;\-[$$-1009]* #,##0.00_-;_-[$$-1009]* &quot;-&quot;??_-;_-@_-">
                  <c:v>82.46</c:v>
                </c:pt>
                <c:pt idx="148" formatCode="_-[$$-1009]* #,##0.00_-;\-[$$-1009]* #,##0.00_-;_-[$$-1009]* &quot;-&quot;??_-;_-@_-">
                  <c:v>83.3</c:v>
                </c:pt>
                <c:pt idx="149" formatCode="_-[$$-1009]* #,##0.00_-;\-[$$-1009]* #,##0.00_-;_-[$$-1009]* &quot;-&quot;??_-;_-@_-">
                  <c:v>84.07</c:v>
                </c:pt>
                <c:pt idx="150" formatCode="_-[$$-1009]* #,##0.00_-;\-[$$-1009]* #,##0.00_-;_-[$$-1009]* &quot;-&quot;??_-;_-@_-">
                  <c:v>84.99</c:v>
                </c:pt>
                <c:pt idx="151" formatCode="_-[$$-1009]* #,##0.00_-;\-[$$-1009]* #,##0.00_-;_-[$$-1009]* &quot;-&quot;??_-;_-@_-">
                  <c:v>87.04</c:v>
                </c:pt>
                <c:pt idx="152" formatCode="_-[$$-1009]* #,##0.00_-;\-[$$-1009]* #,##0.00_-;_-[$$-1009]* &quot;-&quot;??_-;_-@_-">
                  <c:v>83.71</c:v>
                </c:pt>
                <c:pt idx="153" formatCode="_-[$$-1009]* #,##0.00_-;\-[$$-1009]* #,##0.00_-;_-[$$-1009]* &quot;-&quot;??_-;_-@_-">
                  <c:v>85.43</c:v>
                </c:pt>
                <c:pt idx="154" formatCode="_-[$$-1009]* #,##0.00_-;\-[$$-1009]* #,##0.00_-;_-[$$-1009]* &quot;-&quot;??_-;_-@_-">
                  <c:v>85.68</c:v>
                </c:pt>
                <c:pt idx="155" formatCode="_-[$$-1009]* #,##0.00_-;\-[$$-1009]* #,##0.00_-;_-[$$-1009]* &quot;-&quot;??_-;_-@_-">
                  <c:v>85.19</c:v>
                </c:pt>
                <c:pt idx="156" formatCode="_-[$$-1009]* #,##0.00_-;\-[$$-1009]* #,##0.00_-;_-[$$-1009]* &quot;-&quot;??_-;_-@_-">
                  <c:v>84.02</c:v>
                </c:pt>
                <c:pt idx="157" formatCode="_-[$$-1009]* #,##0.00_-;\-[$$-1009]* #,##0.00_-;_-[$$-1009]* &quot;-&quot;??_-;_-@_-">
                  <c:v>85.98</c:v>
                </c:pt>
                <c:pt idx="158" formatCode="_-[$$-1009]* #,##0.00_-;\-[$$-1009]* #,##0.00_-;_-[$$-1009]* &quot;-&quot;??_-;_-@_-">
                  <c:v>85.78</c:v>
                </c:pt>
                <c:pt idx="159" formatCode="_-[$$-1009]* #,##0.00_-;\-[$$-1009]* #,##0.00_-;_-[$$-1009]* &quot;-&quot;??_-;_-@_-">
                  <c:v>84.67</c:v>
                </c:pt>
                <c:pt idx="160" formatCode="_-[$$-1009]* #,##0.00_-;\-[$$-1009]* #,##0.00_-;_-[$$-1009]* &quot;-&quot;??_-;_-@_-">
                  <c:v>82.83</c:v>
                </c:pt>
                <c:pt idx="161" formatCode="_-[$$-1009]* #,##0.00_-;\-[$$-1009]* #,##0.00_-;_-[$$-1009]* &quot;-&quot;??_-;_-@_-">
                  <c:v>79.400000000000006</c:v>
                </c:pt>
                <c:pt idx="162" formatCode="_-[$$-1009]* #,##0.00_-;\-[$$-1009]* #,##0.00_-;_-[$$-1009]* &quot;-&quot;??_-;_-@_-">
                  <c:v>78.48</c:v>
                </c:pt>
                <c:pt idx="163" formatCode="_-[$$-1009]* #,##0.00_-;\-[$$-1009]* #,##0.00_-;_-[$$-1009]* &quot;-&quot;??_-;_-@_-">
                  <c:v>77.180000000000007</c:v>
                </c:pt>
                <c:pt idx="164" formatCode="_-[$$-1009]* #,##0.00_-;\-[$$-1009]* #,##0.00_-;_-[$$-1009]* &quot;-&quot;??_-;_-@_-">
                  <c:v>71.989999999999995</c:v>
                </c:pt>
                <c:pt idx="165" formatCode="_-[$$-1009]* #,##0.00_-;\-[$$-1009]* #,##0.00_-;_-[$$-1009]* &quot;-&quot;??_-;_-@_-">
                  <c:v>68.349999999999994</c:v>
                </c:pt>
                <c:pt idx="166" formatCode="_-[$$-1009]* #,##0.00_-;\-[$$-1009]* #,##0.00_-;_-[$$-1009]* &quot;-&quot;??_-;_-@_-">
                  <c:v>69.650000000000006</c:v>
                </c:pt>
                <c:pt idx="167" formatCode="_-[$$-1009]* #,##0.00_-;\-[$$-1009]* #,##0.00_-;_-[$$-1009]* &quot;-&quot;??_-;_-@_-">
                  <c:v>70.97</c:v>
                </c:pt>
                <c:pt idx="168" formatCode="_-[$$-1009]* #,##0.00_-;\-[$$-1009]* #,##0.00_-;_-[$$-1009]* &quot;-&quot;??_-;_-@_-">
                  <c:v>67.36</c:v>
                </c:pt>
                <c:pt idx="169" formatCode="_-[$$-1009]* #,##0.00_-;\-[$$-1009]* #,##0.00_-;_-[$$-1009]* &quot;-&quot;??_-;_-@_-">
                  <c:v>64.599999999999994</c:v>
                </c:pt>
                <c:pt idx="170" formatCode="_-[$$-1009]* #,##0.00_-;\-[$$-1009]* #,##0.00_-;_-[$$-1009]* &quot;-&quot;??_-;_-@_-">
                  <c:v>65.14</c:v>
                </c:pt>
                <c:pt idx="171" formatCode="_-[$$-1009]* #,##0.00_-;\-[$$-1009]* #,##0.00_-;_-[$$-1009]* &quot;-&quot;??_-;_-@_-">
                  <c:v>68.739999999999995</c:v>
                </c:pt>
                <c:pt idx="172" formatCode="_-[$$-1009]* #,##0.00_-;\-[$$-1009]* #,##0.00_-;_-[$$-1009]* &quot;-&quot;??_-;_-@_-">
                  <c:v>71.83</c:v>
                </c:pt>
                <c:pt idx="173" formatCode="_-[$$-1009]* #,##0.00_-;\-[$$-1009]* #,##0.00_-;_-[$$-1009]* &quot;-&quot;??_-;_-@_-">
                  <c:v>70.150000000000006</c:v>
                </c:pt>
                <c:pt idx="174" formatCode="_-[$$-1009]* #,##0.00_-;\-[$$-1009]* #,##0.00_-;_-[$$-1009]* &quot;-&quot;??_-;_-@_-">
                  <c:v>69.17</c:v>
                </c:pt>
                <c:pt idx="175" formatCode="_-[$$-1009]* #,##0.00_-;\-[$$-1009]* #,##0.00_-;_-[$$-1009]* &quot;-&quot;??_-;_-@_-">
                  <c:v>71.849999999999994</c:v>
                </c:pt>
                <c:pt idx="176" formatCode="_-[$$-1009]* #,##0.00_-;\-[$$-1009]* #,##0.00_-;_-[$$-1009]* &quot;-&quot;??_-;_-@_-">
                  <c:v>66.900000000000006</c:v>
                </c:pt>
                <c:pt idx="177" formatCode="_-[$$-1009]* #,##0.00_-;\-[$$-1009]* #,##0.00_-;_-[$$-1009]* &quot;-&quot;??_-;_-@_-">
                  <c:v>62.95</c:v>
                </c:pt>
                <c:pt idx="178" formatCode="_-[$$-1009]* #,##0.00_-;\-[$$-1009]* #,##0.00_-;_-[$$-1009]* &quot;-&quot;??_-;_-@_-">
                  <c:v>64.73</c:v>
                </c:pt>
                <c:pt idx="179" formatCode="_-[$$-1009]* #,##0.00_-;\-[$$-1009]* #,##0.00_-;_-[$$-1009]* &quot;-&quot;??_-;_-@_-">
                  <c:v>63.94</c:v>
                </c:pt>
                <c:pt idx="180" formatCode="_-[$$-1009]* #,##0.00_-;\-[$$-1009]* #,##0.00_-;_-[$$-1009]* &quot;-&quot;??_-;_-@_-">
                  <c:v>63.71</c:v>
                </c:pt>
                <c:pt idx="181" formatCode="_-[$$-1009]* #,##0.00_-;\-[$$-1009]* #,##0.00_-;_-[$$-1009]* &quot;-&quot;??_-;_-@_-">
                  <c:v>62.39</c:v>
                </c:pt>
                <c:pt idx="182" formatCode="_-[$$-1009]* #,##0.00_-;\-[$$-1009]* #,##0.00_-;_-[$$-1009]* &quot;-&quot;??_-;_-@_-">
                  <c:v>61.68</c:v>
                </c:pt>
                <c:pt idx="183" formatCode="_-[$$-1009]* #,##0.00_-;\-[$$-1009]* #,##0.00_-;_-[$$-1009]* &quot;-&quot;??_-;_-@_-">
                  <c:v>61.09</c:v>
                </c:pt>
                <c:pt idx="184" formatCode="_-[$$-1009]* #,##0.00_-;\-[$$-1009]* #,##0.00_-;_-[$$-1009]* &quot;-&quot;??_-;_-@_-">
                  <c:v>61.58</c:v>
                </c:pt>
                <c:pt idx="185" formatCode="_-[$$-1009]* #,##0.00_-;\-[$$-1009]* #,##0.00_-;_-[$$-1009]* &quot;-&quot;??_-;_-@_-">
                  <c:v>63.33</c:v>
                </c:pt>
                <c:pt idx="186" formatCode="_-[$$-1009]* #,##0.00_-;\-[$$-1009]* #,##0.00_-;_-[$$-1009]* &quot;-&quot;??_-;_-@_-">
                  <c:v>64.41</c:v>
                </c:pt>
                <c:pt idx="187" formatCode="_-[$$-1009]* #,##0.00_-;\-[$$-1009]* #,##0.00_-;_-[$$-1009]* &quot;-&quot;??_-;_-@_-">
                  <c:v>65.77</c:v>
                </c:pt>
                <c:pt idx="188" formatCode="_-[$$-1009]* #,##0.00_-;\-[$$-1009]* #,##0.00_-;_-[$$-1009]* &quot;-&quot;??_-;_-@_-">
                  <c:v>64.959999999999994</c:v>
                </c:pt>
                <c:pt idx="189" formatCode="_-[$$-1009]* #,##0.00_-;\-[$$-1009]* #,##0.00_-;_-[$$-1009]* &quot;-&quot;??_-;_-@_-">
                  <c:v>64.33</c:v>
                </c:pt>
                <c:pt idx="190" formatCode="_-[$$-1009]* #,##0.00_-;\-[$$-1009]* #,##0.00_-;_-[$$-1009]* &quot;-&quot;??_-;_-@_-">
                  <c:v>66.12</c:v>
                </c:pt>
                <c:pt idx="191" formatCode="_-[$$-1009]* #,##0.00_-;\-[$$-1009]* #,##0.00_-;_-[$$-1009]* &quot;-&quot;??_-;_-@_-">
                  <c:v>65.61</c:v>
                </c:pt>
                <c:pt idx="192" formatCode="_-[$$-1009]* #,##0.00_-;\-[$$-1009]* #,##0.00_-;_-[$$-1009]* &quot;-&quot;??_-;_-@_-">
                  <c:v>67.37</c:v>
                </c:pt>
                <c:pt idx="193" formatCode="_-[$$-1009]* #,##0.00_-;\-[$$-1009]* #,##0.00_-;_-[$$-1009]* &quot;-&quot;??_-;_-@_-">
                  <c:v>68.33</c:v>
                </c:pt>
                <c:pt idx="194" formatCode="_-[$$-1009]* #,##0.00_-;\-[$$-1009]* #,##0.00_-;_-[$$-1009]* &quot;-&quot;??_-;_-@_-">
                  <c:v>70.709999999999994</c:v>
                </c:pt>
                <c:pt idx="195" formatCode="_-[$$-1009]* #,##0.00_-;\-[$$-1009]* #,##0.00_-;_-[$$-1009]* &quot;-&quot;??_-;_-@_-">
                  <c:v>69.58</c:v>
                </c:pt>
                <c:pt idx="196" formatCode="_-[$$-1009]* #,##0.00_-;\-[$$-1009]* #,##0.00_-;_-[$$-1009]* &quot;-&quot;??_-;_-@_-">
                  <c:v>66.900000000000006</c:v>
                </c:pt>
                <c:pt idx="197" formatCode="_-[$$-1009]* #,##0.00_-;\-[$$-1009]* #,##0.00_-;_-[$$-1009]* &quot;-&quot;??_-;_-@_-">
                  <c:v>65.41</c:v>
                </c:pt>
                <c:pt idx="198" formatCode="_-[$$-1009]* #,##0.00_-;\-[$$-1009]* #,##0.00_-;_-[$$-1009]* &quot;-&quot;??_-;_-@_-">
                  <c:v>67.239999999999995</c:v>
                </c:pt>
                <c:pt idx="199" formatCode="_-[$$-1009]* #,##0.00_-;\-[$$-1009]* #,##0.00_-;_-[$$-1009]* &quot;-&quot;??_-;_-@_-">
                  <c:v>67.44</c:v>
                </c:pt>
                <c:pt idx="200" formatCode="_-[$$-1009]* #,##0.00_-;\-[$$-1009]* #,##0.00_-;_-[$$-1009]* &quot;-&quot;??_-;_-@_-">
                  <c:v>67.86</c:v>
                </c:pt>
                <c:pt idx="201" formatCode="_-[$$-1009]* #,##0.00_-;\-[$$-1009]* #,##0.00_-;_-[$$-1009]* &quot;-&quot;??_-;_-@_-">
                  <c:v>68.84</c:v>
                </c:pt>
                <c:pt idx="202" formatCode="_-[$$-1009]* #,##0.00_-;\-[$$-1009]* #,##0.00_-;_-[$$-1009]* &quot;-&quot;??_-;_-@_-">
                  <c:v>71.31</c:v>
                </c:pt>
                <c:pt idx="203" formatCode="_-[$$-1009]* #,##0.00_-;\-[$$-1009]* #,##0.00_-;_-[$$-1009]* &quot;-&quot;??_-;_-@_-">
                  <c:v>71.86</c:v>
                </c:pt>
                <c:pt idx="204" formatCode="_-[$$-1009]* #,##0.00_-;\-[$$-1009]* #,##0.00_-;_-[$$-1009]* &quot;-&quot;??_-;_-@_-">
                  <c:v>70.64</c:v>
                </c:pt>
                <c:pt idx="205" formatCode="_-[$$-1009]* #,##0.00_-;\-[$$-1009]* #,##0.00_-;_-[$$-1009]* &quot;-&quot;??_-;_-@_-">
                  <c:v>69.760000000000005</c:v>
                </c:pt>
                <c:pt idx="206" formatCode="_-[$$-1009]* #,##0.00_-;\-[$$-1009]* #,##0.00_-;_-[$$-1009]* &quot;-&quot;??_-;_-@_-">
                  <c:v>70.400000000000006</c:v>
                </c:pt>
                <c:pt idx="207" formatCode="_-[$$-1009]* #,##0.00_-;\-[$$-1009]* #,##0.00_-;_-[$$-1009]* &quot;-&quot;??_-;_-@_-">
                  <c:v>72.42</c:v>
                </c:pt>
                <c:pt idx="208" formatCode="_-[$$-1009]* #,##0.00_-;\-[$$-1009]* #,##0.00_-;_-[$$-1009]* &quot;-&quot;??_-;_-@_-">
                  <c:v>72.39</c:v>
                </c:pt>
                <c:pt idx="209" formatCode="_-[$$-1009]* #,##0.00_-;\-[$$-1009]* #,##0.00_-;_-[$$-1009]* &quot;-&quot;??_-;_-@_-">
                  <c:v>71.33</c:v>
                </c:pt>
                <c:pt idx="210" formatCode="_-[$$-1009]* #,##0.00_-;\-[$$-1009]* #,##0.00_-;_-[$$-1009]* &quot;-&quot;??_-;_-@_-">
                  <c:v>72.67</c:v>
                </c:pt>
                <c:pt idx="211" formatCode="_-[$$-1009]* #,##0.00_-;\-[$$-1009]* #,##0.00_-;_-[$$-1009]* &quot;-&quot;??_-;_-@_-">
                  <c:v>73.36</c:v>
                </c:pt>
                <c:pt idx="212" formatCode="_-[$$-1009]* #,##0.00_-;\-[$$-1009]* #,##0.00_-;_-[$$-1009]* &quot;-&quot;??_-;_-@_-">
                  <c:v>74.62</c:v>
                </c:pt>
                <c:pt idx="213" formatCode="_-[$$-1009]* #,##0.00_-;\-[$$-1009]* #,##0.00_-;_-[$$-1009]* &quot;-&quot;??_-;_-@_-">
                  <c:v>74.16</c:v>
                </c:pt>
                <c:pt idx="214" formatCode="_-[$$-1009]* #,##0.00_-;\-[$$-1009]* #,##0.00_-;_-[$$-1009]* &quot;-&quot;??_-;_-@_-">
                  <c:v>75.400000000000006</c:v>
                </c:pt>
                <c:pt idx="215" formatCode="_-[$$-1009]* #,##0.00_-;\-[$$-1009]* #,##0.00_-;_-[$$-1009]* &quot;-&quot;??_-;_-@_-">
                  <c:v>72.73</c:v>
                </c:pt>
                <c:pt idx="216" formatCode="_-[$$-1009]* #,##0.00_-;\-[$$-1009]* #,##0.00_-;_-[$$-1009]* &quot;-&quot;??_-;_-@_-">
                  <c:v>72</c:v>
                </c:pt>
                <c:pt idx="217" formatCode="_-[$$-1009]* #,##0.00_-;\-[$$-1009]* #,##0.00_-;_-[$$-1009]* &quot;-&quot;??_-;_-@_-">
                  <c:v>70.92</c:v>
                </c:pt>
                <c:pt idx="218" formatCode="_-[$$-1009]* #,##0.00_-;\-[$$-1009]* #,##0.00_-;_-[$$-1009]* &quot;-&quot;??_-;_-@_-">
                  <c:v>72.27</c:v>
                </c:pt>
                <c:pt idx="219" formatCode="_-[$$-1009]* #,##0.00_-;\-[$$-1009]* #,##0.00_-;_-[$$-1009]* &quot;-&quot;??_-;_-@_-">
                  <c:v>70.72</c:v>
                </c:pt>
                <c:pt idx="220" formatCode="_-[$$-1009]* #,##0.00_-;\-[$$-1009]* #,##0.00_-;_-[$$-1009]* &quot;-&quot;??_-;_-@_-">
                  <c:v>68.88</c:v>
                </c:pt>
                <c:pt idx="221" formatCode="_-[$$-1009]* #,##0.00_-;\-[$$-1009]* #,##0.00_-;_-[$$-1009]* &quot;-&quot;??_-;_-@_-">
                  <c:v>69.58</c:v>
                </c:pt>
                <c:pt idx="222" formatCode="_-[$$-1009]* #,##0.00_-;\-[$$-1009]* #,##0.00_-;_-[$$-1009]* &quot;-&quot;??_-;_-@_-">
                  <c:v>71.900000000000006</c:v>
                </c:pt>
                <c:pt idx="223" formatCode="_-[$$-1009]* #,##0.00_-;\-[$$-1009]* #,##0.00_-;_-[$$-1009]* &quot;-&quot;??_-;_-@_-">
                  <c:v>73.06</c:v>
                </c:pt>
                <c:pt idx="224" formatCode="_-[$$-1009]* #,##0.00_-;\-[$$-1009]* #,##0.00_-;_-[$$-1009]* &quot;-&quot;??_-;_-@_-">
                  <c:v>72.16</c:v>
                </c:pt>
                <c:pt idx="225" formatCode="_-[$$-1009]* #,##0.00_-;\-[$$-1009]* #,##0.00_-;_-[$$-1009]* &quot;-&quot;??_-;_-@_-">
                  <c:v>73.87</c:v>
                </c:pt>
                <c:pt idx="226" formatCode="_-[$$-1009]* #,##0.00_-;\-[$$-1009]* #,##0.00_-;_-[$$-1009]* &quot;-&quot;??_-;_-@_-">
                  <c:v>71.569999999999993</c:v>
                </c:pt>
                <c:pt idx="227" formatCode="_-[$$-1009]* #,##0.00_-;\-[$$-1009]* #,##0.00_-;_-[$$-1009]* &quot;-&quot;??_-;_-@_-">
                  <c:v>71.510000000000005</c:v>
                </c:pt>
                <c:pt idx="228" formatCode="_-[$$-1009]* #,##0.00_-;\-[$$-1009]* #,##0.00_-;_-[$$-1009]* &quot;-&quot;??_-;_-@_-">
                  <c:v>71.489999999999995</c:v>
                </c:pt>
                <c:pt idx="229" formatCode="_-[$$-1009]* #,##0.00_-;\-[$$-1009]* #,##0.00_-;_-[$$-1009]* &quot;-&quot;??_-;_-@_-">
                  <c:v>71.2</c:v>
                </c:pt>
                <c:pt idx="230" formatCode="_-[$$-1009]* #,##0.00_-;\-[$$-1009]* #,##0.00_-;_-[$$-1009]* &quot;-&quot;??_-;_-@_-">
                  <c:v>69.510000000000005</c:v>
                </c:pt>
                <c:pt idx="231" formatCode="_-[$$-1009]* #,##0.00_-;\-[$$-1009]* #,##0.00_-;_-[$$-1009]* &quot;-&quot;??_-;_-@_-">
                  <c:v>68.540000000000006</c:v>
                </c:pt>
                <c:pt idx="232" formatCode="_-[$$-1009]* #,##0.00_-;\-[$$-1009]* #,##0.00_-;_-[$$-1009]* &quot;-&quot;??_-;_-@_-">
                  <c:v>63.72</c:v>
                </c:pt>
                <c:pt idx="233" formatCode="_-[$$-1009]* #,##0.00_-;\-[$$-1009]* #,##0.00_-;_-[$$-1009]* &quot;-&quot;??_-;_-@_-">
                  <c:v>61.54</c:v>
                </c:pt>
                <c:pt idx="234" formatCode="_-[$$-1009]* #,##0.00_-;\-[$$-1009]* #,##0.00_-;_-[$$-1009]* &quot;-&quot;??_-;_-@_-">
                  <c:v>62.19</c:v>
                </c:pt>
                <c:pt idx="235" formatCode="_-[$$-1009]* #,##0.00_-;\-[$$-1009]* #,##0.00_-;_-[$$-1009]* &quot;-&quot;??_-;_-@_-">
                  <c:v>63.5</c:v>
                </c:pt>
                <c:pt idx="236" formatCode="_-[$$-1009]* #,##0.00_-;\-[$$-1009]* #,##0.00_-;_-[$$-1009]* &quot;-&quot;??_-;_-@_-">
                  <c:v>68.34</c:v>
                </c:pt>
                <c:pt idx="237" formatCode="_-[$$-1009]* #,##0.00_-;\-[$$-1009]* #,##0.00_-;_-[$$-1009]* &quot;-&quot;??_-;_-@_-">
                  <c:v>72.349999999999994</c:v>
                </c:pt>
                <c:pt idx="238" formatCode="_-[$$-1009]* #,##0.00_-;\-[$$-1009]* #,##0.00_-;_-[$$-1009]* &quot;-&quot;??_-;_-@_-">
                  <c:v>73.23</c:v>
                </c:pt>
                <c:pt idx="239" formatCode="_-[$$-1009]* #,##0.00_-;\-[$$-1009]* #,##0.00_-;_-[$$-1009]* &quot;-&quot;??_-;_-@_-">
                  <c:v>74.239999999999995</c:v>
                </c:pt>
                <c:pt idx="240" formatCode="_-[$$-1009]* #,##0.00_-;\-[$$-1009]* #,##0.00_-;_-[$$-1009]* &quot;-&quot;??_-;_-@_-">
                  <c:v>75.36</c:v>
                </c:pt>
                <c:pt idx="241" formatCode="_-[$$-1009]* #,##0.00_-;\-[$$-1009]* #,##0.00_-;_-[$$-1009]* &quot;-&quot;??_-;_-@_-">
                  <c:v>72.86</c:v>
                </c:pt>
                <c:pt idx="242" formatCode="_-[$$-1009]* #,##0.00_-;\-[$$-1009]* #,##0.00_-;_-[$$-1009]* &quot;-&quot;??_-;_-@_-">
                  <c:v>72.510000000000005</c:v>
                </c:pt>
                <c:pt idx="243" formatCode="_-[$$-1009]* #,##0.00_-;\-[$$-1009]* #,##0.00_-;_-[$$-1009]* &quot;-&quot;??_-;_-@_-">
                  <c:v>75.16</c:v>
                </c:pt>
                <c:pt idx="244" formatCode="_-[$$-1009]* #,##0.00_-;\-[$$-1009]* #,##0.00_-;_-[$$-1009]* &quot;-&quot;??_-;_-@_-">
                  <c:v>73.569999999999993</c:v>
                </c:pt>
                <c:pt idx="245" formatCode="_-[$$-1009]* #,##0.00_-;\-[$$-1009]* #,##0.00_-;_-[$$-1009]* &quot;-&quot;??_-;_-@_-">
                  <c:v>73.52</c:v>
                </c:pt>
                <c:pt idx="246" formatCode="_-[$$-1009]* #,##0.00_-;\-[$$-1009]* #,##0.00_-;_-[$$-1009]* &quot;-&quot;??_-;_-@_-">
                  <c:v>73.19</c:v>
                </c:pt>
                <c:pt idx="247" formatCode="_-[$$-1009]* #,##0.00_-;\-[$$-1009]* #,##0.00_-;_-[$$-1009]* &quot;-&quot;??_-;_-@_-">
                  <c:v>76.22</c:v>
                </c:pt>
                <c:pt idx="248" formatCode="_-[$$-1009]* #,##0.00_-;\-[$$-1009]* #,##0.00_-;_-[$$-1009]* &quot;-&quot;??_-;_-@_-">
                  <c:v>78.13</c:v>
                </c:pt>
                <c:pt idx="249" formatCode="_-[$$-1009]* #,##0.00_-;\-[$$-1009]* #,##0.00_-;_-[$$-1009]* &quot;-&quot;??_-;_-@_-">
                  <c:v>80.040000000000006</c:v>
                </c:pt>
                <c:pt idx="250" formatCode="_-[$$-1009]* #,##0.00_-;\-[$$-1009]* #,##0.00_-;_-[$$-1009]* &quot;-&quot;??_-;_-@_-">
                  <c:v>80.44</c:v>
                </c:pt>
              </c:numCache>
            </c:numRef>
          </c:val>
          <c:extLst>
            <c:ext xmlns:c16="http://schemas.microsoft.com/office/drawing/2014/chart" uri="{C3380CC4-5D6E-409C-BE32-E72D297353CC}">
              <c16:uniqueId val="{00000000-CBE5-4A39-9ACD-2B414E54C587}"/>
            </c:ext>
          </c:extLst>
        </c:ser>
        <c:dLbls>
          <c:showLegendKey val="0"/>
          <c:showVal val="0"/>
          <c:showCatName val="0"/>
          <c:showSerName val="0"/>
          <c:showPercent val="0"/>
          <c:showBubbleSize val="0"/>
        </c:dLbls>
        <c:axId val="646516463"/>
        <c:axId val="646516879"/>
      </c:areaChart>
      <c:catAx>
        <c:axId val="646516463"/>
        <c:scaling>
          <c:orientation val="minMax"/>
        </c:scaling>
        <c:delete val="1"/>
        <c:axPos val="b"/>
        <c:majorTickMark val="out"/>
        <c:minorTickMark val="none"/>
        <c:tickLblPos val="nextTo"/>
        <c:crossAx val="646516879"/>
        <c:crosses val="autoZero"/>
        <c:auto val="1"/>
        <c:lblAlgn val="ctr"/>
        <c:lblOffset val="100"/>
        <c:noMultiLvlLbl val="0"/>
      </c:catAx>
      <c:valAx>
        <c:axId val="646516879"/>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0"/>
        <c:majorTickMark val="none"/>
        <c:minorTickMark val="none"/>
        <c:tickLblPos val="nextTo"/>
        <c:spPr>
          <a:noFill/>
          <a:ln>
            <a:solidFill>
              <a:schemeClr val="accent1">
                <a:alpha val="96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6516463"/>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Canadian Natural Resources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CNQ!$B$5</c:f>
              <c:strCache>
                <c:ptCount val="1"/>
                <c:pt idx="0">
                  <c:v>Volume</c:v>
                </c:pt>
              </c:strCache>
            </c:strRef>
          </c:tx>
          <c:spPr>
            <a:solidFill>
              <a:schemeClr val="accent6">
                <a:lumMod val="60000"/>
                <a:lumOff val="40000"/>
              </a:schemeClr>
            </a:solidFill>
            <a:ln w="19050">
              <a:noFill/>
            </a:ln>
            <a:effectLst/>
          </c:spPr>
          <c:invertIfNegative val="0"/>
          <c:cat>
            <c:numRef>
              <c:f>CNQ!$A$6:$A$26</c:f>
              <c:numCache>
                <c:formatCode>m/d/yyyy</c:formatCode>
                <c:ptCount val="21"/>
                <c:pt idx="0">
                  <c:v>44830</c:v>
                </c:pt>
                <c:pt idx="1">
                  <c:v>44831</c:v>
                </c:pt>
                <c:pt idx="2">
                  <c:v>44832</c:v>
                </c:pt>
                <c:pt idx="3">
                  <c:v>44837</c:v>
                </c:pt>
                <c:pt idx="4">
                  <c:v>44838</c:v>
                </c:pt>
                <c:pt idx="5">
                  <c:v>44839</c:v>
                </c:pt>
                <c:pt idx="6">
                  <c:v>44840</c:v>
                </c:pt>
                <c:pt idx="7">
                  <c:v>44841</c:v>
                </c:pt>
                <c:pt idx="8">
                  <c:v>44845</c:v>
                </c:pt>
                <c:pt idx="9">
                  <c:v>44846</c:v>
                </c:pt>
                <c:pt idx="10">
                  <c:v>44847</c:v>
                </c:pt>
                <c:pt idx="11">
                  <c:v>44848</c:v>
                </c:pt>
                <c:pt idx="12">
                  <c:v>44851</c:v>
                </c:pt>
                <c:pt idx="13">
                  <c:v>44852</c:v>
                </c:pt>
                <c:pt idx="14">
                  <c:v>44853</c:v>
                </c:pt>
                <c:pt idx="15">
                  <c:v>44854</c:v>
                </c:pt>
                <c:pt idx="16">
                  <c:v>44855</c:v>
                </c:pt>
                <c:pt idx="17">
                  <c:v>44858</c:v>
                </c:pt>
              </c:numCache>
            </c:numRef>
          </c:cat>
          <c:val>
            <c:numRef>
              <c:f>CNQ!$B$6:$B$26</c:f>
              <c:numCache>
                <c:formatCode>#,##0</c:formatCode>
                <c:ptCount val="21"/>
                <c:pt idx="0">
                  <c:v>13553882</c:v>
                </c:pt>
                <c:pt idx="1">
                  <c:v>5566507</c:v>
                </c:pt>
                <c:pt idx="2">
                  <c:v>4796356</c:v>
                </c:pt>
                <c:pt idx="3">
                  <c:v>2883836</c:v>
                </c:pt>
                <c:pt idx="4">
                  <c:v>6553791</c:v>
                </c:pt>
                <c:pt idx="5">
                  <c:v>5588486</c:v>
                </c:pt>
                <c:pt idx="6">
                  <c:v>4261450</c:v>
                </c:pt>
                <c:pt idx="7">
                  <c:v>5614093</c:v>
                </c:pt>
                <c:pt idx="8">
                  <c:v>16127981</c:v>
                </c:pt>
                <c:pt idx="9">
                  <c:v>9150016</c:v>
                </c:pt>
                <c:pt idx="10">
                  <c:v>9335928</c:v>
                </c:pt>
                <c:pt idx="11">
                  <c:v>6052566</c:v>
                </c:pt>
                <c:pt idx="12">
                  <c:v>5850841</c:v>
                </c:pt>
                <c:pt idx="13">
                  <c:v>2653397</c:v>
                </c:pt>
                <c:pt idx="14">
                  <c:v>3384841</c:v>
                </c:pt>
                <c:pt idx="15">
                  <c:v>4814331</c:v>
                </c:pt>
                <c:pt idx="16">
                  <c:v>3104562</c:v>
                </c:pt>
                <c:pt idx="17">
                  <c:v>5384571</c:v>
                </c:pt>
              </c:numCache>
            </c:numRef>
          </c:val>
          <c:extLst>
            <c:ext xmlns:c16="http://schemas.microsoft.com/office/drawing/2014/chart" uri="{C3380CC4-5D6E-409C-BE32-E72D297353CC}">
              <c16:uniqueId val="{00000000-2CDC-4889-9D47-E783025BFFCF}"/>
            </c:ext>
          </c:extLst>
        </c:ser>
        <c:dLbls>
          <c:showLegendKey val="0"/>
          <c:showVal val="0"/>
          <c:showCatName val="0"/>
          <c:showSerName val="0"/>
          <c:showPercent val="0"/>
          <c:showBubbleSize val="0"/>
        </c:dLbls>
        <c:gapWidth val="150"/>
        <c:axId val="649853071"/>
        <c:axId val="649854735"/>
      </c:barChart>
      <c:stockChart>
        <c:ser>
          <c:idx val="1"/>
          <c:order val="1"/>
          <c:tx>
            <c:strRef>
              <c:f>CNQ!$C$5</c:f>
              <c:strCache>
                <c:ptCount val="1"/>
                <c:pt idx="0">
                  <c:v>Open</c:v>
                </c:pt>
              </c:strCache>
            </c:strRef>
          </c:tx>
          <c:spPr>
            <a:ln w="19050" cap="rnd">
              <a:noFill/>
              <a:round/>
            </a:ln>
            <a:effectLst/>
          </c:spPr>
          <c:marker>
            <c:symbol val="none"/>
          </c:marker>
          <c:cat>
            <c:numRef>
              <c:f>CNQ!$A$6:$A$26</c:f>
              <c:numCache>
                <c:formatCode>m/d/yyyy</c:formatCode>
                <c:ptCount val="21"/>
                <c:pt idx="0">
                  <c:v>44830</c:v>
                </c:pt>
                <c:pt idx="1">
                  <c:v>44831</c:v>
                </c:pt>
                <c:pt idx="2">
                  <c:v>44832</c:v>
                </c:pt>
                <c:pt idx="3">
                  <c:v>44837</c:v>
                </c:pt>
                <c:pt idx="4">
                  <c:v>44838</c:v>
                </c:pt>
                <c:pt idx="5">
                  <c:v>44839</c:v>
                </c:pt>
                <c:pt idx="6">
                  <c:v>44840</c:v>
                </c:pt>
                <c:pt idx="7">
                  <c:v>44841</c:v>
                </c:pt>
                <c:pt idx="8">
                  <c:v>44845</c:v>
                </c:pt>
                <c:pt idx="9">
                  <c:v>44846</c:v>
                </c:pt>
                <c:pt idx="10">
                  <c:v>44847</c:v>
                </c:pt>
                <c:pt idx="11">
                  <c:v>44848</c:v>
                </c:pt>
                <c:pt idx="12">
                  <c:v>44851</c:v>
                </c:pt>
                <c:pt idx="13">
                  <c:v>44852</c:v>
                </c:pt>
                <c:pt idx="14">
                  <c:v>44853</c:v>
                </c:pt>
                <c:pt idx="15">
                  <c:v>44854</c:v>
                </c:pt>
                <c:pt idx="16">
                  <c:v>44855</c:v>
                </c:pt>
                <c:pt idx="17">
                  <c:v>44858</c:v>
                </c:pt>
              </c:numCache>
            </c:numRef>
          </c:cat>
          <c:val>
            <c:numRef>
              <c:f>CNQ!$C$6:$C$26</c:f>
              <c:numCache>
                <c:formatCode>_-[$$-1009]* #,##0.00_-;\-[$$-1009]* #,##0.00_-;_-[$$-1009]* "-"??_-;_-@_-</c:formatCode>
                <c:ptCount val="21"/>
                <c:pt idx="0">
                  <c:v>63.5</c:v>
                </c:pt>
                <c:pt idx="1">
                  <c:v>62.69</c:v>
                </c:pt>
                <c:pt idx="2">
                  <c:v>62.46</c:v>
                </c:pt>
                <c:pt idx="3">
                  <c:v>66.459999999999994</c:v>
                </c:pt>
                <c:pt idx="4">
                  <c:v>70.349999999999994</c:v>
                </c:pt>
                <c:pt idx="5">
                  <c:v>72.400000000000006</c:v>
                </c:pt>
                <c:pt idx="6">
                  <c:v>72.94</c:v>
                </c:pt>
                <c:pt idx="7">
                  <c:v>74.31</c:v>
                </c:pt>
                <c:pt idx="8">
                  <c:v>72.8</c:v>
                </c:pt>
                <c:pt idx="9">
                  <c:v>72.45</c:v>
                </c:pt>
                <c:pt idx="10">
                  <c:v>71.599999999999994</c:v>
                </c:pt>
                <c:pt idx="11">
                  <c:v>74.52</c:v>
                </c:pt>
                <c:pt idx="12">
                  <c:v>74.58</c:v>
                </c:pt>
                <c:pt idx="13">
                  <c:v>74.06</c:v>
                </c:pt>
                <c:pt idx="14">
                  <c:v>74</c:v>
                </c:pt>
                <c:pt idx="15">
                  <c:v>77</c:v>
                </c:pt>
                <c:pt idx="16">
                  <c:v>78.150000000000006</c:v>
                </c:pt>
                <c:pt idx="17">
                  <c:v>80</c:v>
                </c:pt>
              </c:numCache>
            </c:numRef>
          </c:val>
          <c:smooth val="0"/>
          <c:extLst>
            <c:ext xmlns:c16="http://schemas.microsoft.com/office/drawing/2014/chart" uri="{C3380CC4-5D6E-409C-BE32-E72D297353CC}">
              <c16:uniqueId val="{00000001-2CDC-4889-9D47-E783025BFFCF}"/>
            </c:ext>
          </c:extLst>
        </c:ser>
        <c:ser>
          <c:idx val="2"/>
          <c:order val="2"/>
          <c:tx>
            <c:strRef>
              <c:f>CNQ!$D$5</c:f>
              <c:strCache>
                <c:ptCount val="1"/>
                <c:pt idx="0">
                  <c:v>High</c:v>
                </c:pt>
              </c:strCache>
            </c:strRef>
          </c:tx>
          <c:spPr>
            <a:ln w="19050" cap="rnd">
              <a:noFill/>
              <a:round/>
            </a:ln>
            <a:effectLst/>
          </c:spPr>
          <c:marker>
            <c:symbol val="none"/>
          </c:marker>
          <c:cat>
            <c:numRef>
              <c:f>CNQ!$A$6:$A$26</c:f>
              <c:numCache>
                <c:formatCode>m/d/yyyy</c:formatCode>
                <c:ptCount val="21"/>
                <c:pt idx="0">
                  <c:v>44830</c:v>
                </c:pt>
                <c:pt idx="1">
                  <c:v>44831</c:v>
                </c:pt>
                <c:pt idx="2">
                  <c:v>44832</c:v>
                </c:pt>
                <c:pt idx="3">
                  <c:v>44837</c:v>
                </c:pt>
                <c:pt idx="4">
                  <c:v>44838</c:v>
                </c:pt>
                <c:pt idx="5">
                  <c:v>44839</c:v>
                </c:pt>
                <c:pt idx="6">
                  <c:v>44840</c:v>
                </c:pt>
                <c:pt idx="7">
                  <c:v>44841</c:v>
                </c:pt>
                <c:pt idx="8">
                  <c:v>44845</c:v>
                </c:pt>
                <c:pt idx="9">
                  <c:v>44846</c:v>
                </c:pt>
                <c:pt idx="10">
                  <c:v>44847</c:v>
                </c:pt>
                <c:pt idx="11">
                  <c:v>44848</c:v>
                </c:pt>
                <c:pt idx="12">
                  <c:v>44851</c:v>
                </c:pt>
                <c:pt idx="13">
                  <c:v>44852</c:v>
                </c:pt>
                <c:pt idx="14">
                  <c:v>44853</c:v>
                </c:pt>
                <c:pt idx="15">
                  <c:v>44854</c:v>
                </c:pt>
                <c:pt idx="16">
                  <c:v>44855</c:v>
                </c:pt>
                <c:pt idx="17">
                  <c:v>44858</c:v>
                </c:pt>
              </c:numCache>
            </c:numRef>
          </c:cat>
          <c:val>
            <c:numRef>
              <c:f>CNQ!$D$6:$D$26</c:f>
              <c:numCache>
                <c:formatCode>_-[$$-1009]* #,##0.00_-;\-[$$-1009]* #,##0.00_-;_-[$$-1009]* "-"??_-;_-@_-</c:formatCode>
                <c:ptCount val="21"/>
                <c:pt idx="0">
                  <c:v>64.489999999999995</c:v>
                </c:pt>
                <c:pt idx="1">
                  <c:v>63.36</c:v>
                </c:pt>
                <c:pt idx="2">
                  <c:v>63.945</c:v>
                </c:pt>
                <c:pt idx="3">
                  <c:v>68.734999999999999</c:v>
                </c:pt>
                <c:pt idx="4">
                  <c:v>72.39</c:v>
                </c:pt>
                <c:pt idx="5">
                  <c:v>73.864999999999995</c:v>
                </c:pt>
                <c:pt idx="6">
                  <c:v>74.94</c:v>
                </c:pt>
                <c:pt idx="7">
                  <c:v>75.989999999999995</c:v>
                </c:pt>
                <c:pt idx="8">
                  <c:v>74.17</c:v>
                </c:pt>
                <c:pt idx="9">
                  <c:v>73.36</c:v>
                </c:pt>
                <c:pt idx="10">
                  <c:v>75.42</c:v>
                </c:pt>
                <c:pt idx="11">
                  <c:v>75.33</c:v>
                </c:pt>
                <c:pt idx="12">
                  <c:v>75.73</c:v>
                </c:pt>
                <c:pt idx="13">
                  <c:v>74.53</c:v>
                </c:pt>
                <c:pt idx="14">
                  <c:v>76.349999999999994</c:v>
                </c:pt>
                <c:pt idx="15">
                  <c:v>78.95</c:v>
                </c:pt>
                <c:pt idx="16">
                  <c:v>80.28</c:v>
                </c:pt>
                <c:pt idx="17">
                  <c:v>81.42</c:v>
                </c:pt>
              </c:numCache>
            </c:numRef>
          </c:val>
          <c:smooth val="0"/>
          <c:extLst>
            <c:ext xmlns:c16="http://schemas.microsoft.com/office/drawing/2014/chart" uri="{C3380CC4-5D6E-409C-BE32-E72D297353CC}">
              <c16:uniqueId val="{00000002-2CDC-4889-9D47-E783025BFFCF}"/>
            </c:ext>
          </c:extLst>
        </c:ser>
        <c:ser>
          <c:idx val="3"/>
          <c:order val="3"/>
          <c:tx>
            <c:strRef>
              <c:f>CNQ!$E$5</c:f>
              <c:strCache>
                <c:ptCount val="1"/>
                <c:pt idx="0">
                  <c:v>Low</c:v>
                </c:pt>
              </c:strCache>
            </c:strRef>
          </c:tx>
          <c:spPr>
            <a:ln w="19050" cap="rnd">
              <a:noFill/>
              <a:round/>
            </a:ln>
            <a:effectLst/>
          </c:spPr>
          <c:marker>
            <c:symbol val="none"/>
          </c:marker>
          <c:cat>
            <c:numRef>
              <c:f>CNQ!$A$6:$A$26</c:f>
              <c:numCache>
                <c:formatCode>m/d/yyyy</c:formatCode>
                <c:ptCount val="21"/>
                <c:pt idx="0">
                  <c:v>44830</c:v>
                </c:pt>
                <c:pt idx="1">
                  <c:v>44831</c:v>
                </c:pt>
                <c:pt idx="2">
                  <c:v>44832</c:v>
                </c:pt>
                <c:pt idx="3">
                  <c:v>44837</c:v>
                </c:pt>
                <c:pt idx="4">
                  <c:v>44838</c:v>
                </c:pt>
                <c:pt idx="5">
                  <c:v>44839</c:v>
                </c:pt>
                <c:pt idx="6">
                  <c:v>44840</c:v>
                </c:pt>
                <c:pt idx="7">
                  <c:v>44841</c:v>
                </c:pt>
                <c:pt idx="8">
                  <c:v>44845</c:v>
                </c:pt>
                <c:pt idx="9">
                  <c:v>44846</c:v>
                </c:pt>
                <c:pt idx="10">
                  <c:v>44847</c:v>
                </c:pt>
                <c:pt idx="11">
                  <c:v>44848</c:v>
                </c:pt>
                <c:pt idx="12">
                  <c:v>44851</c:v>
                </c:pt>
                <c:pt idx="13">
                  <c:v>44852</c:v>
                </c:pt>
                <c:pt idx="14">
                  <c:v>44853</c:v>
                </c:pt>
                <c:pt idx="15">
                  <c:v>44854</c:v>
                </c:pt>
                <c:pt idx="16">
                  <c:v>44855</c:v>
                </c:pt>
                <c:pt idx="17">
                  <c:v>44858</c:v>
                </c:pt>
              </c:numCache>
            </c:numRef>
          </c:cat>
          <c:val>
            <c:numRef>
              <c:f>CNQ!$E$6:$E$26</c:f>
              <c:numCache>
                <c:formatCode>_-[$$-1009]* #,##0.00_-;\-[$$-1009]* #,##0.00_-;_-[$$-1009]* "-"??_-;_-@_-</c:formatCode>
                <c:ptCount val="21"/>
                <c:pt idx="0">
                  <c:v>61.23</c:v>
                </c:pt>
                <c:pt idx="1">
                  <c:v>61.45</c:v>
                </c:pt>
                <c:pt idx="2">
                  <c:v>62</c:v>
                </c:pt>
                <c:pt idx="3">
                  <c:v>66.42</c:v>
                </c:pt>
                <c:pt idx="4">
                  <c:v>69.680000000000007</c:v>
                </c:pt>
                <c:pt idx="5">
                  <c:v>70.95</c:v>
                </c:pt>
                <c:pt idx="6">
                  <c:v>72.790000000000006</c:v>
                </c:pt>
                <c:pt idx="7">
                  <c:v>74</c:v>
                </c:pt>
                <c:pt idx="8">
                  <c:v>72.209999999999994</c:v>
                </c:pt>
                <c:pt idx="9">
                  <c:v>70.8</c:v>
                </c:pt>
                <c:pt idx="10">
                  <c:v>71.599999999999994</c:v>
                </c:pt>
                <c:pt idx="11">
                  <c:v>73.44</c:v>
                </c:pt>
                <c:pt idx="12">
                  <c:v>73.45</c:v>
                </c:pt>
                <c:pt idx="13">
                  <c:v>71.66</c:v>
                </c:pt>
                <c:pt idx="14">
                  <c:v>73.5</c:v>
                </c:pt>
                <c:pt idx="15">
                  <c:v>76.77</c:v>
                </c:pt>
                <c:pt idx="16">
                  <c:v>78.05</c:v>
                </c:pt>
                <c:pt idx="17">
                  <c:v>79.36</c:v>
                </c:pt>
              </c:numCache>
            </c:numRef>
          </c:val>
          <c:smooth val="0"/>
          <c:extLst>
            <c:ext xmlns:c16="http://schemas.microsoft.com/office/drawing/2014/chart" uri="{C3380CC4-5D6E-409C-BE32-E72D297353CC}">
              <c16:uniqueId val="{00000003-2CDC-4889-9D47-E783025BFFCF}"/>
            </c:ext>
          </c:extLst>
        </c:ser>
        <c:ser>
          <c:idx val="4"/>
          <c:order val="4"/>
          <c:tx>
            <c:strRef>
              <c:f>CNQ!$F$5</c:f>
              <c:strCache>
                <c:ptCount val="1"/>
                <c:pt idx="0">
                  <c:v>Close</c:v>
                </c:pt>
              </c:strCache>
            </c:strRef>
          </c:tx>
          <c:spPr>
            <a:ln w="19050" cap="rnd">
              <a:noFill/>
              <a:round/>
            </a:ln>
            <a:effectLst/>
          </c:spPr>
          <c:marker>
            <c:symbol val="none"/>
          </c:marker>
          <c:cat>
            <c:numRef>
              <c:f>CNQ!$A$6:$A$26</c:f>
              <c:numCache>
                <c:formatCode>m/d/yyyy</c:formatCode>
                <c:ptCount val="21"/>
                <c:pt idx="0">
                  <c:v>44830</c:v>
                </c:pt>
                <c:pt idx="1">
                  <c:v>44831</c:v>
                </c:pt>
                <c:pt idx="2">
                  <c:v>44832</c:v>
                </c:pt>
                <c:pt idx="3">
                  <c:v>44837</c:v>
                </c:pt>
                <c:pt idx="4">
                  <c:v>44838</c:v>
                </c:pt>
                <c:pt idx="5">
                  <c:v>44839</c:v>
                </c:pt>
                <c:pt idx="6">
                  <c:v>44840</c:v>
                </c:pt>
                <c:pt idx="7">
                  <c:v>44841</c:v>
                </c:pt>
                <c:pt idx="8">
                  <c:v>44845</c:v>
                </c:pt>
                <c:pt idx="9">
                  <c:v>44846</c:v>
                </c:pt>
                <c:pt idx="10">
                  <c:v>44847</c:v>
                </c:pt>
                <c:pt idx="11">
                  <c:v>44848</c:v>
                </c:pt>
                <c:pt idx="12">
                  <c:v>44851</c:v>
                </c:pt>
                <c:pt idx="13">
                  <c:v>44852</c:v>
                </c:pt>
                <c:pt idx="14">
                  <c:v>44853</c:v>
                </c:pt>
                <c:pt idx="15">
                  <c:v>44854</c:v>
                </c:pt>
                <c:pt idx="16">
                  <c:v>44855</c:v>
                </c:pt>
                <c:pt idx="17">
                  <c:v>44858</c:v>
                </c:pt>
              </c:numCache>
            </c:numRef>
          </c:cat>
          <c:val>
            <c:numRef>
              <c:f>CNQ!$F$6:$F$26</c:f>
              <c:numCache>
                <c:formatCode>_-[$$-1009]* #,##0.00_-;\-[$$-1009]* #,##0.00_-;_-[$$-1009]* "-"??_-;_-@_-</c:formatCode>
                <c:ptCount val="21"/>
                <c:pt idx="0">
                  <c:v>61.54</c:v>
                </c:pt>
                <c:pt idx="1">
                  <c:v>62.19</c:v>
                </c:pt>
                <c:pt idx="2">
                  <c:v>63.5</c:v>
                </c:pt>
                <c:pt idx="3">
                  <c:v>68.34</c:v>
                </c:pt>
                <c:pt idx="4">
                  <c:v>72.349999999999994</c:v>
                </c:pt>
                <c:pt idx="5">
                  <c:v>73.23</c:v>
                </c:pt>
                <c:pt idx="6">
                  <c:v>74.239999999999995</c:v>
                </c:pt>
                <c:pt idx="7">
                  <c:v>75.36</c:v>
                </c:pt>
                <c:pt idx="8">
                  <c:v>72.86</c:v>
                </c:pt>
                <c:pt idx="9">
                  <c:v>72.510000000000005</c:v>
                </c:pt>
                <c:pt idx="10">
                  <c:v>75.16</c:v>
                </c:pt>
                <c:pt idx="11">
                  <c:v>73.569999999999993</c:v>
                </c:pt>
                <c:pt idx="12">
                  <c:v>73.52</c:v>
                </c:pt>
                <c:pt idx="13">
                  <c:v>73.19</c:v>
                </c:pt>
                <c:pt idx="14">
                  <c:v>76.22</c:v>
                </c:pt>
                <c:pt idx="15">
                  <c:v>78.13</c:v>
                </c:pt>
                <c:pt idx="16">
                  <c:v>80.040000000000006</c:v>
                </c:pt>
                <c:pt idx="17">
                  <c:v>80.44</c:v>
                </c:pt>
              </c:numCache>
            </c:numRef>
          </c:val>
          <c:smooth val="0"/>
          <c:extLst>
            <c:ext xmlns:c16="http://schemas.microsoft.com/office/drawing/2014/chart" uri="{C3380CC4-5D6E-409C-BE32-E72D297353CC}">
              <c16:uniqueId val="{00000004-2CDC-4889-9D47-E783025BFFCF}"/>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chemeClr val="lt1"/>
              </a:solidFill>
              <a:ln w="9525" cap="flat" cmpd="sng" algn="ctr">
                <a:solidFill>
                  <a:schemeClr val="tx1">
                    <a:lumMod val="65000"/>
                    <a:lumOff val="35000"/>
                  </a:schemeClr>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649843919"/>
        <c:axId val="649855983"/>
      </c:stockChart>
      <c:dateAx>
        <c:axId val="649853071"/>
        <c:scaling>
          <c:orientation val="minMax"/>
        </c:scaling>
        <c:delete val="0"/>
        <c:axPos val="b"/>
        <c:numFmt formatCode="d/mmm"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9854735"/>
        <c:crosses val="autoZero"/>
        <c:auto val="1"/>
        <c:lblOffset val="100"/>
        <c:baseTimeUnit val="days"/>
      </c:dateAx>
      <c:valAx>
        <c:axId val="649854735"/>
        <c:scaling>
          <c:orientation val="minMax"/>
        </c:scaling>
        <c:delete val="0"/>
        <c:axPos val="l"/>
        <c:majorGridlines>
          <c:spPr>
            <a:ln w="9525" cap="flat" cmpd="sng" algn="ctr">
              <a:solidFill>
                <a:schemeClr val="tx1">
                  <a:lumMod val="15000"/>
                  <a:lumOff val="85000"/>
                </a:schemeClr>
              </a:solidFill>
              <a:round/>
            </a:ln>
            <a:effectLst/>
          </c:spPr>
        </c:majorGridlines>
        <c:numFmt formatCode="#,##0.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9853071"/>
        <c:crosses val="autoZero"/>
        <c:crossBetween val="between"/>
      </c:valAx>
      <c:valAx>
        <c:axId val="649855983"/>
        <c:scaling>
          <c:orientation val="minMax"/>
        </c:scaling>
        <c:delete val="0"/>
        <c:axPos val="r"/>
        <c:majorGridlines>
          <c:spPr>
            <a:ln w="9525" cap="flat" cmpd="sng" algn="ctr">
              <a:solidFill>
                <a:schemeClr val="tx1">
                  <a:lumMod val="15000"/>
                  <a:lumOff val="85000"/>
                </a:schemeClr>
              </a:solidFill>
              <a:round/>
            </a:ln>
            <a:effectLst/>
          </c:spPr>
        </c:majorGridlines>
        <c:numFmt formatCode="_-[$$-1009]* #,##0.00_-;\-[$$-1009]* #,##0.00_-;_-[$$-10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9843919"/>
        <c:crosses val="max"/>
        <c:crossBetween val="between"/>
      </c:valAx>
      <c:dateAx>
        <c:axId val="649843919"/>
        <c:scaling>
          <c:orientation val="minMax"/>
        </c:scaling>
        <c:delete val="1"/>
        <c:axPos val="b"/>
        <c:numFmt formatCode="m/d/yyyy" sourceLinked="1"/>
        <c:majorTickMark val="out"/>
        <c:minorTickMark val="none"/>
        <c:tickLblPos val="nextTo"/>
        <c:crossAx val="649855983"/>
        <c:crosses val="autoZero"/>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Reversed" id="25">
  <a:schemeClr val="accent5"/>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25400</xdr:colOff>
      <xdr:row>19</xdr:row>
      <xdr:rowOff>63500</xdr:rowOff>
    </xdr:from>
    <xdr:to>
      <xdr:col>2</xdr:col>
      <xdr:colOff>2063750</xdr:colOff>
      <xdr:row>34</xdr:row>
      <xdr:rowOff>171450</xdr:rowOff>
    </xdr:to>
    <xdr:graphicFrame macro="">
      <xdr:nvGraphicFramePr>
        <xdr:cNvPr id="3" name="Chart 2">
          <a:extLst>
            <a:ext uri="{FF2B5EF4-FFF2-40B4-BE49-F238E27FC236}">
              <a16:creationId xmlns:a16="http://schemas.microsoft.com/office/drawing/2014/main" id="{82397F6C-0AEA-D195-F2EA-7BADF52F1A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19050</xdr:colOff>
      <xdr:row>13</xdr:row>
      <xdr:rowOff>127000</xdr:rowOff>
    </xdr:from>
    <xdr:to>
      <xdr:col>7</xdr:col>
      <xdr:colOff>76200</xdr:colOff>
      <xdr:row>26</xdr:row>
      <xdr:rowOff>127000</xdr:rowOff>
    </xdr:to>
    <xdr:graphicFrame macro="">
      <xdr:nvGraphicFramePr>
        <xdr:cNvPr id="4" name="Chart 3">
          <a:extLst>
            <a:ext uri="{FF2B5EF4-FFF2-40B4-BE49-F238E27FC236}">
              <a16:creationId xmlns:a16="http://schemas.microsoft.com/office/drawing/2014/main" id="{587957A8-84FE-4FE6-9344-0EF3FE1EE5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19050</xdr:colOff>
      <xdr:row>26</xdr:row>
      <xdr:rowOff>133350</xdr:rowOff>
    </xdr:from>
    <xdr:to>
      <xdr:col>7</xdr:col>
      <xdr:colOff>63500</xdr:colOff>
      <xdr:row>34</xdr:row>
      <xdr:rowOff>177800</xdr:rowOff>
    </xdr:to>
    <xdr:graphicFrame macro="">
      <xdr:nvGraphicFramePr>
        <xdr:cNvPr id="5" name="Chart 4">
          <a:extLst>
            <a:ext uri="{FF2B5EF4-FFF2-40B4-BE49-F238E27FC236}">
              <a16:creationId xmlns:a16="http://schemas.microsoft.com/office/drawing/2014/main" id="{E8AA72B0-AE2A-4DB2-91BE-A90D5A6771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88900</xdr:colOff>
      <xdr:row>26</xdr:row>
      <xdr:rowOff>101600</xdr:rowOff>
    </xdr:from>
    <xdr:to>
      <xdr:col>9</xdr:col>
      <xdr:colOff>1835150</xdr:colOff>
      <xdr:row>34</xdr:row>
      <xdr:rowOff>171450</xdr:rowOff>
    </xdr:to>
    <xdr:graphicFrame macro="">
      <xdr:nvGraphicFramePr>
        <xdr:cNvPr id="6" name="Chart 5">
          <a:extLst>
            <a:ext uri="{FF2B5EF4-FFF2-40B4-BE49-F238E27FC236}">
              <a16:creationId xmlns:a16="http://schemas.microsoft.com/office/drawing/2014/main" id="{C31486B3-6C1D-4EC3-BE46-DF733BC2ED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76200</xdr:colOff>
      <xdr:row>13</xdr:row>
      <xdr:rowOff>127000</xdr:rowOff>
    </xdr:from>
    <xdr:to>
      <xdr:col>9</xdr:col>
      <xdr:colOff>1828800</xdr:colOff>
      <xdr:row>26</xdr:row>
      <xdr:rowOff>133350</xdr:rowOff>
    </xdr:to>
    <xdr:graphicFrame macro="">
      <xdr:nvGraphicFramePr>
        <xdr:cNvPr id="7" name="Chart 6">
          <a:extLst>
            <a:ext uri="{FF2B5EF4-FFF2-40B4-BE49-F238E27FC236}">
              <a16:creationId xmlns:a16="http://schemas.microsoft.com/office/drawing/2014/main" id="{AA1BC81A-91F5-46EC-A351-7F4F257230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aishali Vajpayee" refreshedDate="44831.786963194441" createdVersion="8" refreshedVersion="8" minRefreshableVersion="3" recordCount="2" xr:uid="{CB68774F-1764-489F-A679-0CA299BAED8E}">
  <cacheSource type="worksheet">
    <worksheetSource name="Table3"/>
  </cacheSource>
  <cacheFields count="8">
    <cacheField name="Stock" numFmtId="0">
      <sharedItems count="2">
        <s v="Enbridge Inc. (XTSE:ENB.PR.V)"/>
        <s v="CANADIAN NATURAL RESOURCES LIMITED (XTSE:CNQ)"/>
      </sharedItems>
    </cacheField>
    <cacheField name="Exchange" numFmtId="0">
      <sharedItems count="1">
        <s v="XTSE"/>
      </sharedItems>
    </cacheField>
    <cacheField name="Ticker Level" numFmtId="0">
      <sharedItems count="2">
        <s v="ENB.PR.V"/>
        <s v="CNQ"/>
      </sharedItems>
    </cacheField>
    <cacheField name="52 week high" numFmtId="0">
      <sharedItems containsSemiMixedTypes="0" containsString="0" containsNumber="1" minValue="24.68" maxValue="86.352800000000002"/>
    </cacheField>
    <cacheField name="52 week low" numFmtId="0">
      <sharedItems containsSemiMixedTypes="0" containsString="0" containsNumber="1" minValue="22.01" maxValue="44.048000000000002"/>
    </cacheField>
    <cacheField name="Price" numFmtId="0">
      <sharedItems containsSemiMixedTypes="0" containsString="0" containsNumber="1" minValue="22.03" maxValue="62.19"/>
    </cacheField>
    <cacheField name="P/E" numFmtId="165">
      <sharedItems containsMixedTypes="1" containsNumber="1" minValue="6.39" maxValue="6.39"/>
    </cacheField>
    <cacheField name="Change" numFmtId="165">
      <sharedItems containsSemiMixedTypes="0" containsString="0" containsNumber="1" minValue="-0.27" maxValue="0.6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x v="0"/>
    <x v="0"/>
    <n v="24.68"/>
    <n v="22.01"/>
    <n v="22.03"/>
    <s v="#FIELD!"/>
    <n v="-0.27"/>
  </r>
  <r>
    <x v="1"/>
    <x v="0"/>
    <x v="1"/>
    <n v="86.352800000000002"/>
    <n v="44.048000000000002"/>
    <n v="62.19"/>
    <n v="6.39"/>
    <n v="0.6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C9D166-0056-46CB-819D-553B691CA78C}"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3:B4" firstHeaderRow="1" firstDataRow="1" firstDataCol="2" rowPageCount="1" colPageCount="1"/>
  <pivotFields count="8">
    <pivotField axis="axisPage" compact="0" outline="0" showAll="0" defaultSubtotal="0">
      <items count="2">
        <item x="1"/>
        <item x="0"/>
      </items>
      <extLst>
        <ext xmlns:x14="http://schemas.microsoft.com/office/spreadsheetml/2009/9/main" uri="{2946ED86-A175-432a-8AC1-64E0C546D7DE}">
          <x14:pivotField fillDownLabels="1"/>
        </ext>
      </extLst>
    </pivotField>
    <pivotField axis="axisRow" compact="0" outline="0" showAll="0" defaultSubtotal="0">
      <items count="1">
        <item x="0"/>
      </items>
      <extLst>
        <ext xmlns:x14="http://schemas.microsoft.com/office/spreadsheetml/2009/9/main" uri="{2946ED86-A175-432a-8AC1-64E0C546D7DE}">
          <x14:pivotField fillDownLabels="1"/>
        </ext>
      </extLst>
    </pivotField>
    <pivotField axis="axisRow" compact="0" outline="0" showAll="0" defaultSubtotal="0">
      <items count="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s>
  <rowFields count="2">
    <field x="1"/>
    <field x="2"/>
  </rowFields>
  <rowItems count="1">
    <i>
      <x/>
      <x/>
    </i>
  </rowItems>
  <colItems count="1">
    <i/>
  </colItems>
  <pageFields count="1">
    <pageField fld="0" item="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C9D166-0056-46CB-819D-553B691CA78C}"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3:B4" firstHeaderRow="1" firstDataRow="1" firstDataCol="2" rowPageCount="1" colPageCount="1"/>
  <pivotFields count="8">
    <pivotField axis="axisPage" compact="0" outline="0" showAll="0" defaultSubtotal="0">
      <items count="2">
        <item x="1"/>
        <item x="0"/>
      </items>
      <extLst>
        <ext xmlns:x14="http://schemas.microsoft.com/office/spreadsheetml/2009/9/main" uri="{2946ED86-A175-432a-8AC1-64E0C546D7DE}">
          <x14:pivotField fillDownLabels="1"/>
        </ext>
      </extLst>
    </pivotField>
    <pivotField axis="axisRow" compact="0" outline="0" showAll="0" defaultSubtotal="0">
      <items count="1">
        <item x="0"/>
      </items>
      <extLst>
        <ext xmlns:x14="http://schemas.microsoft.com/office/spreadsheetml/2009/9/main" uri="{2946ED86-A175-432a-8AC1-64E0C546D7DE}">
          <x14:pivotField fillDownLabels="1"/>
        </ext>
      </extLst>
    </pivotField>
    <pivotField axis="axisRow" compact="0" outline="0" showAll="0" defaultSubtotal="0">
      <items count="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s>
  <rowFields count="2">
    <field x="1"/>
    <field x="2"/>
  </rowFields>
  <rowItems count="1">
    <i>
      <x/>
      <x v="1"/>
    </i>
  </rowItems>
  <colItems count="1">
    <i/>
  </colItems>
  <pageFields count="1">
    <pageField fld="0" item="1"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C9D166-0056-46CB-819D-553B691CA78C}"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J3:K5" firstHeaderRow="1" firstDataRow="1" firstDataCol="2" rowPageCount="1" colPageCount="1"/>
  <pivotFields count="8">
    <pivotField axis="axisPage" compact="0" outline="0" showAll="0" defaultSubtotal="0">
      <items count="2">
        <item x="1"/>
        <item x="0"/>
      </items>
      <extLst>
        <ext xmlns:x14="http://schemas.microsoft.com/office/spreadsheetml/2009/9/main" uri="{2946ED86-A175-432a-8AC1-64E0C546D7DE}">
          <x14:pivotField fillDownLabels="1"/>
        </ext>
      </extLst>
    </pivotField>
    <pivotField axis="axisRow" compact="0" outline="0" showAll="0" defaultSubtotal="0">
      <items count="1">
        <item x="0"/>
      </items>
      <extLst>
        <ext xmlns:x14="http://schemas.microsoft.com/office/spreadsheetml/2009/9/main" uri="{2946ED86-A175-432a-8AC1-64E0C546D7DE}">
          <x14:pivotField fillDownLabels="1"/>
        </ext>
      </extLst>
    </pivotField>
    <pivotField axis="axisRow" compact="0" outline="0" showAll="0" defaultSubtotal="0">
      <items count="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s>
  <rowFields count="2">
    <field x="1"/>
    <field x="2"/>
  </rowFields>
  <rowItems count="2">
    <i>
      <x/>
      <x/>
    </i>
    <i r="1">
      <x v="1"/>
    </i>
  </rowItems>
  <colItems count="1">
    <i/>
  </colItems>
  <pageFields count="1">
    <pageField fld="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20">
  <a r="1" c="252">
    <v t="i">0</v>
    <v t="i">1</v>
    <v t="i">2</v>
    <v t="i">3</v>
    <v t="i">4</v>
    <v t="i">7</v>
    <v t="i">8</v>
    <v t="i">9</v>
    <v t="i">10</v>
    <v t="i">11</v>
    <v t="i">14</v>
    <v t="i">15</v>
    <v t="i">16</v>
    <v t="i">17</v>
    <v t="i">18</v>
    <v t="i">21</v>
    <v t="i">22</v>
    <v t="i">23</v>
    <v t="i">24</v>
    <v t="i">25</v>
    <v t="i">28</v>
    <v t="i">29</v>
    <v t="i">30</v>
    <v t="i">32</v>
    <v t="i">35</v>
    <v t="i">36</v>
    <v t="i">37</v>
    <v t="i">38</v>
    <v t="i">39</v>
    <v t="i">42</v>
    <v t="i">43</v>
    <v t="i">44</v>
    <v t="i">45</v>
    <v t="i">46</v>
    <v t="i">49</v>
    <v t="i">50</v>
    <v t="i">51</v>
    <v t="i">52</v>
    <v t="i">53</v>
    <v t="i">56</v>
    <v t="i">57</v>
    <v t="i">58</v>
    <v t="i">59</v>
    <v t="i">63</v>
    <v t="i">64</v>
    <v t="i">65</v>
    <v t="i">66</v>
    <v t="i">67</v>
    <v t="i">70</v>
    <v t="i">71</v>
    <v t="i">72</v>
    <v t="i">73</v>
    <v t="i">74</v>
    <v t="i">77</v>
    <v t="i">78</v>
    <v t="i">79</v>
    <v t="i">80</v>
    <v t="i">81</v>
    <v t="i">85</v>
    <v t="i">86</v>
    <v t="i">87</v>
    <v t="i">88</v>
    <v t="i">91</v>
    <v t="i">92</v>
    <v t="i">93</v>
    <v t="i">94</v>
    <v t="i">95</v>
    <v t="i">98</v>
    <v t="i">99</v>
    <v t="i">100</v>
    <v t="i">101</v>
    <v t="i">102</v>
    <v t="i">105</v>
    <v t="i">106</v>
    <v t="i">107</v>
    <v t="i">108</v>
    <v t="i">109</v>
    <v t="i">112</v>
    <v t="i">113</v>
    <v t="i">114</v>
    <v t="i">115</v>
    <v t="i">116</v>
    <v t="i">120</v>
    <v t="i">121</v>
    <v t="i">122</v>
    <v t="i">123</v>
    <v t="i">126</v>
    <v t="i">127</v>
    <v t="i">128</v>
    <v t="i">129</v>
    <v t="i">130</v>
    <v t="i">133</v>
    <v t="i">134</v>
    <v t="i">135</v>
    <v t="i">136</v>
    <v t="i">137</v>
    <v t="i">140</v>
    <v t="i">141</v>
    <v t="i">142</v>
    <v t="i">143</v>
    <v t="i">144</v>
    <v t="i">147</v>
    <v t="i">148</v>
    <v t="i">149</v>
    <v t="i">150</v>
    <v t="i">151</v>
    <v t="i">154</v>
    <v t="i">155</v>
    <v t="i">156</v>
    <v t="i">157</v>
    <v t="i">158</v>
    <v t="i">161</v>
    <v t="i">162</v>
    <v t="i">163</v>
    <v t="i">164</v>
    <v t="i">165</v>
    <v t="i">168</v>
    <v t="i">169</v>
    <v t="i">170</v>
    <v t="i">171</v>
    <v t="i">175</v>
    <v t="i">176</v>
    <v t="i">177</v>
    <v t="i">178</v>
    <v t="i">179</v>
    <v t="i">182</v>
    <v t="i">183</v>
    <v t="i">184</v>
    <v t="i">185</v>
    <v t="i">186</v>
    <v t="i">189</v>
    <v t="i">190</v>
    <v t="i">191</v>
    <v t="i">192</v>
    <v t="i">193</v>
    <v t="i">196</v>
    <v t="i">197</v>
    <v t="i">198</v>
    <v t="i">199</v>
    <v t="i">200</v>
    <v t="i">203</v>
    <v t="i">204</v>
    <v t="i">205</v>
    <v t="i">206</v>
    <v t="i">207</v>
    <v t="i">210</v>
    <v t="i">211</v>
    <v t="i">212</v>
    <v t="i">213</v>
    <v t="i">214</v>
    <v t="i">218</v>
    <v t="i">219</v>
    <v t="i">220</v>
    <v t="i">221</v>
    <v t="i">224</v>
    <v t="i">225</v>
    <v t="i">226</v>
    <v t="i">227</v>
    <v t="i">228</v>
    <v t="i">231</v>
    <v t="i">232</v>
    <v t="i">233</v>
    <v t="i">234</v>
    <v t="i">235</v>
    <v t="i">239</v>
    <v t="i">240</v>
    <v t="i">241</v>
    <v t="i">242</v>
    <v t="i">245</v>
    <v t="i">246</v>
    <v t="i">247</v>
    <v t="i">248</v>
    <v t="i">249</v>
    <v t="i">253</v>
    <v t="i">254</v>
    <v t="i">255</v>
    <v t="i">256</v>
    <v t="i">259</v>
    <v t="i">260</v>
    <v t="i">261</v>
    <v t="i">262</v>
    <v t="i">263</v>
    <v t="i">266</v>
    <v t="i">267</v>
    <v t="i">268</v>
    <v t="i">269</v>
    <v t="i">270</v>
    <v t="i">273</v>
    <v t="i">274</v>
    <v t="i">275</v>
    <v t="i">276</v>
    <v t="i">277</v>
    <v t="i">280</v>
    <v t="i">281</v>
    <v t="i">282</v>
    <v t="i">283</v>
    <v t="i">284</v>
    <v t="i">287</v>
    <v t="i">288</v>
    <v t="i">289</v>
    <v t="i">290</v>
    <v t="i">291</v>
    <v t="i">294</v>
    <v t="i">295</v>
    <v t="i">296</v>
    <v t="i">297</v>
    <v t="i">298</v>
    <v t="i">301</v>
    <v t="i">302</v>
    <v t="i">303</v>
    <v t="i">304</v>
    <v t="i">305</v>
    <v t="i">308</v>
    <v t="i">309</v>
    <v t="i">310</v>
    <v t="i">311</v>
    <v t="i">312</v>
    <v t="i">316</v>
    <v t="i">317</v>
    <v t="i">318</v>
    <v t="i">319</v>
    <v t="i">322</v>
    <v t="i">323</v>
    <v t="i">324</v>
    <v t="i">325</v>
    <v t="i">326</v>
    <v t="i">329</v>
    <v t="i">330</v>
    <v t="i">331</v>
    <v t="i">332</v>
    <v t="i">333</v>
    <v t="i">336</v>
    <v t="i">337</v>
    <v t="i">338</v>
    <v t="i">339</v>
    <v t="i">340</v>
    <v t="i">343</v>
    <v t="i">344</v>
    <v t="i">345</v>
    <v t="i">346</v>
    <v t="i">347</v>
    <v t="i">350</v>
    <v t="i">351</v>
    <v t="i">352</v>
    <v t="i">353</v>
    <v t="i">354</v>
    <v t="i">357</v>
    <v t="i">358</v>
    <v t="i">359</v>
    <v t="i">360</v>
    <v t="i">361</v>
    <v t="i">364</v>
  </a>
  <a r="1" c="252">
    <v>328.69</v>
    <v>315.81</v>
    <v>312.22000000000003</v>
    <v>316.92</v>
    <v>323.57</v>
    <v>329.98</v>
    <v>328.08</v>
    <v>331.62</v>
    <v>335.85</v>
    <v>341.13</v>
    <v>338.62</v>
    <v>335.37</v>
    <v>327.64</v>
    <v>327.74</v>
    <v>340.89</v>
    <v>347.56</v>
    <v>342.96</v>
    <v>340.77</v>
    <v>338.69</v>
    <v>345.3</v>
    <v>341.01</v>
    <v>337.25</v>
    <v>341.06</v>
    <v>333.12</v>
    <v>338.03</v>
    <v>324.45999999999998</v>
    <v>310.60000000000002</v>
    <v>310.39</v>
    <v>306.83999999999997</v>
    <v>317.87</v>
    <v>322.81</v>
    <v>330.56</v>
    <v>329.82</v>
    <v>329.75</v>
    <v>334.49</v>
    <v>333.74</v>
    <v>341.66</v>
    <v>334.9</v>
    <v>333.79</v>
    <v>325.45</v>
    <v>334.2</v>
    <v>330.45</v>
    <v>335.24</v>
    <v>346.18</v>
    <v>346.22</v>
    <v>342.94</v>
    <v>344.36</v>
    <v>336.35</v>
    <v>338.54</v>
    <v>336.53</v>
    <v>324.17</v>
    <v>332.46</v>
    <v>331.79</v>
    <v>328.07</v>
    <v>334.37</v>
    <v>333.26</v>
    <v>326.48</v>
    <v>331.9</v>
    <v>318.14999999999998</v>
    <v>319.58999999999997</v>
    <v>316.56</v>
    <v>303.17</v>
    <v>308.70999999999998</v>
    <v>300.14999999999998</v>
    <v>294.63</v>
    <v>294.64</v>
    <v>301.70999999999998</v>
    <v>313.26</v>
    <v>319</v>
    <v>323</v>
    <v>237.76</v>
    <v>237.09</v>
    <v>224.91</v>
    <v>220.18</v>
    <v>232</v>
    <v>228.07</v>
    <v>219.55</v>
    <v>217.7</v>
    <v>221</v>
    <v>216.54</v>
    <v>207.71</v>
    <v>206.16</v>
    <v>202.08</v>
    <v>198.45</v>
    <v>207.6</v>
    <v>210.48</v>
    <v>211.03</v>
    <v>203.49</v>
    <v>208.11</v>
    <v>202.97</v>
    <v>200.06</v>
    <v>187.47</v>
    <v>190.29</v>
    <v>198.5</v>
    <v>195.21</v>
    <v>187.61</v>
    <v>186.63</v>
    <v>192.03</v>
    <v>203.63</v>
    <v>207.84</v>
    <v>216.49</v>
    <v>211.49</v>
    <v>216.65</v>
    <v>213.46</v>
    <v>219.57</v>
    <v>221.82</v>
    <v>223.59</v>
    <v>229.86</v>
    <v>227.85</v>
    <v>222.36</v>
    <v>224.85</v>
    <v>233.89</v>
    <v>231.84</v>
    <v>223.3</v>
    <v>222.95</v>
    <v>222.33</v>
    <v>216.46</v>
    <v>214.14</v>
    <v>214.99</v>
    <v>210.18</v>
    <v>210.77</v>
    <v>217.31</v>
    <v>200.42</v>
    <v>188.07</v>
    <v>184.11</v>
    <v>186.99</v>
    <v>180.95</v>
    <v>174.95</v>
    <v>205.73</v>
    <v>200.47</v>
    <v>211.13</v>
    <v>212.03</v>
    <v>223.41</v>
    <v>208.28</v>
    <v>203.77</v>
    <v>196.21</v>
    <v>197.65</v>
    <v>188.74</v>
    <v>191.24</v>
    <v>198.62</v>
    <v>200.04</v>
    <v>202.62</v>
    <v>192.24</v>
    <v>191.29</v>
    <v>193.54</v>
    <v>196.23</v>
    <v>181.28</v>
    <v>183.83</v>
    <v>191.63</v>
    <v>195.13</v>
    <v>193.64</v>
    <v>188.64</v>
    <v>198.86</v>
    <v>190.78</v>
    <v>194.25</v>
    <v>195.65</v>
    <v>196.64</v>
    <v>184</v>
    <v>175.57</v>
    <v>164.26</v>
    <v>163.72999999999999</v>
    <v>169.35</v>
    <v>160.87</v>
    <v>163.74</v>
    <v>157.05000000000001</v>
    <v>155.85</v>
    <v>158.75</v>
    <v>170.16</v>
    <v>169.49</v>
    <v>160.68</v>
    <v>163.94</v>
    <v>161.25</v>
    <v>160.03</v>
    <v>168.19</v>
    <v>169.77</v>
    <v>172.19</v>
    <v>170.88</v>
    <v>162.88</v>
    <v>163.27000000000001</v>
    <v>163.49</v>
    <v>158.05000000000001</v>
    <v>164.7</v>
    <v>167.23</v>
    <v>175.78</v>
    <v>183.09</v>
    <v>183.17</v>
    <v>169.27</v>
    <v>166.65</v>
    <v>159.15</v>
    <v>169.58</v>
    <v>160.72</v>
    <v>159.1</v>
    <v>159.93</v>
    <v>160.19</v>
    <v>168.8</v>
    <v>170.57</v>
    <v>167.11</v>
    <v>170.25</v>
    <v>168.53</v>
    <v>178.34</v>
    <v>177.49</v>
    <v>180.5</v>
    <v>180.89</v>
    <v>179.47</v>
    <v>174.85</v>
    <v>174.66</v>
    <v>167.96</v>
    <v>163.05000000000001</v>
    <v>161.11000000000001</v>
    <v>163.26</v>
    <v>168.78</v>
    <v>161.78</v>
    <v>159.16999999999999</v>
    <v>157.16</v>
    <v>162.93</v>
    <v>165.36</v>
    <v>160.32</v>
    <v>158.54</v>
    <v>160.38999999999999</v>
    <v>162.06</v>
    <v>169.15</v>
    <v>168.96</v>
    <v>153.13</v>
    <v>151.47</v>
    <v>149.55000000000001</v>
    <v>146.29</v>
    <v>148.02000000000001</v>
    <v>146.09</v>
    <v>142.12</v>
    <v>142.82</v>
    <v>140.41</v>
    <v>136.37</v>
    <v>134.4</v>
    <v>141.61000000000001</v>
    <v>136.41</v>
    <v>135.68</v>
    <v>138.61000000000001</v>
    <v>140.28</v>
    <v>138.97999999999999</v>
    <v>139.07</v>
    <v>133.44999999999999</v>
    <v>133.79</v>
    <v>128.54</v>
    <v>127.5</v>
    <v>130.29</v>
    <v>126.76</v>
    <v>134.04</v>
    <v>132.80000000000001</v>
    <v>133.22999999999999</v>
    <v>131.53</v>
    <v>130.01</v>
    <v>129.72</v>
  </a>
  <a r="1" c="252">
    <v>349.56</v>
    <v>345.74</v>
    <v>340.88</v>
    <v>347.92</v>
    <v>345.21</v>
    <v>337.17</v>
    <v>348.64</v>
    <v>345.92</v>
    <v>284.02</v>
    <v>236.99</v>
    <v>244.68</v>
    <v>236.85</v>
    <v>228.96</v>
    <v>225.82</v>
    <v>231.19</v>
    <v>235.07</v>
    <v>234.28</v>
    <v>242.23</v>
    <v>251.41</v>
    <v>263.77999999999997</v>
    <v>282.69</v>
    <v>276.38</v>
    <v>273.39</v>
    <v>329.63</v>
    <v>368.51</v>
    <v>352.43</v>
    <v>310.61</v>
    <v>301.49</v>
    <v>306.72000000000003</v>
    <v>265.33</v>
    <v>282.35000000000002</v>
    <v>283.39999999999998</v>
    <v>272.20999999999998</v>
    <v>257.06</v>
    <v>271.99</v>
    <v>277.16000000000003</v>
    <v>283.27999999999997</v>
    <v>282.02</v>
    <v>294.8</v>
    <v>276.38</v>
    <v>268.14</v>
    <v>251.36</v>
    <v>249.99</v>
    <v>246.88</v>
    <v>241.44</v>
    <v>247.88</v>
    <v>251.6</v>
    <v>253.98</v>
    <v>235.05</v>
    <v>233.06</v>
    <v>215.23</v>
    <v>216.06</v>
    <v>213.86</v>
    <v>233.7</v>
    <v>221.39</v>
    <v>222.89</v>
    <v>210.17</v>
    <v>204.73</v>
    <v>186.61</v>
    <v>174.07</v>
    <v>167.52</v>
    <v>160.07</v>
    <v>157.30000000000001</v>
    <v>152.54</v>
    <v>154.96</v>
    <v>148.62</v>
    <v>159.47</v>
    <v>169.33</v>
    <v>172.74</v>
    <v>169.61</v>
    <v>163.95</v>
    <v>163.01</v>
    <v>160.27000000000001</v>
    <v>153.31</v>
    <v>164.03</v>
    <v>160.41999999999999</v>
    <v>161.32</v>
    <v>142.47</v>
    <v>151.12</v>
    <v>151.81</v>
    <v>146.36000000000001</v>
    <v>145.74</v>
    <v>144.97</v>
    <v>135.72999999999999</v>
    <v>156.22999999999999</v>
    <v>151.33000000000001</v>
    <v>153.6</v>
    <v>149.52000000000001</v>
    <v>147.86000000000001</v>
    <v>141.52000000000001</v>
    <v>136.46</v>
    <v>126.46</v>
    <v>129.28</v>
    <v>142.49</v>
    <v>139.52000000000001</v>
    <v>138.19999999999999</v>
    <v>150.07</v>
    <v>148.12</v>
    <v>169.36</v>
    <v>168.26</v>
    <v>178.93</v>
    <v>175.38</v>
    <v>186.72</v>
    <v>178.73</v>
    <v>179.68</v>
    <v>165.92</v>
    <v>173.08</v>
    <v>180.64</v>
    <v>174.92</v>
    <v>172.26</v>
    <v>176.59</v>
    <v>172.54</v>
    <v>162.05000000000001</v>
    <v>154.62</v>
    <v>159</v>
    <v>160.84</v>
    <v>160</v>
    <v>159.5</v>
    <v>169.66</v>
    <v>165.49</v>
    <v>154.75</v>
    <v>152.72</v>
    <v>150.12</v>
    <v>144.5</v>
    <v>140.34</v>
    <v>150.41</v>
    <v>145.79</v>
    <v>142.43</v>
    <v>142.52000000000001</v>
    <v>134.41</v>
    <v>142.08000000000001</v>
    <v>146.54</v>
    <v>155.05000000000001</v>
    <v>142.02000000000001</v>
    <v>134.4</v>
    <v>135.80000000000001</v>
    <v>132.32</v>
    <v>123.43</v>
    <v>130.16999999999999</v>
    <v>137.91</v>
    <v>136.26</v>
    <v>142.28</v>
    <v>137.71</v>
    <v>143.38</v>
    <v>136.25</v>
    <v>137.62</v>
    <v>132.06</v>
    <v>130.85</v>
    <v>135.80000000000001</v>
    <v>147.66</v>
    <v>145.33000000000001</v>
    <v>143.4</v>
    <v>140.18</v>
    <v>137.15</v>
    <v>140</v>
    <v>145.34</v>
    <v>148.53</v>
    <v>134.04</v>
    <v>127.12</v>
    <v>117.13</v>
    <v>121.56</v>
    <v>128.53</v>
    <v>121.08</v>
    <v>128.03</v>
    <v>129.99</v>
    <v>136.07</v>
    <v>143.26</v>
    <v>144.27000000000001</v>
    <v>145.36000000000001</v>
    <v>142.19</v>
    <v>142.81</v>
    <v>142.85</v>
    <v>149.94999999999999</v>
    <v>155.54</v>
    <v>159.56</v>
    <v>172.4</v>
    <v>176.23</v>
    <v>175.26</v>
    <v>173.25</v>
    <v>171.24</v>
    <v>159.91999999999999</v>
    <v>166.91</v>
    <v>163.4</v>
    <v>167.14</v>
    <v>166.89</v>
    <v>168.89</v>
    <v>163.52000000000001</v>
    <v>165.69</v>
    <v>160.9</v>
    <v>158.02000000000001</v>
    <v>158.07</v>
    <v>164.09</v>
    <v>161.51</v>
    <v>160.81</v>
    <v>186.49</v>
    <v>194.18</v>
    <v>186.84</v>
    <v>182.94</v>
    <v>171.14</v>
    <v>174.27</v>
    <v>171.81</v>
    <v>171.18</v>
    <v>176.78</v>
    <v>167.96</v>
    <v>158</v>
    <v>150</v>
    <v>146.1</v>
    <v>142.47</v>
    <v>143.78</v>
    <v>141.43</v>
    <v>142.05000000000001</v>
    <v>136.69999999999999</v>
    <v>137.26</v>
    <v>135.93</v>
    <v>132.27000000000001</v>
    <v>138.94999999999999</v>
    <v>138.57</v>
    <v>130.08000000000001</v>
    <v>134.9</v>
    <v>141.28</v>
    <v>142.28</v>
    <v>140.32</v>
    <v>131.30000000000001</v>
    <v>139.4</v>
    <v>135.86000000000001</v>
    <v>137.74</v>
    <v>127.9</v>
    <v>129.70500000000001</v>
    <v>125.76</v>
    <v>124.32</v>
    <v>123.64</v>
    <v>119.69</v>
    <v>122.23</v>
    <v>122.15</v>
    <v>118.07</v>
    <v>118.25</v>
    <v>120.99</v>
    <v>125.67</v>
    <v>125.62</v>
    <v>125.15</v>
    <v>119.32</v>
    <v>123.42</v>
    <v>120.72</v>
    <v>130.72</v>
    <v>134.72</v>
    <v>134</v>
    <v>139.25</v>
    <v>134.09</v>
    <v>123.52</v>
    <v>118.38</v>
    <v>128.32</v>
    <v>133.02000000000001</v>
  </a>
  <a r="1" c="252">
    <v>43.15</v>
    <v>43.56</v>
    <v>42.97</v>
    <v>43.18</v>
    <v>43.74</v>
    <v>43.64</v>
    <v>45.45</v>
    <v>44.82</v>
    <v>43.85</v>
    <v>48.61</v>
    <v>48.33</v>
    <v>47.3</v>
    <v>49.02</v>
    <v>50.18</v>
    <v>49.73</v>
    <v>49.65</v>
    <v>49.6</v>
    <v>50.87</v>
    <v>51.41</v>
    <v>50.8</v>
    <v>51.2</v>
    <v>51.08</v>
    <v>50.89</v>
    <v>54</v>
    <v>52.4</v>
    <v>53.73</v>
    <v>54.68</v>
    <v>53.04</v>
    <v>54.27</v>
    <v>51.48</v>
    <v>51.72</v>
    <v>51.4</v>
    <v>52.08</v>
    <v>52.78</v>
    <v>55.2</v>
    <v>55.54</v>
    <v>58.8</v>
    <v>61.25</v>
    <v>59.48</v>
    <v>61.02</v>
    <v>58.95</v>
    <v>59.55</v>
    <v>58.71</v>
    <v>59.2</v>
    <v>58.01</v>
    <v>57.58</v>
    <v>58.4</v>
    <v>59.05</v>
    <v>56.65</v>
    <v>54.53</v>
    <v>55.63</v>
    <v>54.84</v>
    <v>55.72</v>
    <v>56.24</v>
    <v>56.69</v>
    <v>56.65</v>
    <v>55.54</v>
    <v>54.95</v>
    <v>54.11</v>
    <v>53.54</v>
    <v>54.05</v>
    <v>52.79</v>
    <v>51.54</v>
    <v>52.54</v>
    <v>53.01</v>
    <v>53.37</v>
    <v>54.33</v>
    <v>52.69</v>
    <v>53.07</v>
    <v>53.86</v>
    <v>53.38</v>
    <v>53</v>
    <v>53.21</v>
    <v>51.7</v>
    <v>51.47</v>
    <v>50.6</v>
    <v>50.78</v>
    <v>49.8</v>
    <v>49.79</v>
    <v>49.68</v>
    <v>48.9</v>
    <v>48.53</v>
    <v>47.53</v>
    <v>46.87</v>
    <v>45.96</v>
    <v>47.72</v>
    <v>46.94</v>
    <v>45.75</v>
    <v>47.7</v>
    <v>47.83</v>
    <v>48.65</v>
    <v>47.98</v>
    <v>47.44</v>
    <v>48.75</v>
    <v>49.2</v>
    <v>50.27</v>
    <v>52.25</v>
    <v>52.21</v>
    <v>52.92</v>
    <v>54.24</v>
    <v>54.51</v>
    <v>54.19</v>
    <v>53.04</v>
    <v>52.19</v>
    <v>52.59</v>
    <v>52.78</v>
    <v>53.28</v>
    <v>52.74</v>
    <v>52.44</v>
    <v>51.77</v>
    <v>51.57</v>
    <v>50.94</v>
    <v>51.24</v>
    <v>52.87</v>
    <v>55.16</v>
    <v>55.17</v>
    <v>53.93</v>
    <v>53.11</v>
    <v>53.1</v>
    <v>53.12</v>
    <v>51.84</v>
    <v>50.18</v>
    <v>49.75</v>
    <v>49.11</v>
    <v>48.13</v>
    <v>48.95</v>
    <v>49.03</v>
    <v>49.74</v>
    <v>50.51</v>
    <v>49.07</v>
    <v>48.34</v>
    <v>49.29</v>
    <v>49.66</v>
    <v>48.45</v>
    <v>49.04</v>
    <v>48.64</v>
    <v>49.49</v>
    <v>49.45</v>
    <v>50.39</v>
    <v>49.92</v>
    <v>50.67</v>
    <v>51.34</v>
    <v>50.4</v>
    <v>50.65</v>
    <v>52.47</v>
    <v>52.88</v>
    <v>53.41</v>
    <v>53.71</v>
    <v>53.99</v>
    <v>53.91</v>
    <v>53.04</v>
    <v>52.37</v>
    <v>52.68</v>
    <v>53.2</v>
    <v>53.26</v>
    <v>53.96</v>
    <v>53.47</v>
    <v>51.78</v>
    <v>49.97</v>
    <v>47.91</v>
    <v>47.92</v>
    <v>48.51</v>
    <v>47.48</v>
    <v>46.53</v>
    <v>48.11</v>
    <v>49.07</v>
    <v>50.09</v>
    <v>51.59</v>
    <v>51.88</v>
    <v>50.66</v>
    <v>50.94</v>
    <v>52.43</v>
    <v>52.31</v>
    <v>51.64</v>
    <v>52.75</v>
    <v>53.42</v>
    <v>53.17</v>
    <v>52.89</v>
    <v>52.04</v>
    <v>51.79</v>
    <v>51.39</v>
    <v>51.75</v>
    <v>50.75</v>
    <v>51.37</v>
    <v>50.82</v>
    <v>51.12</v>
    <v>51.23</v>
    <v>51.77</v>
    <v>52.3</v>
    <v>51.95</v>
    <v>50.72</v>
    <v>50.51</v>
    <v>50.61</v>
    <v>49.69</v>
    <v>49.86</v>
    <v>49.86</v>
    <v>49.27</v>
    <v>49.57</v>
    <v>49.78</v>
    <v>49.95</v>
    <v>48.29</v>
    <v>50.11</v>
    <v>49.75</v>
    <v>49.86</v>
    <v>49.27</v>
    <v>48.58</v>
    <v>49.15</v>
    <v>48.9</v>
    <v>48.01</v>
    <v>47.43</v>
    <v>47.9</v>
    <v>46.82</v>
    <v>46.23</v>
    <v>45.85</v>
    <v>45.23</v>
    <v>46.63</v>
    <v>45.7</v>
    <v>45.76</v>
    <v>46.13</v>
    <v>47.08</v>
    <v>47.84</v>
    <v>47.76</v>
    <v>46.19</v>
    <v>46.15</v>
    <v>45.94</v>
    <v>46.03</v>
    <v>45.44</v>
    <v>44.77</v>
    <v>43.92</v>
    <v>44.57</v>
    <v>44.08</v>
    <v>43.83</v>
    <v>44.09</v>
    <v>44.43</v>
    <v>44.16</v>
    <v>43.76</v>
    <v>44.14</v>
    <v>44.46</v>
    <v>44.12</v>
    <v>43.09</v>
    <v>42.32</v>
    <v>41.75</v>
    <v>41.92</v>
    <v>42.03</v>
    <v>42.98</v>
    <v>42.86</v>
    <v>43.65</v>
    <v>44.09</v>
    <v>43.11</v>
    <v>42.91</v>
    <v>44.95</v>
    <v>45.54</v>
  </a>
  <a r="1" c="18">
    <v t="i">1</v>
    <v t="i">2</v>
    <v t="i">3</v>
    <v t="i">8</v>
    <v t="i">9</v>
    <v t="i">10</v>
    <v t="i">11</v>
    <v t="i">12</v>
    <v t="i">16</v>
    <v t="i">17</v>
    <v t="i">18</v>
    <v t="i">19</v>
    <v t="i">22</v>
    <v t="i">23</v>
    <v t="i">24</v>
    <v t="i">25</v>
    <v t="i">26</v>
    <v t="i">29</v>
  </a>
  <a r="1" c="18">
    <v>22.3</v>
    <v>22.03</v>
    <v>22.4</v>
    <v>22.52</v>
    <v>22.82</v>
    <v>22.98</v>
    <v>22.84</v>
    <v>22.84</v>
    <v>22.8</v>
    <v>22.84</v>
    <v>22.56</v>
    <v>22.51</v>
    <v>22.65</v>
    <v>22.6</v>
    <v>22.46</v>
    <v>22.76</v>
    <v>23</v>
    <v>23.15</v>
  </a>
  <a r="1" c="18">
    <v>22.62</v>
    <v>22.34</v>
    <v>22.2</v>
    <v>22.5</v>
    <v>22.7</v>
    <v>22.81</v>
    <v>23</v>
    <v>22.83</v>
    <v>22.85</v>
    <v>22.85</v>
    <v>22.76</v>
    <v>22.5</v>
    <v>22.48</v>
    <v>22.65</v>
    <v>22.59</v>
    <v>22.6</v>
    <v>22.62</v>
    <v>22.76</v>
  </a>
  <a r="1" c="18">
    <v>22.62</v>
    <v>22.4</v>
    <v>22.4</v>
    <v>22.55</v>
    <v>22.82</v>
    <v>22.99</v>
    <v>23</v>
    <v>22.84</v>
    <v>23</v>
    <v>22.9</v>
    <v>22.8</v>
    <v>22.6</v>
    <v>22.65</v>
    <v>22.65</v>
    <v>22.59</v>
    <v>22.78</v>
    <v>23</v>
    <v>23.15</v>
  </a>
  <a r="1" c="18">
    <v>22.3</v>
    <v>22.03</v>
    <v>21.99</v>
    <v>22.25</v>
    <v>22.61</v>
    <v>22.81</v>
    <v>22.81</v>
    <v>22.75</v>
    <v>22.75</v>
    <v>22.75</v>
    <v>22.5</v>
    <v>22.45</v>
    <v>22.46</v>
    <v>22.6</v>
    <v>22.46</v>
    <v>22.58</v>
    <v>22.62</v>
    <v>22.76</v>
  </a>
  <a r="1" c="18">
    <v>8025</v>
    <v>5500</v>
    <v>15350</v>
    <v>3125</v>
    <v>5406</v>
    <v>6300</v>
    <v>10800</v>
    <v>11200</v>
    <v>12114</v>
    <v>10004</v>
    <v>7200</v>
    <v>9745</v>
    <v>1150</v>
    <v>1500</v>
    <v>5200</v>
    <v>3550</v>
    <v>2200</v>
    <v>3400</v>
  </a>
  <a r="1" c="249">
    <v t="i">0</v>
    <v t="i">1</v>
    <v t="i">2</v>
    <v t="i">3</v>
    <v t="i">4</v>
    <v t="i">7</v>
    <v t="i">8</v>
    <v t="i">9</v>
    <v t="i">10</v>
    <v t="i">11</v>
    <v t="i">14</v>
    <v t="i">15</v>
    <v t="i">16</v>
    <v t="i">17</v>
    <v t="i">18</v>
    <v t="i">21</v>
    <v t="i">22</v>
    <v t="i">23</v>
    <v t="i">24</v>
    <v t="i">25</v>
    <v t="i">28</v>
    <v t="i">29</v>
    <v t="i">30</v>
    <v t="i">31</v>
    <v t="i">32</v>
    <v t="i">35</v>
    <v t="i">36</v>
    <v t="i">37</v>
    <v t="i">38</v>
    <v t="i">39</v>
    <v t="i">42</v>
    <v t="i">43</v>
    <v t="i">44</v>
    <v t="i">45</v>
    <v t="i">46</v>
    <v t="i">49</v>
    <v t="i">50</v>
    <v t="i">51</v>
    <v t="i">52</v>
    <v t="i">53</v>
    <v t="i">56</v>
    <v t="i">57</v>
    <v t="i">58</v>
    <v t="i">59</v>
    <v t="i">60</v>
    <v t="i">65</v>
    <v t="i">66</v>
    <v t="i">67</v>
    <v t="i">71</v>
    <v t="i">72</v>
    <v t="i">73</v>
    <v t="i">74</v>
    <v t="i">77</v>
    <v t="i">78</v>
    <v t="i">79</v>
    <v t="i">80</v>
    <v t="i">81</v>
    <v t="i">84</v>
    <v t="i">85</v>
    <v t="i">86</v>
    <v t="i">87</v>
    <v t="i">88</v>
    <v t="i">91</v>
    <v t="i">92</v>
    <v t="i">93</v>
    <v t="i">94</v>
    <v t="i">95</v>
    <v t="i">98</v>
    <v t="i">99</v>
    <v t="i">100</v>
    <v t="i">101</v>
    <v t="i">102</v>
    <v t="i">105</v>
    <v t="i">106</v>
    <v t="i">107</v>
    <v t="i">108</v>
    <v t="i">109</v>
    <v t="i">112</v>
    <v t="i">113</v>
    <v t="i">114</v>
    <v t="i">115</v>
    <v t="i">116</v>
    <v t="i">120</v>
    <v t="i">121</v>
    <v t="i">122</v>
    <v t="i">123</v>
    <v t="i">126</v>
    <v t="i">127</v>
    <v t="i">128</v>
    <v t="i">129</v>
    <v t="i">130</v>
    <v t="i">133</v>
    <v t="i">134</v>
    <v t="i">135</v>
    <v t="i">136</v>
    <v t="i">137</v>
    <v t="i">140</v>
    <v t="i">141</v>
    <v t="i">142</v>
    <v t="i">143</v>
    <v t="i">144</v>
    <v t="i">147</v>
    <v t="i">148</v>
    <v t="i">149</v>
    <v t="i">150</v>
    <v t="i">151</v>
    <v t="i">154</v>
    <v t="i">155</v>
    <v t="i">156</v>
    <v t="i">157</v>
    <v t="i">158</v>
    <v t="i">161</v>
    <v t="i">162</v>
    <v t="i">163</v>
    <v t="i">164</v>
    <v t="i">165</v>
    <v t="i">168</v>
    <v t="i">169</v>
    <v t="i">170</v>
    <v t="i">171</v>
    <v t="i">175</v>
    <v t="i">176</v>
    <v t="i">177</v>
    <v t="i">178</v>
    <v t="i">179</v>
    <v t="i">182</v>
    <v t="i">183</v>
    <v t="i">184</v>
    <v t="i">185</v>
    <v t="i">186</v>
    <v t="i">189</v>
    <v t="i">190</v>
    <v t="i">191</v>
    <v t="i">192</v>
    <v t="i">193</v>
    <v t="i">196</v>
    <v t="i">197</v>
    <v t="i">198</v>
    <v t="i">199</v>
    <v t="i">200</v>
    <v t="i">203</v>
    <v t="i">204</v>
    <v t="i">205</v>
    <v t="i">206</v>
    <v t="i">207</v>
    <v t="i">211</v>
    <v t="i">212</v>
    <v t="i">213</v>
    <v t="i">214</v>
    <v t="i">217</v>
    <v t="i">218</v>
    <v t="i">219</v>
    <v t="i">220</v>
    <v t="i">221</v>
    <v t="i">224</v>
    <v t="i">225</v>
    <v t="i">226</v>
    <v t="i">227</v>
    <v t="i">228</v>
    <v t="i">231</v>
    <v t="i">232</v>
    <v t="i">233</v>
    <v t="i">234</v>
    <v t="i">235</v>
    <v t="i">238</v>
    <v t="i">239</v>
    <v t="i">240</v>
    <v t="i">241</v>
    <v t="i">242</v>
    <v t="i">245</v>
    <v t="i">246</v>
    <v t="i">247</v>
    <v t="i">248</v>
    <v t="i">252</v>
    <v t="i">253</v>
    <v t="i">254</v>
    <v t="i">255</v>
    <v t="i">256</v>
    <v t="i">259</v>
    <v t="i">260</v>
    <v t="i">261</v>
    <v t="i">262</v>
    <v t="i">263</v>
    <v t="i">266</v>
    <v t="i">267</v>
    <v t="i">268</v>
    <v t="i">269</v>
    <v t="i">270</v>
    <v t="i">273</v>
    <v t="i">274</v>
    <v t="i">275</v>
    <v t="i">276</v>
    <v t="i">277</v>
    <v t="i">281</v>
    <v t="i">282</v>
    <v t="i">283</v>
    <v t="i">284</v>
    <v t="i">287</v>
    <v t="i">288</v>
    <v t="i">289</v>
    <v t="i">290</v>
    <v t="i">291</v>
    <v t="i">294</v>
    <v t="i">295</v>
    <v t="i">296</v>
    <v t="i">297</v>
    <v t="i">298</v>
    <v t="i">301</v>
    <v t="i">302</v>
    <v t="i">303</v>
    <v t="i">304</v>
    <v t="i">305</v>
    <v t="i">308</v>
    <v t="i">309</v>
    <v t="i">310</v>
    <v t="i">311</v>
    <v t="i">312</v>
    <v t="i">316</v>
    <v t="i">317</v>
    <v t="i">318</v>
    <v t="i">319</v>
    <v t="i">322</v>
    <v t="i">323</v>
    <v t="i">324</v>
    <v t="i">325</v>
    <v t="i">326</v>
    <v t="i">329</v>
    <v t="i">330</v>
    <v t="i">331</v>
    <v t="i">332</v>
    <v t="i">333</v>
    <v t="i">336</v>
    <v t="i">337</v>
    <v t="i">338</v>
    <v t="i">343</v>
    <v t="i">344</v>
    <v t="i">345</v>
    <v t="i">346</v>
    <v t="i">347</v>
    <v t="i">351</v>
    <v t="i">352</v>
    <v t="i">353</v>
    <v t="i">354</v>
    <v t="i">357</v>
    <v t="i">358</v>
    <v t="i">359</v>
    <v t="i">360</v>
    <v t="i">361</v>
    <v t="i">364</v>
  </a>
  <a r="1" c="249">
    <v>23.8</v>
    <v>23.79</v>
    <v>23.9</v>
    <v>23.8</v>
    <v>23.69</v>
    <v>23.8</v>
    <v>23.79</v>
    <v>23.72</v>
    <v>23.65</v>
    <v>23.63</v>
    <v>23.84</v>
    <v>23.7</v>
    <v>23.7</v>
    <v>23.7</v>
    <v>23.65</v>
    <v>23.5</v>
    <v>23.7</v>
    <v>23.75</v>
    <v>23.8</v>
    <v>23.85</v>
    <v>23.93</v>
    <v>24.07</v>
    <v>24</v>
    <v>24</v>
    <v>23.82</v>
    <v>23.85</v>
    <v>23.6</v>
    <v>23.6</v>
    <v>23.45</v>
    <v>23.42</v>
    <v>23.11</v>
    <v>22.95</v>
    <v>23.1</v>
    <v>23.15</v>
    <v>23.12</v>
    <v>23.13</v>
    <v>23.2</v>
    <v>23.21</v>
    <v>23.15</v>
    <v>23.1</v>
    <v>22.8</v>
    <v>22.85</v>
    <v>22.9</v>
    <v>22.8</v>
    <v>22.95</v>
    <v>22.85</v>
    <v>23.15</v>
    <v>23.5</v>
    <v>23.2</v>
    <v>23.84</v>
    <v>23.84</v>
    <v>23.94</v>
    <v>23.94</v>
    <v>23.94</v>
    <v>24</v>
    <v>24.07</v>
    <v>23.98</v>
    <v>24</v>
    <v>24</v>
    <v>24.05</v>
    <v>24</v>
    <v>23.99</v>
    <v>23.8</v>
    <v>23.65</v>
    <v>23.85</v>
    <v>23.9</v>
    <v>24.14</v>
    <v>23.96</v>
    <v>24</v>
    <v>23.85</v>
    <v>23.85</v>
    <v>23.65</v>
    <v>23.76</v>
    <v>23.8</v>
    <v>23.85</v>
    <v>23.8</v>
    <v>23.8</v>
    <v>23.6</v>
    <v>23.2</v>
    <v>23.09</v>
    <v>23.15</v>
    <v>23.25</v>
    <v>23.15</v>
    <v>22.95</v>
    <v>22.95</v>
    <v>23.15</v>
    <v>23.02</v>
    <v>23.2</v>
    <v>23.3</v>
    <v>23.4</v>
    <v>23.04</v>
    <v>22.85</v>
    <v>22.8</v>
    <v>23.05</v>
    <v>22.77</v>
    <v>22.82</v>
    <v>22.95</v>
    <v>22.6</v>
    <v>22.73</v>
    <v>22.8</v>
    <v>22.8</v>
    <v>22.85</v>
    <v>22.81</v>
    <v>23.15</v>
    <v>22.95</v>
    <v>23.15</v>
    <v>23.1</v>
    <v>23.35</v>
    <v>23.4</v>
    <v>23.49</v>
    <v>23.52</v>
    <v>23.57</v>
    <v>23.61</v>
    <v>23.61</v>
    <v>23.5</v>
    <v>23.42</v>
    <v>23.37</v>
    <v>23.35</v>
    <v>23.35</v>
    <v>23.35</v>
    <v>23.1</v>
    <v>23.25</v>
    <v>23.25</v>
    <v>23.19</v>
    <v>23.16</v>
    <v>22.84</v>
    <v>22.24</v>
    <v>22.16</v>
    <v>22.39</v>
    <v>22.35</v>
    <v>22.3</v>
    <v>22.16</v>
    <v>24.26</v>
    <v>24.18</v>
    <v>24.05</v>
    <v>23.39</v>
    <v>23.5</v>
    <v>23.36</v>
    <v>23.23</v>
    <v>23.23</v>
    <v>23.2</v>
    <v>23.19</v>
    <v>23.2</v>
    <v>23.2</v>
    <v>23.19</v>
    <v>23.04</v>
    <v>23</v>
    <v>23.05</v>
    <v>23</v>
    <v>23.45</v>
    <v>23.55</v>
    <v>23.45</v>
    <v>23.65</v>
    <v>24.14</v>
    <v>24.25</v>
    <v>24.4</v>
    <v>24.25</v>
    <v>24.26</v>
    <v>24.05</v>
    <v>23.88</v>
    <v>23.8</v>
    <v>23.95</v>
    <v>23.45</v>
    <v>23.45</v>
    <v>-99999901</v>
    <v>23.35</v>
    <v>23.25</v>
    <v>23.19</v>
    <v>23.3</v>
    <v>23.35</v>
    <v>23.75</v>
    <v>23.75</v>
    <v>23.75</v>
    <v>23.75</v>
    <v>23.62</v>
    <v>23.65</v>
    <v>23.65</v>
    <v>23.7</v>
    <v>23.5</v>
    <v>23.6</v>
    <v>23.6</v>
    <v>23.2</v>
    <v>23.3</v>
    <v>23.2</v>
    <v>23.06</v>
    <v>23.3</v>
    <v>23.2</v>
    <v>23</v>
    <v>22.75</v>
    <v>22.76</v>
    <v>22.9</v>
    <v>22.78</v>
    <v>23.08</v>
    <v>23.25</v>
    <v>23.15</v>
    <v>23.55</v>
    <v>23.85</v>
    <v>24</v>
    <v>23.95</v>
    <v>23.83</v>
    <v>23.71</v>
    <v>23.7</v>
    <v>23.51</v>
    <v>23.3</v>
    <v>23.24</v>
    <v>23.2</v>
    <v>23.12</v>
    <v>23</v>
    <v>22.75</v>
    <v>22.7</v>
    <v>22.66</v>
    <v>22.62</v>
    <v>22.85</v>
    <v>22.78</v>
    <v>22.9</v>
    <v>22.78</v>
    <v>22.75</v>
    <v>22.83</v>
    <v>22.88</v>
    <v>23</v>
    <v>22.74</v>
    <v>22.83</v>
    <v>22.82</v>
    <v>22.75</v>
    <v>22.74</v>
    <v>22.71</v>
    <v>22.75</v>
    <v>22.85</v>
    <v>22.9</v>
    <v>22.75</v>
    <v>22.61</v>
    <v>22.3</v>
    <v>22.03</v>
    <v>22.4</v>
    <v>22.52</v>
    <v>22.82</v>
    <v>22.98</v>
    <v>22.84</v>
    <v>22.84</v>
    <v>22.8</v>
    <v>22.84</v>
    <v>22.56</v>
    <v>22.51</v>
    <v>22.65</v>
    <v>22.6</v>
    <v>22.46</v>
    <v>22.76</v>
    <v>23</v>
    <v>23.15</v>
  </a>
  <a r="1" c="252">
    <v>57.12</v>
    <v>57.5</v>
    <v>57.45</v>
    <v>57.39</v>
    <v>56.97</v>
    <v>57.21</v>
    <v>57.37</v>
    <v>57.63</v>
    <v>57.18</v>
    <v>56.79</v>
    <v>57.46</v>
    <v>57.22</v>
    <v>56.34</v>
    <v>56.21</v>
    <v>56.19</v>
    <v>56.22</v>
    <v>56.22</v>
    <v>56.15</v>
    <v>55.87</v>
    <v>55.85</v>
    <v>55.65</v>
    <v>55.12</v>
    <v>55.03</v>
    <v>53.86</v>
    <v>53.81</v>
    <v>53.08</v>
    <v>52.64</v>
    <v>53.68</v>
    <v>53.26</v>
    <v>54.06</v>
    <v>54.65</v>
    <v>54.86</v>
    <v>54.59</v>
    <v>54.53</v>
    <v>53.97</v>
    <v>53.85</v>
    <v>54.04</v>
    <v>54.45</v>
    <v>53.62</v>
    <v>52.9</v>
    <v>53.65</v>
    <v>54.13</v>
    <v>54.64</v>
    <v>55.56</v>
    <v>55.64</v>
    <v>55.01</v>
    <v>55.16</v>
    <v>55.69</v>
    <v>55.77</v>
    <v>55.68</v>
    <v>55.53</v>
    <v>55.62</v>
    <v>56.09</v>
    <v>55.93</v>
    <v>56.72</v>
    <v>57.22</v>
    <v>57.59</v>
    <v>57.5</v>
    <v>57.96</v>
    <v>57.13</v>
    <v>56.88</v>
    <v>55.92</v>
    <v>55.18</v>
    <v>55.38</v>
    <v>55.42</v>
    <v>55.2</v>
    <v>55.91</v>
    <v>56.6</v>
    <v>57.31</v>
    <v>57.86</v>
    <v>57.26</v>
    <v>57.12</v>
    <v>57.47</v>
    <v>58.03</v>
    <v>58.25</v>
    <v>54.78</v>
    <v>54.7</v>
    <v>53.67</v>
    <v>53.75</v>
    <v>54.22</v>
    <v>53.75</v>
    <v>53.03</v>
    <v>53.37</v>
    <v>53.03</v>
    <v>51.87</v>
    <v>53.02</v>
    <v>52.56</v>
    <v>51.02</v>
    <v>52.15</v>
    <v>52.31</v>
    <v>52.07</v>
    <v>51.2</v>
    <v>51.32</v>
    <v>52.33</v>
    <v>52.58</v>
    <v>52.94</v>
    <v>52.95</v>
    <v>53.46</v>
    <v>54.85</v>
    <v>55.27</v>
    <v>55.75</v>
    <v>55.87</v>
    <v>56.21</v>
    <v>55.74</v>
    <v>55.64</v>
    <v>56.24</v>
    <v>55.97</v>
    <v>56.28</v>
    <v>56.4</v>
    <v>55.83</v>
    <v>55.82</v>
    <v>55.64</v>
    <v>55.51</v>
    <v>55.4</v>
    <v>54.45</v>
    <v>54.94</v>
    <v>55.4</v>
    <v>55.36</v>
    <v>55.36</v>
    <v>54.61</v>
    <v>54.31</v>
    <v>54.26</v>
    <v>54.62</v>
    <v>54.01</v>
    <v>52.36</v>
    <v>51.94</v>
    <v>50.37</v>
    <v>49.8</v>
    <v>50.58</v>
    <v>49.75</v>
    <v>49.4</v>
    <v>50.18</v>
    <v>51.16</v>
    <v>49.82</v>
    <v>49.44</v>
    <v>49.27</v>
    <v>48.84</v>
    <v>48.23</v>
    <v>46.8</v>
    <v>47.62</v>
    <v>47.41</v>
    <v>48.88</v>
    <v>48.09</v>
    <v>48.23</v>
    <v>47.96</v>
    <v>48.8</v>
    <v>48.86</v>
    <v>48.76</v>
    <v>49.25</v>
    <v>49.84</v>
    <v>48.81</v>
    <v>49.41</v>
    <v>49.77</v>
    <v>49.56</v>
    <v>49.95</v>
    <v>50.3</v>
    <v>49.8</v>
    <v>49.4</v>
    <v>47.88</v>
    <v>46.48</v>
    <v>45.79</v>
    <v>46.32</v>
    <v>44.37</v>
    <v>44.68</v>
    <v>45.89</v>
    <v>45.06</v>
    <v>44.6</v>
    <v>45.83</v>
    <v>45.86</v>
    <v>46.15</v>
    <v>45.92</v>
    <v>45.81</v>
    <v>46.38</v>
    <v>44.9</v>
    <v>44.58</v>
    <v>45.57</v>
    <v>45.48</v>
    <v>45.27</v>
    <v>45.25</v>
    <v>44.75</v>
    <v>43.19</v>
    <v>43.39</v>
    <v>43.41</v>
    <v>44.69</v>
    <v>44.6</v>
    <v>44.5</v>
    <v>44.34</v>
    <v>44.72</v>
    <v>44.39</v>
    <v>45.08</v>
    <v>45.63</v>
    <v>46.44</v>
    <v>45.9</v>
    <v>45.43</v>
    <v>46.06</v>
    <v>47.01</v>
    <v>46.7</v>
    <v>47.01</v>
    <v>46.62</v>
    <v>47.54</v>
    <v>47.82</v>
    <v>48.66</v>
    <v>47.93</v>
    <v>48.35</v>
    <v>48.04</v>
    <v>48.18</v>
    <v>47.49</v>
    <v>46.47</v>
    <v>45.9</v>
    <v>45.67</v>
    <v>46.67</v>
    <v>45.39</v>
    <v>45.27</v>
    <v>44.46</v>
    <v>44.07</v>
    <v>43.7</v>
    <v>43.95</v>
    <v>43.49</v>
    <v>43.94</v>
    <v>44.33</v>
    <v>45.55</v>
    <v>46.04</v>
    <v>44.54</v>
    <v>44.14</v>
    <v>44</v>
    <v>43.49</v>
    <v>43.92</v>
    <v>42.9</v>
    <v>42.44</v>
    <v>41.7</v>
    <v>40.659999999999997</v>
    <v>40.15</v>
    <v>39.81</v>
    <v>40.64</v>
    <v>40.17</v>
    <v>39.76</v>
    <v>41.21</v>
    <v>42.94</v>
    <v>41.87</v>
    <v>40.89</v>
    <v>40.369999999999997</v>
    <v>40</v>
    <v>39.39</v>
    <v>39.04</v>
    <v>40.26</v>
    <v>39.47</v>
    <v>40.85</v>
    <v>40.950000000000003</v>
    <v>40.85</v>
    <v>40.29</v>
    <v>41.27</v>
    <v>41.34</v>
  </a>
  <a r="1" c="249">
    <v>52.84</v>
    <v>52.53</v>
    <v>51.5</v>
    <v>52.94</v>
    <v>52.6</v>
    <v>53.47</v>
    <v>53.07</v>
    <v>52.58</v>
    <v>52.61</v>
    <v>54.21</v>
    <v>54.16</v>
    <v>54.24</v>
    <v>53.01</v>
    <v>52.54</v>
    <v>52</v>
    <v>52.32</v>
    <v>52.52</v>
    <v>52.09</v>
    <v>53.05</v>
    <v>51.06</v>
    <v>51.76</v>
    <v>53.66</v>
    <v>55</v>
    <v>55.43</v>
    <v>52.46</v>
    <v>53.43</v>
    <v>52.24</v>
    <v>51.19</v>
    <v>51.72</v>
    <v>51.9</v>
    <v>53.73</v>
    <v>54.98</v>
    <v>54.48</v>
    <v>52.82</v>
    <v>52.97</v>
    <v>51.14</v>
    <v>50.75</v>
    <v>50.86</v>
    <v>51.01</v>
    <v>49.9</v>
    <v>49.99</v>
    <v>51.44</v>
    <v>51.91</v>
    <v>51.94</v>
    <v>52.48</v>
    <v>53.6</v>
    <v>53.34</v>
    <v>53.45</v>
    <v>54.7</v>
    <v>55.36</v>
    <v>58.2</v>
    <v>59.76</v>
    <v>59.65</v>
    <v>60.71</v>
    <v>61.71</v>
    <v>62.91</v>
    <v>65.180000000000007</v>
    <v>66.14</v>
    <v>66.08</v>
    <v>66.260000000000005</v>
    <v>66.05</v>
    <v>63.94</v>
    <v>62.3</v>
    <v>63.99</v>
    <v>64.150000000000006</v>
    <v>65.260000000000005</v>
    <v>64.97</v>
    <v>64.66</v>
    <v>66.55</v>
    <v>66.91</v>
    <v>66.930000000000007</v>
    <v>68.3</v>
    <v>67.599999999999994</v>
    <v>64.260000000000005</v>
    <v>65.03</v>
    <v>65.680000000000007</v>
    <v>67.599999999999994</v>
    <v>67.05</v>
    <v>67.06</v>
    <v>68.430000000000007</v>
    <v>68.489999999999995</v>
    <v>66.19</v>
    <v>66.66</v>
    <v>66.52</v>
    <v>67.2</v>
    <v>69.540000000000006</v>
    <v>70.81</v>
    <v>71.36</v>
    <v>72.819999999999993</v>
    <v>72.489999999999995</v>
    <v>75.040000000000006</v>
    <v>76.31</v>
    <v>76.98</v>
    <v>74.209999999999994</v>
    <v>76.92</v>
    <v>77.63</v>
    <v>74.209999999999994</v>
    <v>73.83</v>
    <v>74.650000000000006</v>
    <v>77.430000000000007</v>
    <v>76.400000000000006</v>
    <v>78.77</v>
    <v>77.61</v>
    <v>79.47</v>
    <v>78.89</v>
    <v>79.36</v>
    <v>77.91</v>
    <v>77.8</v>
    <v>78.19</v>
    <v>77.41</v>
    <v>78.89</v>
    <v>79.98</v>
    <v>78.2</v>
    <v>78</v>
    <v>79.34</v>
    <v>80.8</v>
    <v>78.86</v>
    <v>81.5</v>
    <v>82.26</v>
    <v>83</v>
    <v>84.68</v>
    <v>84.5</v>
    <v>85.95</v>
    <v>83.09</v>
    <v>81.23</v>
    <v>78.05</v>
    <v>77.73</v>
    <v>78.89</v>
    <v>80.150000000000006</v>
    <v>79.510000000000005</v>
    <v>78.8</v>
    <v>81.91</v>
    <v>83.62</v>
    <v>81.900000000000006</v>
    <v>82.04</v>
    <v>76.16</v>
    <v>76.08</v>
    <v>76.040000000000006</v>
    <v>75.06</v>
    <v>78.62</v>
    <v>80.900000000000006</v>
    <v>80.78</v>
    <v>78.78</v>
    <v>79.19</v>
    <v>79.33</v>
    <v>82.46</v>
    <v>83.3</v>
    <v>84.07</v>
    <v>84.99</v>
    <v>87.04</v>
    <v>83.71</v>
    <v>85.43</v>
    <v>85.68</v>
    <v>85.19</v>
    <v>84.02</v>
    <v>85.98</v>
    <v>85.78</v>
    <v>84.67</v>
    <v>82.83</v>
    <v>79.400000000000006</v>
    <v>78.48</v>
    <v>77.180000000000007</v>
    <v>71.989999999999995</v>
    <v>68.349999999999994</v>
    <v>69.650000000000006</v>
    <v>70.97</v>
    <v>67.36</v>
    <v>64.599999999999994</v>
    <v>65.14</v>
    <v>68.739999999999995</v>
    <v>71.83</v>
    <v>70.150000000000006</v>
    <v>69.17</v>
    <v>71.849999999999994</v>
    <v>66.900000000000006</v>
    <v>62.95</v>
    <v>64.73</v>
    <v>63.94</v>
    <v>63.71</v>
    <v>62.39</v>
    <v>61.68</v>
    <v>61.09</v>
    <v>61.58</v>
    <v>63.33</v>
    <v>64.41</v>
    <v>65.77</v>
    <v>64.959999999999994</v>
    <v>64.33</v>
    <v>66.12</v>
    <v>65.61</v>
    <v>67.37</v>
    <v>68.33</v>
    <v>70.709999999999994</v>
    <v>69.58</v>
    <v>66.900000000000006</v>
    <v>65.41</v>
    <v>67.239999999999995</v>
    <v>67.44</v>
    <v>67.86</v>
    <v>68.84</v>
    <v>71.31</v>
    <v>71.86</v>
    <v>70.64</v>
    <v>69.760000000000005</v>
    <v>70.400000000000006</v>
    <v>72.42</v>
    <v>72.39</v>
    <v>71.33</v>
    <v>72.67</v>
    <v>73.36</v>
    <v>74.62</v>
    <v>74.16</v>
    <v>75.400000000000006</v>
    <v>72.73</v>
    <v>72</v>
    <v>70.92</v>
    <v>72.27</v>
    <v>70.72</v>
    <v>68.88</v>
    <v>69.58</v>
    <v>71.900000000000006</v>
    <v>73.06</v>
    <v>72.16</v>
    <v>73.87</v>
    <v>71.569999999999993</v>
    <v>71.510000000000005</v>
    <v>71.489999999999995</v>
    <v>71.2</v>
    <v>69.510000000000005</v>
    <v>68.540000000000006</v>
    <v>63.72</v>
    <v>61.54</v>
    <v>62.19</v>
    <v>63.5</v>
    <v>68.34</v>
    <v>72.349999999999994</v>
    <v>73.23</v>
    <v>74.239999999999995</v>
    <v>75.36</v>
    <v>72.86</v>
    <v>72.510000000000005</v>
    <v>75.16</v>
    <v>73.569999999999993</v>
    <v>73.52</v>
    <v>73.19</v>
    <v>76.22</v>
    <v>78.13</v>
    <v>80.040000000000006</v>
    <v>80.44</v>
  </a>
  <a r="1" c="18">
    <v>61.54</v>
    <v>62.19</v>
    <v>63.5</v>
    <v>68.34</v>
    <v>72.349999999999994</v>
    <v>73.23</v>
    <v>74.239999999999995</v>
    <v>75.36</v>
    <v>72.86</v>
    <v>72.510000000000005</v>
    <v>75.16</v>
    <v>73.569999999999993</v>
    <v>73.52</v>
    <v>73.19</v>
    <v>76.22</v>
    <v>78.13</v>
    <v>80.040000000000006</v>
    <v>80.44</v>
  </a>
  <a r="1" c="18">
    <v>63.5</v>
    <v>62.69</v>
    <v>62.46</v>
    <v>66.459999999999994</v>
    <v>70.349999999999994</v>
    <v>72.400000000000006</v>
    <v>72.94</v>
    <v>74.31</v>
    <v>72.8</v>
    <v>72.45</v>
    <v>71.599999999999994</v>
    <v>74.52</v>
    <v>74.58</v>
    <v>74.06</v>
    <v>74</v>
    <v>77</v>
    <v>78.150000000000006</v>
    <v>80</v>
  </a>
  <a r="1" c="18">
    <v>64.489999999999995</v>
    <v>63.36</v>
    <v>63.945</v>
    <v>68.734999999999999</v>
    <v>72.39</v>
    <v>73.864999999999995</v>
    <v>74.94</v>
    <v>75.989999999999995</v>
    <v>74.17</v>
    <v>73.36</v>
    <v>75.42</v>
    <v>75.33</v>
    <v>75.73</v>
    <v>74.53</v>
    <v>76.349999999999994</v>
    <v>78.95</v>
    <v>80.28</v>
    <v>81.42</v>
  </a>
  <a r="1" c="18">
    <v>61.23</v>
    <v>61.45</v>
    <v>62</v>
    <v>66.42</v>
    <v>69.680000000000007</v>
    <v>70.95</v>
    <v>72.790000000000006</v>
    <v>74</v>
    <v>72.209999999999994</v>
    <v>70.8</v>
    <v>71.599999999999994</v>
    <v>73.44</v>
    <v>73.45</v>
    <v>71.66</v>
    <v>73.5</v>
    <v>76.77</v>
    <v>78.05</v>
    <v>79.36</v>
  </a>
  <a r="1" c="18">
    <v>13553882</v>
    <v>5566507</v>
    <v>4796356</v>
    <v>2883836</v>
    <v>6553791</v>
    <v>5588486</v>
    <v>4261450</v>
    <v>5614093</v>
    <v>16127981</v>
    <v>9150016</v>
    <v>9335928</v>
    <v>6052566</v>
    <v>5850841</v>
    <v>2653397</v>
    <v>3384841</v>
    <v>4814331</v>
    <v>3104562</v>
    <v>5384571</v>
  </a>
  <a r="1" c="252">
    <v>341.61660000000001</v>
    <v>339.47329999999999</v>
    <v>345.94990000000001</v>
    <v>359.00970000000001</v>
    <v>371.32960000000003</v>
    <v>402.85930000000002</v>
    <v>390.6628</v>
    <v>404.61599999999999</v>
    <v>409.96589999999998</v>
    <v>407.35930000000002</v>
    <v>387.64280000000002</v>
    <v>341.16329999999999</v>
    <v>355.97980000000001</v>
    <v>354.49979999999999</v>
    <v>344.4699</v>
    <v>337.79329999999999</v>
    <v>351.57319999999999</v>
    <v>362.99970000000002</v>
    <v>365.4563</v>
    <v>379.01620000000003</v>
    <v>385.61950000000002</v>
    <v>369.673</v>
    <v>371.99630000000002</v>
    <v>360.63639999999998</v>
    <v>378.99290000000002</v>
    <v>381.5829</v>
    <v>364.99639999999999</v>
    <v>361.52969999999999</v>
    <v>338.32</v>
    <v>336.33330000000001</v>
    <v>350.57979999999998</v>
    <v>356.31639999999999</v>
    <v>334.5967</v>
    <v>339.00659999999999</v>
    <v>322.13339999999999</v>
    <v>319.50009999999997</v>
    <v>325.32670000000002</v>
    <v>308.97019999999998</v>
    <v>310.85359999999997</v>
    <v>299.97699999999998</v>
    <v>312.84019999999998</v>
    <v>336.28660000000002</v>
    <v>355.66309999999999</v>
    <v>364.64299999999997</v>
    <v>362.81970000000001</v>
    <v>362.05970000000002</v>
    <v>356.77640000000002</v>
    <v>352.25650000000002</v>
    <v>399.92270000000002</v>
    <v>383.19279999999998</v>
    <v>362.70299999999997</v>
    <v>354.8965</v>
    <v>342.31659999999999</v>
    <v>352.70310000000001</v>
    <v>354.79649999999998</v>
    <v>368.73630000000003</v>
    <v>343.84989999999999</v>
    <v>349.86649999999997</v>
    <v>343.49990000000003</v>
    <v>331.88</v>
    <v>332.08670000000001</v>
    <v>314.6302</v>
    <v>309.99689999999998</v>
    <v>306.13029999999998</v>
    <v>312.46690000000001</v>
    <v>276.3639</v>
    <v>282.11380000000003</v>
    <v>312.23689999999999</v>
    <v>310.41359999999997</v>
    <v>301.8836</v>
    <v>297.0437</v>
    <v>307.77030000000002</v>
    <v>302.4436</v>
    <v>307.33030000000002</v>
    <v>310.66359999999997</v>
    <v>301.51369999999997</v>
    <v>286.66379999999998</v>
    <v>291.9171</v>
    <v>307.47359999999998</v>
    <v>307.79360000000003</v>
    <v>292.11369999999999</v>
    <v>285.65710000000001</v>
    <v>273.84059999999999</v>
    <v>254.67750000000001</v>
    <v>266.92070000000001</v>
    <v>269.95400000000001</v>
    <v>290.1404</v>
    <v>288.12049999999999</v>
    <v>293.2937</v>
    <v>279.76049999999998</v>
    <v>279.42720000000003</v>
    <v>268.19069999999999</v>
    <v>274.79730000000001</v>
    <v>286.32049999999998</v>
    <v>279.43049999999999</v>
    <v>265.11399999999998</v>
    <v>255.45410000000001</v>
    <v>267.29399999999998</v>
    <v>280.07389999999998</v>
    <v>290.53039999999999</v>
    <v>301.79360000000003</v>
    <v>307.05029999999999</v>
    <v>331.32339999999999</v>
    <v>333.0333</v>
    <v>337.97</v>
    <v>336.8766</v>
    <v>363.94299999999998</v>
    <v>366.5197</v>
    <v>364.65969999999999</v>
    <v>359.19639999999998</v>
    <v>361.52640000000002</v>
    <v>381.81279999999998</v>
    <v>363.74970000000002</v>
    <v>348.58319999999998</v>
    <v>352.41649999999998</v>
    <v>341.82659999999998</v>
    <v>325.30669999999998</v>
    <v>328.98</v>
    <v>340.78660000000002</v>
    <v>328.33010000000002</v>
    <v>334.76</v>
    <v>342.71319999999997</v>
    <v>325.73009999999999</v>
    <v>336.25659999999999</v>
    <v>335.01330000000002</v>
    <v>332.67</v>
    <v>292.13709999999998</v>
    <v>293.83370000000002</v>
    <v>292.50040000000001</v>
    <v>290.25040000000001</v>
    <v>300.97699999999998</v>
    <v>303.08030000000002</v>
    <v>317.53680000000003</v>
    <v>291.09039999999999</v>
    <v>288.5471</v>
    <v>262.36739999999998</v>
    <v>266.6773</v>
    <v>244.66419999999999</v>
    <v>242.66419999999999</v>
    <v>256.5274</v>
    <v>241.45429999999999</v>
    <v>253.86750000000001</v>
    <v>236.601</v>
    <v>236.471</v>
    <v>221.2978</v>
    <v>224.96440000000001</v>
    <v>209.38460000000001</v>
    <v>219.59780000000001</v>
    <v>235.9076</v>
    <v>253.20750000000001</v>
    <v>252.7508</v>
    <v>246.78749999999999</v>
    <v>258.33080000000001</v>
    <v>234.51429999999999</v>
    <v>238.27760000000001</v>
    <v>238.8843</v>
    <v>241.86420000000001</v>
    <v>239.70429999999999</v>
    <v>232.2277</v>
    <v>215.7345</v>
    <v>220.8878</v>
    <v>232.99770000000001</v>
    <v>213.09790000000001</v>
    <v>216.7578</v>
    <v>237.0343</v>
    <v>236.08430000000001</v>
    <v>235.0676</v>
    <v>245.70419999999999</v>
    <v>244.91759999999999</v>
    <v>232.661</v>
    <v>228.48769999999999</v>
    <v>224.47110000000001</v>
    <v>227.2611</v>
    <v>233.0643</v>
    <v>231.73099999999999</v>
    <v>244.54089999999999</v>
    <v>250.76079999999999</v>
    <v>234.34100000000001</v>
    <v>233.0677</v>
    <v>237.0376</v>
    <v>238.31100000000001</v>
    <v>240.0643</v>
    <v>240.54429999999999</v>
    <v>245.5275</v>
    <v>247.4975</v>
    <v>271.70389999999998</v>
    <v>272.24059999999997</v>
    <v>268.43060000000003</v>
    <v>258.85739999999998</v>
    <v>274.81729999999999</v>
    <v>280.8972</v>
    <v>297.14699999999999</v>
    <v>297.27370000000002</v>
    <v>300.58370000000002</v>
    <v>307.39359999999999</v>
    <v>308.6302</v>
    <v>288.1671</v>
    <v>290.42039999999997</v>
    <v>283.33049999999997</v>
    <v>294.3537</v>
    <v>286.62709999999998</v>
    <v>300.02699999999999</v>
    <v>309.31689999999998</v>
    <v>306.56029999999998</v>
    <v>303.99360000000001</v>
    <v>302.86700000000002</v>
    <v>296.66370000000001</v>
    <v>289.91039999999998</v>
    <v>296.4504</v>
    <v>297.09370000000001</v>
    <v>296.07</v>
    <v>288.08999999999997</v>
    <v>284.82</v>
    <v>277.7</v>
    <v>275.61</v>
    <v>277.16000000000003</v>
    <v>270.20999999999998</v>
    <v>274.42</v>
    <v>283.7</v>
    <v>289.26</v>
    <v>299.68</v>
    <v>304.42</v>
    <v>292.13</v>
    <v>302.61</v>
    <v>303.75</v>
    <v>303.35000000000002</v>
    <v>309.07</v>
    <v>308.73</v>
    <v>300.8</v>
    <v>288.58999999999997</v>
    <v>275.33</v>
    <v>276.01</v>
    <v>282.94</v>
    <v>287.81</v>
    <v>268.20999999999998</v>
    <v>265.25</v>
    <v>242.4</v>
    <v>249.44</v>
    <v>240.81</v>
    <v>238.13</v>
    <v>223.07</v>
    <v>222.96</v>
    <v>216.5</v>
    <v>217.24</v>
    <v>221.72</v>
    <v>204.99</v>
    <v>219.35</v>
    <v>220.19</v>
    <v>222.04</v>
    <v>207.28</v>
    <v>214.44</v>
    <v>211.25</v>
  </a>
</arrayData>
</file>

<file path=xl/richData/rdrichvalue.xml><?xml version="1.0" encoding="utf-8"?>
<rvData xmlns="http://schemas.microsoft.com/office/spreadsheetml/2017/richdata" count="1920">
  <rv s="0">
    <fb>52.84</fb>
    <v>0</v>
  </rv>
  <rv s="0">
    <fb>52.53</fb>
    <v>0</v>
  </rv>
  <rv s="0">
    <fb>51.5</fb>
    <v>0</v>
  </rv>
  <rv s="0">
    <fb>52.94</fb>
    <v>0</v>
  </rv>
  <rv s="0">
    <fb>52.6</fb>
    <v>0</v>
  </rv>
  <rv s="0">
    <fb>53.47</fb>
    <v>0</v>
  </rv>
  <rv s="0">
    <fb>53.07</fb>
    <v>0</v>
  </rv>
  <rv s="0">
    <fb>52.58</fb>
    <v>0</v>
  </rv>
  <rv s="0">
    <fb>52.61</fb>
    <v>0</v>
  </rv>
  <rv s="0">
    <fb>54.21</fb>
    <v>0</v>
  </rv>
  <rv s="0">
    <fb>54.16</fb>
    <v>0</v>
  </rv>
  <rv s="0">
    <fb>54.24</fb>
    <v>0</v>
  </rv>
  <rv s="0">
    <fb>53.01</fb>
    <v>0</v>
  </rv>
  <rv s="0">
    <fb>52.54</fb>
    <v>0</v>
  </rv>
  <rv s="0">
    <fb>52</fb>
    <v>0</v>
  </rv>
  <rv s="0">
    <fb>52.32</fb>
    <v>0</v>
  </rv>
  <rv s="0">
    <fb>52.52</fb>
    <v>0</v>
  </rv>
  <rv s="0">
    <fb>52.09</fb>
    <v>0</v>
  </rv>
  <rv s="0">
    <fb>53.05</fb>
    <v>0</v>
  </rv>
  <rv s="0">
    <fb>51.06</fb>
    <v>0</v>
  </rv>
  <rv s="0">
    <fb>51.76</fb>
    <v>0</v>
  </rv>
  <rv s="0">
    <fb>53.66</fb>
    <v>0</v>
  </rv>
  <rv s="0">
    <fb>55</fb>
    <v>0</v>
  </rv>
  <rv s="0">
    <fb>55.43</fb>
    <v>0</v>
  </rv>
  <rv s="0">
    <fb>52.46</fb>
    <v>0</v>
  </rv>
  <rv s="0">
    <fb>53.43</fb>
    <v>0</v>
  </rv>
  <rv s="0">
    <fb>52.24</fb>
    <v>0</v>
  </rv>
  <rv s="0">
    <fb>51.19</fb>
    <v>0</v>
  </rv>
  <rv s="0">
    <fb>51.72</fb>
    <v>0</v>
  </rv>
  <rv s="0">
    <fb>51.9</fb>
    <v>0</v>
  </rv>
  <rv s="0">
    <fb>53.73</fb>
    <v>0</v>
  </rv>
  <rv s="0">
    <fb>54.98</fb>
    <v>0</v>
  </rv>
  <rv s="0">
    <fb>54.48</fb>
    <v>0</v>
  </rv>
  <rv s="0">
    <fb>52.82</fb>
    <v>0</v>
  </rv>
  <rv s="0">
    <fb>52.97</fb>
    <v>0</v>
  </rv>
  <rv s="0">
    <fb>51.14</fb>
    <v>0</v>
  </rv>
  <rv s="0">
    <fb>50.75</fb>
    <v>0</v>
  </rv>
  <rv s="0">
    <fb>50.86</fb>
    <v>0</v>
  </rv>
  <rv s="0">
    <fb>51.01</fb>
    <v>0</v>
  </rv>
  <rv s="0">
    <fb>49.9</fb>
    <v>0</v>
  </rv>
  <rv s="0">
    <fb>49.99</fb>
    <v>0</v>
  </rv>
  <rv s="0">
    <fb>51.44</fb>
    <v>0</v>
  </rv>
  <rv s="0">
    <fb>51.91</fb>
    <v>0</v>
  </rv>
  <rv s="0">
    <fb>51.94</fb>
    <v>0</v>
  </rv>
  <rv s="0">
    <fb>52.48</fb>
    <v>0</v>
  </rv>
  <rv s="0">
    <fb>53.6</fb>
    <v>0</v>
  </rv>
  <rv s="0">
    <fb>53.34</fb>
    <v>0</v>
  </rv>
  <rv s="0">
    <fb>53.45</fb>
    <v>0</v>
  </rv>
  <rv s="0">
    <fb>54.7</fb>
    <v>0</v>
  </rv>
  <rv s="0">
    <fb>55.36</fb>
    <v>0</v>
  </rv>
  <rv s="0">
    <fb>58.2</fb>
    <v>0</v>
  </rv>
  <rv s="0">
    <fb>59.76</fb>
    <v>0</v>
  </rv>
  <rv s="0">
    <fb>59.65</fb>
    <v>0</v>
  </rv>
  <rv s="0">
    <fb>60.71</fb>
    <v>0</v>
  </rv>
  <rv s="0">
    <fb>61.71</fb>
    <v>0</v>
  </rv>
  <rv s="0">
    <fb>62.91</fb>
    <v>0</v>
  </rv>
  <rv s="0">
    <fb>65.180000000000007</fb>
    <v>0</v>
  </rv>
  <rv s="0">
    <fb>66.14</fb>
    <v>0</v>
  </rv>
  <rv s="0">
    <fb>66.08</fb>
    <v>0</v>
  </rv>
  <rv s="0">
    <fb>66.260000000000005</fb>
    <v>0</v>
  </rv>
  <rv s="0">
    <fb>66.05</fb>
    <v>0</v>
  </rv>
  <rv s="0">
    <fb>63.94</fb>
    <v>0</v>
  </rv>
  <rv s="0">
    <fb>62.3</fb>
    <v>0</v>
  </rv>
  <rv s="0">
    <fb>63.99</fb>
    <v>0</v>
  </rv>
  <rv s="0">
    <fb>64.150000000000006</fb>
    <v>0</v>
  </rv>
  <rv s="0">
    <fb>65.260000000000005</fb>
    <v>0</v>
  </rv>
  <rv s="0">
    <fb>64.97</fb>
    <v>0</v>
  </rv>
  <rv s="0">
    <fb>64.66</fb>
    <v>0</v>
  </rv>
  <rv s="0">
    <fb>66.55</fb>
    <v>0</v>
  </rv>
  <rv s="0">
    <fb>66.91</fb>
    <v>0</v>
  </rv>
  <rv s="0">
    <fb>66.930000000000007</fb>
    <v>0</v>
  </rv>
  <rv s="0">
    <fb>68.3</fb>
    <v>0</v>
  </rv>
  <rv s="0">
    <fb>67.599999999999994</fb>
    <v>0</v>
  </rv>
  <rv s="0">
    <fb>64.260000000000005</fb>
    <v>0</v>
  </rv>
  <rv s="0">
    <fb>65.03</fb>
    <v>0</v>
  </rv>
  <rv s="0">
    <fb>65.680000000000007</fb>
    <v>0</v>
  </rv>
  <rv s="0">
    <fb>67.05</fb>
    <v>0</v>
  </rv>
  <rv s="0">
    <fb>67.06</fb>
    <v>0</v>
  </rv>
  <rv s="0">
    <fb>68.430000000000007</fb>
    <v>0</v>
  </rv>
  <rv s="0">
    <fb>68.489999999999995</fb>
    <v>0</v>
  </rv>
  <rv s="0">
    <fb>66.19</fb>
    <v>0</v>
  </rv>
  <rv s="0">
    <fb>66.66</fb>
    <v>0</v>
  </rv>
  <rv s="0">
    <fb>66.52</fb>
    <v>0</v>
  </rv>
  <rv s="0">
    <fb>67.2</fb>
    <v>0</v>
  </rv>
  <rv s="0">
    <fb>69.540000000000006</fb>
    <v>0</v>
  </rv>
  <rv s="0">
    <fb>70.81</fb>
    <v>0</v>
  </rv>
  <rv s="0">
    <fb>71.36</fb>
    <v>0</v>
  </rv>
  <rv s="0">
    <fb>72.819999999999993</fb>
    <v>0</v>
  </rv>
  <rv s="0">
    <fb>72.489999999999995</fb>
    <v>0</v>
  </rv>
  <rv s="0">
    <fb>75.040000000000006</fb>
    <v>0</v>
  </rv>
  <rv s="0">
    <fb>76.31</fb>
    <v>0</v>
  </rv>
  <rv s="0">
    <fb>76.98</fb>
    <v>0</v>
  </rv>
  <rv s="0">
    <fb>74.209999999999994</fb>
    <v>0</v>
  </rv>
  <rv s="0">
    <fb>76.92</fb>
    <v>0</v>
  </rv>
  <rv s="0">
    <fb>77.63</fb>
    <v>0</v>
  </rv>
  <rv s="0">
    <fb>73.83</fb>
    <v>0</v>
  </rv>
  <rv s="0">
    <fb>74.650000000000006</fb>
    <v>0</v>
  </rv>
  <rv s="0">
    <fb>77.430000000000007</fb>
    <v>0</v>
  </rv>
  <rv s="0">
    <fb>76.400000000000006</fb>
    <v>0</v>
  </rv>
  <rv s="0">
    <fb>78.77</fb>
    <v>0</v>
  </rv>
  <rv s="0">
    <fb>77.61</fb>
    <v>0</v>
  </rv>
  <rv s="0">
    <fb>79.47</fb>
    <v>0</v>
  </rv>
  <rv s="0">
    <fb>78.89</fb>
    <v>0</v>
  </rv>
  <rv s="0">
    <fb>79.36</fb>
    <v>0</v>
  </rv>
  <rv s="0">
    <fb>77.91</fb>
    <v>0</v>
  </rv>
  <rv s="0">
    <fb>77.8</fb>
    <v>0</v>
  </rv>
  <rv s="0">
    <fb>78.19</fb>
    <v>0</v>
  </rv>
  <rv s="0">
    <fb>77.41</fb>
    <v>0</v>
  </rv>
  <rv s="0">
    <fb>79.98</fb>
    <v>0</v>
  </rv>
  <rv s="0">
    <fb>78.2</fb>
    <v>0</v>
  </rv>
  <rv s="0">
    <fb>78</fb>
    <v>0</v>
  </rv>
  <rv s="0">
    <fb>79.34</fb>
    <v>0</v>
  </rv>
  <rv s="0">
    <fb>80.8</fb>
    <v>0</v>
  </rv>
  <rv s="0">
    <fb>78.86</fb>
    <v>0</v>
  </rv>
  <rv s="0">
    <fb>81.5</fb>
    <v>0</v>
  </rv>
  <rv s="0">
    <fb>82.26</fb>
    <v>0</v>
  </rv>
  <rv s="0">
    <fb>83</fb>
    <v>0</v>
  </rv>
  <rv s="0">
    <fb>84.68</fb>
    <v>0</v>
  </rv>
  <rv s="0">
    <fb>84.5</fb>
    <v>0</v>
  </rv>
  <rv s="0">
    <fb>85.95</fb>
    <v>0</v>
  </rv>
  <rv s="0">
    <fb>83.09</fb>
    <v>0</v>
  </rv>
  <rv s="0">
    <fb>81.23</fb>
    <v>0</v>
  </rv>
  <rv s="0">
    <fb>78.05</fb>
    <v>0</v>
  </rv>
  <rv s="0">
    <fb>77.73</fb>
    <v>0</v>
  </rv>
  <rv s="0">
    <fb>80.150000000000006</fb>
    <v>0</v>
  </rv>
  <rv s="0">
    <fb>79.510000000000005</fb>
    <v>0</v>
  </rv>
  <rv s="0">
    <fb>78.8</fb>
    <v>0</v>
  </rv>
  <rv s="0">
    <fb>81.91</fb>
    <v>0</v>
  </rv>
  <rv s="0">
    <fb>83.62</fb>
    <v>0</v>
  </rv>
  <rv s="0">
    <fb>81.900000000000006</fb>
    <v>0</v>
  </rv>
  <rv s="0">
    <fb>82.04</fb>
    <v>0</v>
  </rv>
  <rv s="0">
    <fb>76.16</fb>
    <v>0</v>
  </rv>
  <rv s="0">
    <fb>76.08</fb>
    <v>0</v>
  </rv>
  <rv s="0">
    <fb>76.040000000000006</fb>
    <v>0</v>
  </rv>
  <rv s="0">
    <fb>75.06</fb>
    <v>0</v>
  </rv>
  <rv s="0">
    <fb>78.62</fb>
    <v>0</v>
  </rv>
  <rv s="0">
    <fb>80.900000000000006</fb>
    <v>0</v>
  </rv>
  <rv s="0">
    <fb>80.78</fb>
    <v>0</v>
  </rv>
  <rv s="0">
    <fb>78.78</fb>
    <v>0</v>
  </rv>
  <rv s="0">
    <fb>79.19</fb>
    <v>0</v>
  </rv>
  <rv s="0">
    <fb>79.33</fb>
    <v>0</v>
  </rv>
  <rv s="0">
    <fb>82.46</fb>
    <v>0</v>
  </rv>
  <rv s="0">
    <fb>83.3</fb>
    <v>0</v>
  </rv>
  <rv s="0">
    <fb>84.07</fb>
    <v>0</v>
  </rv>
  <rv s="0">
    <fb>84.99</fb>
    <v>0</v>
  </rv>
  <rv s="0">
    <fb>87.04</fb>
    <v>0</v>
  </rv>
  <rv s="0">
    <fb>83.71</fb>
    <v>0</v>
  </rv>
  <rv s="0">
    <fb>85.43</fb>
    <v>0</v>
  </rv>
  <rv s="0">
    <fb>85.68</fb>
    <v>0</v>
  </rv>
  <rv s="0">
    <fb>85.19</fb>
    <v>0</v>
  </rv>
  <rv s="0">
    <fb>84.02</fb>
    <v>0</v>
  </rv>
  <rv s="0">
    <fb>85.98</fb>
    <v>0</v>
  </rv>
  <rv s="0">
    <fb>85.78</fb>
    <v>0</v>
  </rv>
  <rv s="0">
    <fb>84.67</fb>
    <v>0</v>
  </rv>
  <rv s="0">
    <fb>82.83</fb>
    <v>0</v>
  </rv>
  <rv s="0">
    <fb>79.400000000000006</fb>
    <v>0</v>
  </rv>
  <rv s="0">
    <fb>78.48</fb>
    <v>0</v>
  </rv>
  <rv s="0">
    <fb>77.180000000000007</fb>
    <v>0</v>
  </rv>
  <rv s="0">
    <fb>71.989999999999995</fb>
    <v>0</v>
  </rv>
  <rv s="0">
    <fb>68.349999999999994</fb>
    <v>0</v>
  </rv>
  <rv s="0">
    <fb>69.650000000000006</fb>
    <v>0</v>
  </rv>
  <rv s="0">
    <fb>70.97</fb>
    <v>0</v>
  </rv>
  <rv s="0">
    <fb>67.36</fb>
    <v>0</v>
  </rv>
  <rv s="0">
    <fb>64.599999999999994</fb>
    <v>0</v>
  </rv>
  <rv s="0">
    <fb>65.14</fb>
    <v>0</v>
  </rv>
  <rv s="0">
    <fb>68.739999999999995</fb>
    <v>0</v>
  </rv>
  <rv s="0">
    <fb>71.83</fb>
    <v>0</v>
  </rv>
  <rv s="0">
    <fb>70.150000000000006</fb>
    <v>0</v>
  </rv>
  <rv s="0">
    <fb>69.17</fb>
    <v>0</v>
  </rv>
  <rv s="0">
    <fb>71.849999999999994</fb>
    <v>0</v>
  </rv>
  <rv s="0">
    <fb>66.900000000000006</fb>
    <v>0</v>
  </rv>
  <rv s="0">
    <fb>62.95</fb>
    <v>0</v>
  </rv>
  <rv s="0">
    <fb>64.73</fb>
    <v>0</v>
  </rv>
  <rv s="0">
    <fb>63.71</fb>
    <v>0</v>
  </rv>
  <rv s="0">
    <fb>62.39</fb>
    <v>0</v>
  </rv>
  <rv s="0">
    <fb>61.68</fb>
    <v>0</v>
  </rv>
  <rv s="0">
    <fb>61.09</fb>
    <v>0</v>
  </rv>
  <rv s="0">
    <fb>61.58</fb>
    <v>0</v>
  </rv>
  <rv s="0">
    <fb>63.33</fb>
    <v>0</v>
  </rv>
  <rv s="0">
    <fb>64.41</fb>
    <v>0</v>
  </rv>
  <rv s="0">
    <fb>65.77</fb>
    <v>0</v>
  </rv>
  <rv s="0">
    <fb>64.959999999999994</fb>
    <v>0</v>
  </rv>
  <rv s="0">
    <fb>64.33</fb>
    <v>0</v>
  </rv>
  <rv s="0">
    <fb>66.12</fb>
    <v>0</v>
  </rv>
  <rv s="0">
    <fb>65.61</fb>
    <v>0</v>
  </rv>
  <rv s="0">
    <fb>67.37</fb>
    <v>0</v>
  </rv>
  <rv s="0">
    <fb>68.33</fb>
    <v>0</v>
  </rv>
  <rv s="0">
    <fb>70.709999999999994</fb>
    <v>0</v>
  </rv>
  <rv s="0">
    <fb>69.58</fb>
    <v>0</v>
  </rv>
  <rv s="0">
    <fb>65.41</fb>
    <v>0</v>
  </rv>
  <rv s="0">
    <fb>67.239999999999995</fb>
    <v>0</v>
  </rv>
  <rv s="0">
    <fb>67.44</fb>
    <v>0</v>
  </rv>
  <rv s="0">
    <fb>67.86</fb>
    <v>0</v>
  </rv>
  <rv s="0">
    <fb>68.84</fb>
    <v>0</v>
  </rv>
  <rv s="0">
    <fb>71.31</fb>
    <v>0</v>
  </rv>
  <rv s="0">
    <fb>71.86</fb>
    <v>0</v>
  </rv>
  <rv s="0">
    <fb>70.64</fb>
    <v>0</v>
  </rv>
  <rv s="0">
    <fb>69.760000000000005</fb>
    <v>0</v>
  </rv>
  <rv s="0">
    <fb>70.400000000000006</fb>
    <v>0</v>
  </rv>
  <rv s="0">
    <fb>72.42</fb>
    <v>0</v>
  </rv>
  <rv s="0">
    <fb>72.39</fb>
    <v>0</v>
  </rv>
  <rv s="0">
    <fb>71.33</fb>
    <v>0</v>
  </rv>
  <rv s="0">
    <fb>72.67</fb>
    <v>0</v>
  </rv>
  <rv s="0">
    <fb>73.36</fb>
    <v>0</v>
  </rv>
  <rv s="0">
    <fb>74.62</fb>
    <v>0</v>
  </rv>
  <rv s="0">
    <fb>74.16</fb>
    <v>0</v>
  </rv>
  <rv s="0">
    <fb>75.400000000000006</fb>
    <v>0</v>
  </rv>
  <rv s="0">
    <fb>72.73</fb>
    <v>0</v>
  </rv>
  <rv s="0">
    <fb>72</fb>
    <v>0</v>
  </rv>
  <rv s="0">
    <fb>70.92</fb>
    <v>0</v>
  </rv>
  <rv s="0">
    <fb>72.27</fb>
    <v>0</v>
  </rv>
  <rv s="0">
    <fb>70.72</fb>
    <v>0</v>
  </rv>
  <rv s="0">
    <fb>68.88</fb>
    <v>0</v>
  </rv>
  <rv s="0">
    <fb>71.900000000000006</fb>
    <v>0</v>
  </rv>
  <rv s="0">
    <fb>73.06</fb>
    <v>0</v>
  </rv>
  <rv s="0">
    <fb>72.16</fb>
    <v>0</v>
  </rv>
  <rv s="0">
    <fb>73.87</fb>
    <v>0</v>
  </rv>
  <rv s="0">
    <fb>71.569999999999993</fb>
    <v>0</v>
  </rv>
  <rv s="0">
    <fb>71.510000000000005</fb>
    <v>0</v>
  </rv>
  <rv s="0">
    <fb>71.489999999999995</fb>
    <v>0</v>
  </rv>
  <rv s="0">
    <fb>71.2</fb>
    <v>0</v>
  </rv>
  <rv s="0">
    <fb>69.510000000000005</fb>
    <v>0</v>
  </rv>
  <rv s="0">
    <fb>68.540000000000006</fb>
    <v>0</v>
  </rv>
  <rv s="0">
    <fb>63.72</fb>
    <v>0</v>
  </rv>
  <rv s="0">
    <fb>61.54</fb>
    <v>0</v>
  </rv>
  <rv s="0">
    <fb>62.19</fb>
    <v>0</v>
  </rv>
  <rv s="0">
    <fb>63.5</fb>
    <v>0</v>
  </rv>
  <rv s="0">
    <fb>68.34</fb>
    <v>0</v>
  </rv>
  <rv s="0">
    <fb>72.349999999999994</fb>
    <v>0</v>
  </rv>
  <rv s="0">
    <fb>73.23</fb>
    <v>0</v>
  </rv>
  <rv s="0">
    <fb>74.239999999999995</fb>
    <v>0</v>
  </rv>
  <rv s="0">
    <fb>75.36</fb>
    <v>0</v>
  </rv>
  <rv s="0">
    <fb>72.86</fb>
    <v>0</v>
  </rv>
  <rv s="0">
    <fb>72.510000000000005</fb>
    <v>0</v>
  </rv>
  <rv s="0">
    <fb>75.16</fb>
    <v>0</v>
  </rv>
  <rv s="0">
    <fb>73.569999999999993</fb>
    <v>0</v>
  </rv>
  <rv s="0">
    <fb>73.52</fb>
    <v>0</v>
  </rv>
  <rv s="0">
    <fb>73.19</fb>
    <v>0</v>
  </rv>
  <rv s="0">
    <fb>76.22</fb>
    <v>0</v>
  </rv>
  <rv s="0">
    <fb>78.13</fb>
    <v>0</v>
  </rv>
  <rv s="0">
    <fb>80.040000000000006</fb>
    <v>0</v>
  </rv>
  <rv s="0">
    <fb>80.44</fb>
    <v>0</v>
  </rv>
  <rv s="0">
    <fb>44830</fb>
    <v>1</v>
  </rv>
  <rv s="0">
    <fb>13553882</fb>
    <v>2</v>
  </rv>
  <rv s="0">
    <fb>64.489999999999995</fb>
    <v>0</v>
  </rv>
  <rv s="0">
    <fb>61.23</fb>
    <v>0</v>
  </rv>
  <rv s="0">
    <fb>44831</fb>
    <v>1</v>
  </rv>
  <rv s="0">
    <fb>5566507</fb>
    <v>2</v>
  </rv>
  <rv s="0">
    <fb>62.69</fb>
    <v>0</v>
  </rv>
  <rv s="0">
    <fb>63.36</fb>
    <v>0</v>
  </rv>
  <rv s="0">
    <fb>61.45</fb>
    <v>0</v>
  </rv>
  <rv s="0">
    <fb>44832</fb>
    <v>1</v>
  </rv>
  <rv s="0">
    <fb>4796356</fb>
    <v>2</v>
  </rv>
  <rv s="0">
    <fb>62.46</fb>
    <v>0</v>
  </rv>
  <rv s="0">
    <fb>63.945</fb>
    <v>0</v>
  </rv>
  <rv s="0">
    <fb>62</fb>
    <v>0</v>
  </rv>
  <rv s="0">
    <fb>44837</fb>
    <v>1</v>
  </rv>
  <rv s="0">
    <fb>2883836</fb>
    <v>2</v>
  </rv>
  <rv s="0">
    <fb>66.459999999999994</fb>
    <v>0</v>
  </rv>
  <rv s="0">
    <fb>68.734999999999999</fb>
    <v>0</v>
  </rv>
  <rv s="0">
    <fb>66.42</fb>
    <v>0</v>
  </rv>
  <rv s="0">
    <fb>44838</fb>
    <v>1</v>
  </rv>
  <rv s="0">
    <fb>6553791</fb>
    <v>2</v>
  </rv>
  <rv s="0">
    <fb>70.349999999999994</fb>
    <v>0</v>
  </rv>
  <rv s="0">
    <fb>69.680000000000007</fb>
    <v>0</v>
  </rv>
  <rv s="0">
    <fb>44839</fb>
    <v>1</v>
  </rv>
  <rv s="0">
    <fb>5588486</fb>
    <v>2</v>
  </rv>
  <rv s="0">
    <fb>72.400000000000006</fb>
    <v>0</v>
  </rv>
  <rv s="0">
    <fb>73.864999999999995</fb>
    <v>0</v>
  </rv>
  <rv s="0">
    <fb>70.95</fb>
    <v>0</v>
  </rv>
  <rv s="0">
    <fb>44840</fb>
    <v>1</v>
  </rv>
  <rv s="0">
    <fb>4261450</fb>
    <v>2</v>
  </rv>
  <rv s="0">
    <fb>72.94</fb>
    <v>0</v>
  </rv>
  <rv s="0">
    <fb>74.94</fb>
    <v>0</v>
  </rv>
  <rv s="0">
    <fb>72.790000000000006</fb>
    <v>0</v>
  </rv>
  <rv s="0">
    <fb>44841</fb>
    <v>1</v>
  </rv>
  <rv s="0">
    <fb>5614093</fb>
    <v>2</v>
  </rv>
  <rv s="0">
    <fb>74.31</fb>
    <v>0</v>
  </rv>
  <rv s="0">
    <fb>75.989999999999995</fb>
    <v>0</v>
  </rv>
  <rv s="0">
    <fb>74</fb>
    <v>0</v>
  </rv>
  <rv s="0">
    <fb>44845</fb>
    <v>1</v>
  </rv>
  <rv s="0">
    <fb>16127981</fb>
    <v>2</v>
  </rv>
  <rv s="0">
    <fb>72.8</fb>
    <v>0</v>
  </rv>
  <rv s="0">
    <fb>74.17</fb>
    <v>0</v>
  </rv>
  <rv s="0">
    <fb>72.209999999999994</fb>
    <v>0</v>
  </rv>
  <rv s="0">
    <fb>44846</fb>
    <v>1</v>
  </rv>
  <rv s="0">
    <fb>9150016</fb>
    <v>2</v>
  </rv>
  <rv s="0">
    <fb>72.45</fb>
    <v>0</v>
  </rv>
  <rv s="0">
    <fb>70.8</fb>
    <v>0</v>
  </rv>
  <rv s="0">
    <fb>44847</fb>
    <v>1</v>
  </rv>
  <rv s="0">
    <fb>9335928</fb>
    <v>2</v>
  </rv>
  <rv s="0">
    <fb>71.599999999999994</fb>
    <v>0</v>
  </rv>
  <rv s="0">
    <fb>75.42</fb>
    <v>0</v>
  </rv>
  <rv s="0">
    <fb>44848</fb>
    <v>1</v>
  </rv>
  <rv s="0">
    <fb>6052566</fb>
    <v>2</v>
  </rv>
  <rv s="0">
    <fb>74.52</fb>
    <v>0</v>
  </rv>
  <rv s="0">
    <fb>75.33</fb>
    <v>0</v>
  </rv>
  <rv s="0">
    <fb>73.44</fb>
    <v>0</v>
  </rv>
  <rv s="0">
    <fb>44851</fb>
    <v>1</v>
  </rv>
  <rv s="0">
    <fb>5850841</fb>
    <v>2</v>
  </rv>
  <rv s="0">
    <fb>74.58</fb>
    <v>0</v>
  </rv>
  <rv s="0">
    <fb>75.73</fb>
    <v>0</v>
  </rv>
  <rv s="0">
    <fb>73.45</fb>
    <v>0</v>
  </rv>
  <rv s="0">
    <fb>44852</fb>
    <v>1</v>
  </rv>
  <rv s="0">
    <fb>2653397</fb>
    <v>2</v>
  </rv>
  <rv s="0">
    <fb>74.06</fb>
    <v>0</v>
  </rv>
  <rv s="0">
    <fb>74.53</fb>
    <v>0</v>
  </rv>
  <rv s="0">
    <fb>71.66</fb>
    <v>0</v>
  </rv>
  <rv s="0">
    <fb>44853</fb>
    <v>1</v>
  </rv>
  <rv s="0">
    <fb>3384841</fb>
    <v>2</v>
  </rv>
  <rv s="0">
    <fb>76.349999999999994</fb>
    <v>0</v>
  </rv>
  <rv s="0">
    <fb>73.5</fb>
    <v>0</v>
  </rv>
  <rv s="0">
    <fb>44854</fb>
    <v>1</v>
  </rv>
  <rv s="0">
    <fb>4814331</fb>
    <v>2</v>
  </rv>
  <rv s="0">
    <fb>77</fb>
    <v>0</v>
  </rv>
  <rv s="0">
    <fb>78.95</fb>
    <v>0</v>
  </rv>
  <rv s="0">
    <fb>76.77</fb>
    <v>0</v>
  </rv>
  <rv s="0">
    <fb>44855</fb>
    <v>1</v>
  </rv>
  <rv s="0">
    <fb>3104562</fb>
    <v>2</v>
  </rv>
  <rv s="0">
    <fb>78.150000000000006</fb>
    <v>0</v>
  </rv>
  <rv s="0">
    <fb>80.28</fb>
    <v>0</v>
  </rv>
  <rv s="0">
    <fb>44858</fb>
    <v>1</v>
  </rv>
  <rv s="0">
    <fb>5384571</fb>
    <v>2</v>
  </rv>
  <rv s="0">
    <fb>80</fb>
    <v>0</v>
  </rv>
  <rv s="0">
    <fb>81.42</fb>
    <v>0</v>
  </rv>
  <rv s="1">
    <v>https://www.bing.com/financeapi/forcetrigger?t=a1slm7&amp;q=XNAS%3aMETA&amp;form=skydnc</v>
    <v>Learn more on Bing</v>
  </rv>
  <rv s="2">
    <v>en-CA</v>
    <v>a1slm7</v>
    <v>268435456</v>
    <v>1</v>
    <v>Powered by Refinitiv</v>
    <v>3</v>
    <v>Meta Platforms, Inc. (XNAS:META)</v>
    <v>5</v>
    <v>6</v>
    <v>Finance</v>
    <v>7</v>
    <v>353.83</v>
    <v>122.5301</v>
    <v>1.2827999999999999</v>
    <v>4.72</v>
    <v>3.6386000000000002E-2</v>
    <v>USD</v>
    <v>Meta Platforms Inc., formerly Facebook, Inc., builds technologies that help people find communities and grow businesses. The Company's products enable people to connect and share with friends and family through mobile devices, personal computers, virtual reality (VR) headsets, wearables, and in-home devices. The Company operates through two segments: Family of Apps (FoA) and Reality Labs (RL). FoA includes Facebook, Instagram, Messenger, WhatsApp, and other services. RL includes augmented and virtual reality-related consumer hardware, software, and content. Facebook enables people to connect, share, discover and communicate with each other on mobile devices and personal computers. Instagram is a place where people can express themselves through photos, videos, and private messaging, and connect with and shop from their favorite businesses and creators. Messenger is a messaging application for people to connect with friends, family, groups, and businesses across platforms and devices.</v>
    <v>83553</v>
    <v>Nasdaq Stock Market</v>
    <v>XNAS</v>
    <v>XNAS</v>
    <v>1601 Willow Rd, MENLO PARK, CA, 94025 US</v>
    <v>134.93</v>
    <v>Software &amp; IT Services</v>
    <v>Stock</v>
    <v>44859.598353760935</v>
    <v>325</v>
    <v>130.63</v>
    <v>361314087560</v>
    <v>Meta Platforms, Inc.</v>
    <v>Meta Platforms, Inc.</v>
    <v>130.80000000000001</v>
    <v>10.7538</v>
    <v>129.72</v>
    <v>134.44</v>
    <v>2687549000</v>
    <v>META</v>
    <v>Meta Platforms, Inc. (XNAS:META)</v>
    <v>8390414</v>
    <v>33226012</v>
    <v>2004</v>
  </rv>
  <rv s="3">
    <v>326</v>
  </rv>
  <rv s="1">
    <v>https://www.bing.com/financeapi/forcetrigger?t=bo5fpr&amp;q=XNAS%3aMRNA&amp;form=skydnc</v>
    <v>Learn more on Bing</v>
  </rv>
  <rv s="2">
    <v>en-CA</v>
    <v>bo5fpr</v>
    <v>268435456</v>
    <v>1</v>
    <v>Powered by Refinitiv</v>
    <v>3</v>
    <v>MODERNA, INC. (XNAS:MRNA)</v>
    <v>5</v>
    <v>6</v>
    <v>Finance</v>
    <v>7</v>
    <v>376.65</v>
    <v>115.03</v>
    <v>1.6809000000000001</v>
    <v>4.97</v>
    <v>3.7363E-2</v>
    <v>USD</v>
    <v>Moderna, Inc. is a biotechnology company that is focused on creating a transformative medicines based on messenger ribonucleic acid (mRNA), to improve the lives of patients. The Company’s mRNA medicines are designed to direct the body’s cells to produce intracellular, membrane, or secreted proteins that have a therapeutic or preventive benefit with the potential to address a range of spectrum of diseases. It is developing vaccines and therapeutics for infectious diseases, immuno-oncology, rare diseases, autoimmune and cardiovascular diseases, independently and with its strategic collaborators. The Company develops technologies that enable the development of mRNA medicines for diverse applications. It has created modalities, including prophylactic vaccines, systemic secreted and cell surface therapeutics, cancer vaccines, intratumoral immuno-oncology, and systemic intracellular therapeutics. The Company develops technologies that enable the development of mRNA medicines.</v>
    <v>2700</v>
    <v>Nasdaq Stock Market</v>
    <v>XNAS</v>
    <v>XNAS</v>
    <v>200 Technology Sq, Cambridge, MA, 02139-3578 US</v>
    <v>138.35</v>
    <v>Biotechnology &amp; Medical Research</v>
    <v>Stock</v>
    <v>44859.598291758593</v>
    <v>328</v>
    <v>133.30000000000001</v>
    <v>53981632804</v>
    <v>MODERNA, INC.</v>
    <v>MODERNA, INC.</v>
    <v>134</v>
    <v>4.0552000000000001</v>
    <v>133.02000000000001</v>
    <v>137.99</v>
    <v>391199600</v>
    <v>MRNA</v>
    <v>MODERNA, INC. (XNAS:MRNA)</v>
    <v>710236</v>
    <v>4918911</v>
    <v>2016</v>
  </rv>
  <rv s="3">
    <v>329</v>
  </rv>
  <rv s="1">
    <v>https://www.bing.com/financeapi/forcetrigger?t=a1zqnm&amp;q=XNYS%3aPFE&amp;form=skydnc</v>
    <v>Learn more on Bing</v>
  </rv>
  <rv s="2">
    <v>en-CA</v>
    <v>a1zqnm</v>
    <v>268435456</v>
    <v>1</v>
    <v>Powered by Refinitiv</v>
    <v>3</v>
    <v>PFIZER INC. (XNYS:PFE)</v>
    <v>5</v>
    <v>6</v>
    <v>Finance</v>
    <v>7</v>
    <v>61.71</v>
    <v>41.445</v>
    <v>0.67369999999999997</v>
    <v>0.05</v>
    <v>1.098E-3</v>
    <v>USD</v>
    <v>Pfizer Inc. is a research-based biopharmaceutical company. The Company is engaged in the discovery, development, manufacture, marketing, sale and distribution of biopharmaceutical products around the world. The Company operations through two segments: Biopharma and PC1. Biopharma is a science-based medicines business that includes six therapeutic areas, such as Vaccines, Hospital, Oncology, Internal Medicine, Rare Disease, and Inflammation &amp; Immunology. PC1 is its global contract development and manufacturing organization and supplier of specialty active pharmaceutical ingredients. Its Vaccines include Comirnaty/BNT162b2, the Prevnar family, Nimenrix and others. Its Oncology products include Ibrance, Xtandi, Inlyta, Sutent, Retacrit, Lorbrena and Braftovi. Its Internal Medicine products include Eliquis and the Premarin family. Its Inflammation &amp; Immunology products include Xeljanz, Enbrel, Inflectra, Eucrisa/Staquis and Cibinqo. It also offers Rimegepant and Zavegepant.</v>
    <v>79000</v>
    <v>New York Stock Exchange</v>
    <v>XNYS</v>
    <v>XNYS</v>
    <v>235 E 42ND ST, NEW YORK, NY, 10017 US</v>
    <v>45.59</v>
    <v>Pharmaceuticals</v>
    <v>Stock</v>
    <v>44859.598336885938</v>
    <v>331</v>
    <v>44.89</v>
    <v>255867127680</v>
    <v>PFIZER INC.</v>
    <v>PFIZER INC.</v>
    <v>45.27</v>
    <v>8.7783999999999995</v>
    <v>45.54</v>
    <v>45.59</v>
    <v>5612352000</v>
    <v>PFE</v>
    <v>PFIZER INC. (XNYS:PFE)</v>
    <v>2699790</v>
    <v>20306056</v>
    <v>1942</v>
  </rv>
  <rv s="3">
    <v>332</v>
  </rv>
  <rv s="1">
    <v>https://www.bing.com/financeapi/forcetrigger?t=a232yc&amp;q=XNYS%3aSLF&amp;form=skydnc</v>
    <v>Learn more on Bing</v>
  </rv>
  <rv s="2">
    <v>en-CA</v>
    <v>a232yc</v>
    <v>268435456</v>
    <v>1</v>
    <v>Powered by Refinitiv</v>
    <v>3</v>
    <v>SUN LIFE FINANCIAL INC (XNYS:SLF)</v>
    <v>5</v>
    <v>8</v>
    <v>Finance</v>
    <v>7</v>
    <v>58.49</v>
    <v>37.96</v>
    <v>0.95950000000000002</v>
    <v>0.27</v>
    <v>6.5310000000000003E-3</v>
    <v>USD</v>
    <v>Sun Life Financial Inc. is a Canada-based financial services company that provides a diverse range of insurance, wealth and asset management solutions. The Company's segments include Canada, United States (U.S.), Asset Management, Asia and Corporate. The Canada segment provides protection, health, and wealth solutions. The U.S. segment provides group benefits such as group insurance products and services in the United States market. The Asset Management segment comprises of MFS and SLC Management. MFS is an asset management firm, which offers selection of financial products and services. SLC Management is an institutional investment management business that delivers liability driven investing, alternative fixed income, infrastructure and real estate solutions. The Asia segment consists of two business units: Local Markets and International Hubs. Local Markets provides life, health, wealth and asset management solutions. The Company also provides U.S. Medicaid dental benefits.</v>
    <v>24589</v>
    <v>New York Stock Exchange</v>
    <v>XNYS</v>
    <v>XNYS</v>
    <v>1 York Street, 150 King Street West, TORONTO, ON, M5H 1J9 CA</v>
    <v>41.67</v>
    <v>Insurance</v>
    <v>Stock</v>
    <v>44859.597875485939</v>
    <v>334</v>
    <v>41.27</v>
    <v>33232680000</v>
    <v>SUN LIFE FINANCIAL INC</v>
    <v>SUN LIFE FINANCIAL INC</v>
    <v>41.27</v>
    <v>8.3345000000000002</v>
    <v>41.34</v>
    <v>41.61</v>
    <v>586114200</v>
    <v>SLF</v>
    <v>SUN LIFE FINANCIAL INC (XNYS:SLF)</v>
    <v>109149</v>
    <v>826814</v>
    <v>1999</v>
  </rv>
  <rv s="3">
    <v>335</v>
  </rv>
  <rv s="1">
    <v>https://www.bing.com/financeapi/forcetrigger?t=a24kar&amp;q=XNAS%3aTSLA&amp;form=skydnc</v>
    <v>Learn more on Bing</v>
  </rv>
  <rv s="2">
    <v>en-CA</v>
    <v>a24kar</v>
    <v>268435456</v>
    <v>1</v>
    <v>Powered by Refinitiv</v>
    <v>3</v>
    <v>TESLA, INC. (XNAS:TSLA)</v>
    <v>5</v>
    <v>6</v>
    <v>Finance</v>
    <v>7</v>
    <v>414.49630000000002</v>
    <v>198.58629999999999</v>
    <v>2.0091000000000001</v>
    <v>7.6401000000000003</v>
    <v>3.6166000000000004E-2</v>
    <v>USD</v>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includes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v>99290</v>
    <v>Nasdaq Stock Market</v>
    <v>XNAS</v>
    <v>XNAS</v>
    <v>13101 Harold Green Road, AUSTIN, TX, 78725 US</v>
    <v>219.02</v>
    <v>Automobiles &amp; Auto Parts</v>
    <v>Stock</v>
    <v>44859.59833828672</v>
    <v>337</v>
    <v>210</v>
    <v>685885561647</v>
    <v>TESLA, INC.</v>
    <v>TESLA, INC.</v>
    <v>210</v>
    <v>65.079099999999997</v>
    <v>211.25</v>
    <v>218.89009999999999</v>
    <v>3133470000</v>
    <v>TSLA</v>
    <v>TESLA, INC. (XNAS:TSLA)</v>
    <v>23068175</v>
    <v>77596144</v>
    <v>2003</v>
  </rv>
  <rv s="3">
    <v>338</v>
  </rv>
  <rv s="0">
    <fb>23.8</fb>
    <v>9</v>
  </rv>
  <rv s="0">
    <fb>23.79</fb>
    <v>9</v>
  </rv>
  <rv s="0">
    <fb>23.9</fb>
    <v>9</v>
  </rv>
  <rv s="0">
    <fb>23.69</fb>
    <v>9</v>
  </rv>
  <rv s="0">
    <fb>23.72</fb>
    <v>9</v>
  </rv>
  <rv s="0">
    <fb>23.65</fb>
    <v>9</v>
  </rv>
  <rv s="0">
    <fb>23.63</fb>
    <v>9</v>
  </rv>
  <rv s="0">
    <fb>23.84</fb>
    <v>9</v>
  </rv>
  <rv s="0">
    <fb>23.7</fb>
    <v>9</v>
  </rv>
  <rv s="0">
    <fb>23.5</fb>
    <v>9</v>
  </rv>
  <rv s="0">
    <fb>23.75</fb>
    <v>9</v>
  </rv>
  <rv s="0">
    <fb>23.85</fb>
    <v>9</v>
  </rv>
  <rv s="0">
    <fb>23.93</fb>
    <v>9</v>
  </rv>
  <rv s="0">
    <fb>24.07</fb>
    <v>9</v>
  </rv>
  <rv s="0">
    <fb>24</fb>
    <v>9</v>
  </rv>
  <rv s="0">
    <fb>23.82</fb>
    <v>9</v>
  </rv>
  <rv s="0">
    <fb>23.6</fb>
    <v>9</v>
  </rv>
  <rv s="0">
    <fb>23.45</fb>
    <v>9</v>
  </rv>
  <rv s="0">
    <fb>23.42</fb>
    <v>9</v>
  </rv>
  <rv s="0">
    <fb>23.11</fb>
    <v>9</v>
  </rv>
  <rv s="0">
    <fb>22.95</fb>
    <v>9</v>
  </rv>
  <rv s="0">
    <fb>23.1</fb>
    <v>9</v>
  </rv>
  <rv s="0">
    <fb>23.15</fb>
    <v>9</v>
  </rv>
  <rv s="0">
    <fb>23.12</fb>
    <v>9</v>
  </rv>
  <rv s="0">
    <fb>23.13</fb>
    <v>9</v>
  </rv>
  <rv s="0">
    <fb>23.2</fb>
    <v>9</v>
  </rv>
  <rv s="0">
    <fb>23.21</fb>
    <v>9</v>
  </rv>
  <rv s="0">
    <fb>22.8</fb>
    <v>9</v>
  </rv>
  <rv s="0">
    <fb>22.85</fb>
    <v>9</v>
  </rv>
  <rv s="0">
    <fb>22.9</fb>
    <v>9</v>
  </rv>
  <rv s="0">
    <fb>23.94</fb>
    <v>9</v>
  </rv>
  <rv s="0">
    <fb>23.98</fb>
    <v>9</v>
  </rv>
  <rv s="0">
    <fb>24.05</fb>
    <v>9</v>
  </rv>
  <rv s="0">
    <fb>23.99</fb>
    <v>9</v>
  </rv>
  <rv s="0">
    <fb>24.14</fb>
    <v>9</v>
  </rv>
  <rv s="0">
    <fb>23.96</fb>
    <v>9</v>
  </rv>
  <rv s="0">
    <fb>23.76</fb>
    <v>9</v>
  </rv>
  <rv s="0">
    <fb>23.09</fb>
    <v>9</v>
  </rv>
  <rv s="0">
    <fb>23.25</fb>
    <v>9</v>
  </rv>
  <rv s="0">
    <fb>23.02</fb>
    <v>9</v>
  </rv>
  <rv s="0">
    <fb>23.3</fb>
    <v>9</v>
  </rv>
  <rv s="0">
    <fb>23.4</fb>
    <v>9</v>
  </rv>
  <rv s="0">
    <fb>23.04</fb>
    <v>9</v>
  </rv>
  <rv s="0">
    <fb>23.05</fb>
    <v>9</v>
  </rv>
  <rv s="0">
    <fb>22.77</fb>
    <v>9</v>
  </rv>
  <rv s="0">
    <fb>22.82</fb>
    <v>9</v>
  </rv>
  <rv s="0">
    <fb>22.6</fb>
    <v>9</v>
  </rv>
  <rv s="0">
    <fb>22.73</fb>
    <v>9</v>
  </rv>
  <rv s="0">
    <fb>22.81</fb>
    <v>9</v>
  </rv>
  <rv s="0">
    <fb>23.35</fb>
    <v>9</v>
  </rv>
  <rv s="0">
    <fb>23.49</fb>
    <v>9</v>
  </rv>
  <rv s="0">
    <fb>23.52</fb>
    <v>9</v>
  </rv>
  <rv s="0">
    <fb>23.57</fb>
    <v>9</v>
  </rv>
  <rv s="0">
    <fb>23.61</fb>
    <v>9</v>
  </rv>
  <rv s="0">
    <fb>23.37</fb>
    <v>9</v>
  </rv>
  <rv s="0">
    <fb>23.19</fb>
    <v>9</v>
  </rv>
  <rv s="0">
    <fb>23.16</fb>
    <v>9</v>
  </rv>
  <rv s="0">
    <fb>22.84</fb>
    <v>9</v>
  </rv>
  <rv s="0">
    <fb>22.24</fb>
    <v>9</v>
  </rv>
  <rv s="0">
    <fb>22.16</fb>
    <v>9</v>
  </rv>
  <rv s="0">
    <fb>22.39</fb>
    <v>9</v>
  </rv>
  <rv s="0">
    <fb>22.35</fb>
    <v>9</v>
  </rv>
  <rv s="0">
    <fb>22.3</fb>
    <v>9</v>
  </rv>
  <rv s="0">
    <fb>24.26</fb>
    <v>9</v>
  </rv>
  <rv s="0">
    <fb>24.18</fb>
    <v>9</v>
  </rv>
  <rv s="0">
    <fb>23.39</fb>
    <v>9</v>
  </rv>
  <rv s="0">
    <fb>23.36</fb>
    <v>9</v>
  </rv>
  <rv s="0">
    <fb>23.23</fb>
    <v>9</v>
  </rv>
  <rv s="0">
    <fb>23</fb>
    <v>9</v>
  </rv>
  <rv s="0">
    <fb>23.55</fb>
    <v>9</v>
  </rv>
  <rv s="0">
    <fb>24.25</fb>
    <v>9</v>
  </rv>
  <rv s="0">
    <fb>24.4</fb>
    <v>9</v>
  </rv>
  <rv s="0">
    <fb>23.88</fb>
    <v>9</v>
  </rv>
  <rv s="0">
    <fb>23.95</fb>
    <v>9</v>
  </rv>
  <rv s="4">
    <fb t="e">#N/A</fb>
    <v>6</v>
    <v>4</v>
  </rv>
  <rv s="0">
    <fb>23.62</fb>
    <v>9</v>
  </rv>
  <rv s="0">
    <fb>23.06</fb>
    <v>9</v>
  </rv>
  <rv s="0">
    <fb>22.75</fb>
    <v>9</v>
  </rv>
  <rv s="0">
    <fb>22.76</fb>
    <v>9</v>
  </rv>
  <rv s="0">
    <fb>22.78</fb>
    <v>9</v>
  </rv>
  <rv s="0">
    <fb>23.08</fb>
    <v>9</v>
  </rv>
  <rv s="0">
    <fb>23.83</fb>
    <v>9</v>
  </rv>
  <rv s="0">
    <fb>23.71</fb>
    <v>9</v>
  </rv>
  <rv s="0">
    <fb>23.51</fb>
    <v>9</v>
  </rv>
  <rv s="0">
    <fb>23.24</fb>
    <v>9</v>
  </rv>
  <rv s="0">
    <fb>22.7</fb>
    <v>9</v>
  </rv>
  <rv s="0">
    <fb>22.66</fb>
    <v>9</v>
  </rv>
  <rv s="0">
    <fb>22.62</fb>
    <v>9</v>
  </rv>
  <rv s="0">
    <fb>22.83</fb>
    <v>9</v>
  </rv>
  <rv s="0">
    <fb>22.88</fb>
    <v>9</v>
  </rv>
  <rv s="0">
    <fb>22.74</fb>
    <v>9</v>
  </rv>
  <rv s="0">
    <fb>22.71</fb>
    <v>9</v>
  </rv>
  <rv s="0">
    <fb>22.61</fb>
    <v>9</v>
  </rv>
  <rv s="0">
    <fb>22.03</fb>
    <v>9</v>
  </rv>
  <rv s="0">
    <fb>22.4</fb>
    <v>9</v>
  </rv>
  <rv s="0">
    <fb>22.52</fb>
    <v>9</v>
  </rv>
  <rv s="0">
    <fb>22.98</fb>
    <v>9</v>
  </rv>
  <rv s="0">
    <fb>22.56</fb>
    <v>9</v>
  </rv>
  <rv s="0">
    <fb>22.51</fb>
    <v>9</v>
  </rv>
  <rv s="0">
    <fb>22.65</fb>
    <v>9</v>
  </rv>
  <rv s="0">
    <fb>22.46</fb>
    <v>9</v>
  </rv>
  <rv s="0">
    <fb>8025</fb>
    <v>2</v>
  </rv>
  <rv s="0">
    <fb>5500</fb>
    <v>2</v>
  </rv>
  <rv s="0">
    <fb>22.34</fb>
    <v>9</v>
  </rv>
  <rv s="0">
    <fb>15350</fb>
    <v>2</v>
  </rv>
  <rv s="0">
    <fb>22.2</fb>
    <v>9</v>
  </rv>
  <rv s="0">
    <fb>21.99</fb>
    <v>9</v>
  </rv>
  <rv s="0">
    <fb>3125</fb>
    <v>2</v>
  </rv>
  <rv s="0">
    <fb>22.5</fb>
    <v>9</v>
  </rv>
  <rv s="0">
    <fb>22.55</fb>
    <v>9</v>
  </rv>
  <rv s="0">
    <fb>22.25</fb>
    <v>9</v>
  </rv>
  <rv s="0">
    <fb>5406</fb>
    <v>2</v>
  </rv>
  <rv s="0">
    <fb>6300</fb>
    <v>2</v>
  </rv>
  <rv s="0">
    <fb>22.99</fb>
    <v>9</v>
  </rv>
  <rv s="0">
    <fb>10800</fb>
    <v>2</v>
  </rv>
  <rv s="0">
    <fb>11200</fb>
    <v>2</v>
  </rv>
  <rv s="0">
    <fb>12114</fb>
    <v>2</v>
  </rv>
  <rv s="0">
    <fb>10004</fb>
    <v>2</v>
  </rv>
  <rv s="0">
    <fb>7200</fb>
    <v>2</v>
  </rv>
  <rv s="0">
    <fb>9745</fb>
    <v>2</v>
  </rv>
  <rv s="0">
    <fb>22.45</fb>
    <v>9</v>
  </rv>
  <rv s="0">
    <fb>1150</fb>
    <v>2</v>
  </rv>
  <rv s="0">
    <fb>22.48</fb>
    <v>9</v>
  </rv>
  <rv s="0">
    <fb>1500</fb>
    <v>2</v>
  </rv>
  <rv s="0">
    <fb>5200</fb>
    <v>2</v>
  </rv>
  <rv s="0">
    <fb>22.59</fb>
    <v>9</v>
  </rv>
  <rv s="0">
    <fb>3550</fb>
    <v>2</v>
  </rv>
  <rv s="0">
    <fb>22.58</fb>
    <v>9</v>
  </rv>
  <rv s="0">
    <fb>2200</fb>
    <v>2</v>
  </rv>
  <rv s="0">
    <fb>3400</fb>
    <v>2</v>
  </rv>
  <rv s="1">
    <v>https://creativecommons.org/licenses/by-sa/3.0</v>
    <v>CC BY-SA 3.0</v>
  </rv>
  <rv s="1">
    <v>http://ru.wikipedia.org/wiki/Enbridge</v>
    <v>Wikipedia</v>
  </rv>
  <rv s="5">
    <v>470</v>
    <v>471</v>
  </rv>
  <rv s="6">
    <v>15</v>
    <v>https://www.bing.com/th?id=AMMS_2dff174a9486b673dc917f30af9876c5&amp;qlt=95</v>
    <v>472</v>
    <v>0</v>
    <v>https://www.bing.com/images/search?form=xlimg&amp;q=enbridge</v>
    <v>Image of Enbridge Inc.</v>
  </rv>
  <rv s="1">
    <v>https://www.bing.com/financeapi/forcetrigger?t=aay227&amp;q=XTSE%3aENB.PR.V&amp;form=skydnc</v>
    <v>Learn more on Bing</v>
  </rv>
  <rv s="7">
    <v>en-CA</v>
    <v>aay227</v>
    <v>268435456</v>
    <v>1</v>
    <v>Powered by Refinitiv</v>
    <v>10</v>
    <v>Enbridge Inc. (XTSE:ENB.PR.V)</v>
    <v>12</v>
    <v>13</v>
    <v>Finance</v>
    <v>14</v>
    <v>24.68</v>
    <v>21.99</v>
    <v>0.92290000000000005</v>
    <v>0.15</v>
    <v>6.522E-3</v>
    <v>USD</v>
    <v>Enbridge Inc. is an energy transportation and distribution company. Its segments include Liquids Pipelines; Gas Transmission and Midstream; Gas Distribution and Storage; Renewable Power Generation; and Energy Service. Liquids Pipelines consists of pipelines and terminals that transport various grades of crude oil and other liquid hydrocarbons. Gas Transmission and Midstream consists of its investments in natural gas pipelines and gathering and processing facilities in Canada and the United States, including United States Gas Transmission, Canadian Gas Transmission, United States Midstream and other assets. Gas Distribution and Storage consists of its natural gas utility operations. Renewable Power Generation consists of investments in wind and solar assets, as well as geothermal, waste heat recovery, and transmission assets. Energy Services provides physical commodity marketing and logistical services to North American refiners, producers, and other customers.</v>
    <v>10900</v>
    <v>Toronto Stock Exchange</v>
    <v>XTSE</v>
    <v>XTSE</v>
    <v>Suite 200, 425 - 1 Street S.W., CALGARY, AB, T2P 3L8 CA</v>
    <v>23.15</v>
    <v>473</v>
    <v>Oil &amp; Gas Related Equipment and Services</v>
    <v>Stock</v>
    <v>44858.794027777774</v>
    <v>474</v>
    <v>22.76</v>
    <v>104621700000</v>
    <v>Enbridge Inc.</v>
    <v>Enbridge Inc.</v>
    <v>22.76</v>
    <v>23</v>
    <v>23.15</v>
    <v>2024806000</v>
    <v>ENB.PR.V</v>
    <v>Enbridge Inc. (XTSE:ENB.PR.V)</v>
    <v>3400</v>
    <v>8939600</v>
    <v>1987</v>
  </rv>
  <rv s="3">
    <v>475</v>
  </rv>
  <rv s="8">
    <v>12</v>
    <v>P/E</v>
    <v>0</v>
  </rv>
  <rv s="1">
    <v>https://www.bing.com/financeapi/forcetrigger?t=aaxkec&amp;q=XTSE%3aCNQ&amp;form=skydnc</v>
    <v>Learn more on Bing</v>
  </rv>
  <rv s="2">
    <v>en-CA</v>
    <v>aaxkec</v>
    <v>268435456</v>
    <v>1</v>
    <v>Powered by Refinitiv</v>
    <v>3</v>
    <v>CANADIAN NATURAL RESOURCES LIMITED (XTSE:CNQ)</v>
    <v>5</v>
    <v>16</v>
    <v>Finance</v>
    <v>14</v>
    <v>86.352800000000002</v>
    <v>47.416699999999999</v>
    <v>2.0975000000000001</v>
    <v>0.22</v>
    <v>2.735E-3</v>
    <v>CAD</v>
    <v>Canadian Natural Resources Limited is an independent crude oil and natural gas exploration, development and production company. The Company's exploration and production operations are focused in North America, mainly in Western Canada; the United Kingdom (UK) portion of the North Sea; and Cote d'Ivoire and South Africa in Offshore Africa. The Company’s exploration and production activities are conducted in three geographic segments: North America, North Sea and Offshore Africa. The Oil Sands Mining and Upgrading segment produces synthetic crude oil through bitumen mining and upgrading operations at Horizon Oil Sands and through its direct and indirect interest in Athabasca Oil Sands Project. Within Western Canada, in the Midstream and Refining segment, the Company's activities include pipeline operations, an electricity co-generation system and an investment in the North West Redwater Partnership, a general partnership formed to upgrade and refine bitumen in the Province of Alberta.</v>
    <v>9735</v>
    <v>Toronto Stock Exchange</v>
    <v>XTSE</v>
    <v>XTSE</v>
    <v>2100, 855-2 Street Sw, CALGARY, AB, T2P 4J8 CA</v>
    <v>80.91</v>
    <v>Oil &amp; Gas</v>
    <v>Stock</v>
    <v>44859.587905092594</v>
    <v>478</v>
    <v>79.849999999999994</v>
    <v>89524292020</v>
    <v>CANADIAN NATURAL RESOURCES LIMITED</v>
    <v>CANADIAN NATURAL RESOURCES LIMITED</v>
    <v>80.09</v>
    <v>8.36</v>
    <v>80.44</v>
    <v>80.66</v>
    <v>1109897000</v>
    <v>CNQ</v>
    <v>CANADIAN NATURAL RESOURCES LIMITED (XTSE:CNQ)</v>
    <v>294220</v>
    <v>6608860</v>
    <v>2015</v>
  </rv>
  <rv s="3">
    <v>479</v>
  </rv>
  <rv s="0">
    <fb>44494</fb>
    <v>1</v>
  </rv>
  <rv s="0">
    <fb>44495</fb>
    <v>1</v>
  </rv>
  <rv s="0">
    <fb>44496</fb>
    <v>1</v>
  </rv>
  <rv s="0">
    <fb>44497</fb>
    <v>1</v>
  </rv>
  <rv s="0">
    <fb>44498</fb>
    <v>1</v>
  </rv>
  <rv s="0">
    <fb>44501</fb>
    <v>1</v>
  </rv>
  <rv s="0">
    <fb>44502</fb>
    <v>1</v>
  </rv>
  <rv s="0">
    <fb>44503</fb>
    <v>1</v>
  </rv>
  <rv s="0">
    <fb>44504</fb>
    <v>1</v>
  </rv>
  <rv s="0">
    <fb>44505</fb>
    <v>1</v>
  </rv>
  <rv s="0">
    <fb>44508</fb>
    <v>1</v>
  </rv>
  <rv s="0">
    <fb>44509</fb>
    <v>1</v>
  </rv>
  <rv s="0">
    <fb>44510</fb>
    <v>1</v>
  </rv>
  <rv s="0">
    <fb>44511</fb>
    <v>1</v>
  </rv>
  <rv s="0">
    <fb>44512</fb>
    <v>1</v>
  </rv>
  <rv s="0">
    <fb>44515</fb>
    <v>1</v>
  </rv>
  <rv s="0">
    <fb>44516</fb>
    <v>1</v>
  </rv>
  <rv s="0">
    <fb>44517</fb>
    <v>1</v>
  </rv>
  <rv s="0">
    <fb>44518</fb>
    <v>1</v>
  </rv>
  <rv s="0">
    <fb>44519</fb>
    <v>1</v>
  </rv>
  <rv s="0">
    <fb>44522</fb>
    <v>1</v>
  </rv>
  <rv s="0">
    <fb>44523</fb>
    <v>1</v>
  </rv>
  <rv s="0">
    <fb>44524</fb>
    <v>1</v>
  </rv>
  <rv s="0">
    <fb>44526</fb>
    <v>1</v>
  </rv>
  <rv s="0">
    <fb>44529</fb>
    <v>1</v>
  </rv>
  <rv s="0">
    <fb>44530</fb>
    <v>1</v>
  </rv>
  <rv s="0">
    <fb>44531</fb>
    <v>1</v>
  </rv>
  <rv s="0">
    <fb>44532</fb>
    <v>1</v>
  </rv>
  <rv s="0">
    <fb>44533</fb>
    <v>1</v>
  </rv>
  <rv s="0">
    <fb>44536</fb>
    <v>1</v>
  </rv>
  <rv s="0">
    <fb>44537</fb>
    <v>1</v>
  </rv>
  <rv s="0">
    <fb>44538</fb>
    <v>1</v>
  </rv>
  <rv s="0">
    <fb>44539</fb>
    <v>1</v>
  </rv>
  <rv s="0">
    <fb>44540</fb>
    <v>1</v>
  </rv>
  <rv s="0">
    <fb>44543</fb>
    <v>1</v>
  </rv>
  <rv s="0">
    <fb>44544</fb>
    <v>1</v>
  </rv>
  <rv s="0">
    <fb>44545</fb>
    <v>1</v>
  </rv>
  <rv s="0">
    <fb>44546</fb>
    <v>1</v>
  </rv>
  <rv s="0">
    <fb>44547</fb>
    <v>1</v>
  </rv>
  <rv s="0">
    <fb>44550</fb>
    <v>1</v>
  </rv>
  <rv s="0">
    <fb>44551</fb>
    <v>1</v>
  </rv>
  <rv s="0">
    <fb>44552</fb>
    <v>1</v>
  </rv>
  <rv s="0">
    <fb>44553</fb>
    <v>1</v>
  </rv>
  <rv s="0">
    <fb>44557</fb>
    <v>1</v>
  </rv>
  <rv s="0">
    <fb>44558</fb>
    <v>1</v>
  </rv>
  <rv s="0">
    <fb>44559</fb>
    <v>1</v>
  </rv>
  <rv s="0">
    <fb>44560</fb>
    <v>1</v>
  </rv>
  <rv s="0">
    <fb>44561</fb>
    <v>1</v>
  </rv>
  <rv s="0">
    <fb>44564</fb>
    <v>1</v>
  </rv>
  <rv s="0">
    <fb>44565</fb>
    <v>1</v>
  </rv>
  <rv s="0">
    <fb>44566</fb>
    <v>1</v>
  </rv>
  <rv s="0">
    <fb>44567</fb>
    <v>1</v>
  </rv>
  <rv s="0">
    <fb>44568</fb>
    <v>1</v>
  </rv>
  <rv s="0">
    <fb>44571</fb>
    <v>1</v>
  </rv>
  <rv s="0">
    <fb>44572</fb>
    <v>1</v>
  </rv>
  <rv s="0">
    <fb>44573</fb>
    <v>1</v>
  </rv>
  <rv s="0">
    <fb>44574</fb>
    <v>1</v>
  </rv>
  <rv s="0">
    <fb>44575</fb>
    <v>1</v>
  </rv>
  <rv s="0">
    <fb>44579</fb>
    <v>1</v>
  </rv>
  <rv s="0">
    <fb>44580</fb>
    <v>1</v>
  </rv>
  <rv s="0">
    <fb>44581</fb>
    <v>1</v>
  </rv>
  <rv s="0">
    <fb>44582</fb>
    <v>1</v>
  </rv>
  <rv s="0">
    <fb>44585</fb>
    <v>1</v>
  </rv>
  <rv s="0">
    <fb>44586</fb>
    <v>1</v>
  </rv>
  <rv s="0">
    <fb>44587</fb>
    <v>1</v>
  </rv>
  <rv s="0">
    <fb>44588</fb>
    <v>1</v>
  </rv>
  <rv s="0">
    <fb>44589</fb>
    <v>1</v>
  </rv>
  <rv s="0">
    <fb>44592</fb>
    <v>1</v>
  </rv>
  <rv s="0">
    <fb>44593</fb>
    <v>1</v>
  </rv>
  <rv s="0">
    <fb>44594</fb>
    <v>1</v>
  </rv>
  <rv s="0">
    <fb>44595</fb>
    <v>1</v>
  </rv>
  <rv s="0">
    <fb>44596</fb>
    <v>1</v>
  </rv>
  <rv s="0">
    <fb>44599</fb>
    <v>1</v>
  </rv>
  <rv s="0">
    <fb>44600</fb>
    <v>1</v>
  </rv>
  <rv s="0">
    <fb>44601</fb>
    <v>1</v>
  </rv>
  <rv s="0">
    <fb>44602</fb>
    <v>1</v>
  </rv>
  <rv s="0">
    <fb>44603</fb>
    <v>1</v>
  </rv>
  <rv s="0">
    <fb>44606</fb>
    <v>1</v>
  </rv>
  <rv s="0">
    <fb>44607</fb>
    <v>1</v>
  </rv>
  <rv s="0">
    <fb>44608</fb>
    <v>1</v>
  </rv>
  <rv s="0">
    <fb>44609</fb>
    <v>1</v>
  </rv>
  <rv s="0">
    <fb>44610</fb>
    <v>1</v>
  </rv>
  <rv s="0">
    <fb>44614</fb>
    <v>1</v>
  </rv>
  <rv s="0">
    <fb>44615</fb>
    <v>1</v>
  </rv>
  <rv s="0">
    <fb>44616</fb>
    <v>1</v>
  </rv>
  <rv s="0">
    <fb>44617</fb>
    <v>1</v>
  </rv>
  <rv s="0">
    <fb>44620</fb>
    <v>1</v>
  </rv>
  <rv s="0">
    <fb>44621</fb>
    <v>1</v>
  </rv>
  <rv s="0">
    <fb>44622</fb>
    <v>1</v>
  </rv>
  <rv s="0">
    <fb>44623</fb>
    <v>1</v>
  </rv>
  <rv s="0">
    <fb>44624</fb>
    <v>1</v>
  </rv>
  <rv s="0">
    <fb>44627</fb>
    <v>1</v>
  </rv>
  <rv s="0">
    <fb>44628</fb>
    <v>1</v>
  </rv>
  <rv s="0">
    <fb>44629</fb>
    <v>1</v>
  </rv>
  <rv s="0">
    <fb>44630</fb>
    <v>1</v>
  </rv>
  <rv s="0">
    <fb>44631</fb>
    <v>1</v>
  </rv>
  <rv s="0">
    <fb>44634</fb>
    <v>1</v>
  </rv>
  <rv s="0">
    <fb>44635</fb>
    <v>1</v>
  </rv>
  <rv s="0">
    <fb>44636</fb>
    <v>1</v>
  </rv>
  <rv s="0">
    <fb>44637</fb>
    <v>1</v>
  </rv>
  <rv s="0">
    <fb>44638</fb>
    <v>1</v>
  </rv>
  <rv s="0">
    <fb>44641</fb>
    <v>1</v>
  </rv>
  <rv s="0">
    <fb>44642</fb>
    <v>1</v>
  </rv>
  <rv s="0">
    <fb>44643</fb>
    <v>1</v>
  </rv>
  <rv s="0">
    <fb>44644</fb>
    <v>1</v>
  </rv>
  <rv s="0">
    <fb>44645</fb>
    <v>1</v>
  </rv>
  <rv s="0">
    <fb>44648</fb>
    <v>1</v>
  </rv>
  <rv s="0">
    <fb>44649</fb>
    <v>1</v>
  </rv>
  <rv s="0">
    <fb>44650</fb>
    <v>1</v>
  </rv>
  <rv s="0">
    <fb>44651</fb>
    <v>1</v>
  </rv>
  <rv s="0">
    <fb>44652</fb>
    <v>1</v>
  </rv>
  <rv s="0">
    <fb>44655</fb>
    <v>1</v>
  </rv>
  <rv s="0">
    <fb>44656</fb>
    <v>1</v>
  </rv>
  <rv s="0">
    <fb>44657</fb>
    <v>1</v>
  </rv>
  <rv s="0">
    <fb>44658</fb>
    <v>1</v>
  </rv>
  <rv s="0">
    <fb>44659</fb>
    <v>1</v>
  </rv>
  <rv s="0">
    <fb>44662</fb>
    <v>1</v>
  </rv>
  <rv s="0">
    <fb>44663</fb>
    <v>1</v>
  </rv>
  <rv s="0">
    <fb>44664</fb>
    <v>1</v>
  </rv>
  <rv s="0">
    <fb>44665</fb>
    <v>1</v>
  </rv>
  <rv s="0">
    <fb>44669</fb>
    <v>1</v>
  </rv>
  <rv s="0">
    <fb>44670</fb>
    <v>1</v>
  </rv>
  <rv s="0">
    <fb>44671</fb>
    <v>1</v>
  </rv>
  <rv s="0">
    <fb>44672</fb>
    <v>1</v>
  </rv>
  <rv s="0">
    <fb>44673</fb>
    <v>1</v>
  </rv>
  <rv s="0">
    <fb>44676</fb>
    <v>1</v>
  </rv>
  <rv s="0">
    <fb>44677</fb>
    <v>1</v>
  </rv>
  <rv s="0">
    <fb>44678</fb>
    <v>1</v>
  </rv>
  <rv s="0">
    <fb>44679</fb>
    <v>1</v>
  </rv>
  <rv s="0">
    <fb>44680</fb>
    <v>1</v>
  </rv>
  <rv s="0">
    <fb>44683</fb>
    <v>1</v>
  </rv>
  <rv s="0">
    <fb>44684</fb>
    <v>1</v>
  </rv>
  <rv s="0">
    <fb>44685</fb>
    <v>1</v>
  </rv>
  <rv s="0">
    <fb>44686</fb>
    <v>1</v>
  </rv>
  <rv s="0">
    <fb>44687</fb>
    <v>1</v>
  </rv>
  <rv s="0">
    <fb>44690</fb>
    <v>1</v>
  </rv>
  <rv s="0">
    <fb>44691</fb>
    <v>1</v>
  </rv>
  <rv s="0">
    <fb>44692</fb>
    <v>1</v>
  </rv>
  <rv s="0">
    <fb>44693</fb>
    <v>1</v>
  </rv>
  <rv s="0">
    <fb>44694</fb>
    <v>1</v>
  </rv>
  <rv s="0">
    <fb>44697</fb>
    <v>1</v>
  </rv>
  <rv s="0">
    <fb>44698</fb>
    <v>1</v>
  </rv>
  <rv s="0">
    <fb>44699</fb>
    <v>1</v>
  </rv>
  <rv s="0">
    <fb>44700</fb>
    <v>1</v>
  </rv>
  <rv s="0">
    <fb>44701</fb>
    <v>1</v>
  </rv>
  <rv s="0">
    <fb>44704</fb>
    <v>1</v>
  </rv>
  <rv s="0">
    <fb>44705</fb>
    <v>1</v>
  </rv>
  <rv s="0">
    <fb>44706</fb>
    <v>1</v>
  </rv>
  <rv s="0">
    <fb>44707</fb>
    <v>1</v>
  </rv>
  <rv s="0">
    <fb>44708</fb>
    <v>1</v>
  </rv>
  <rv s="0">
    <fb>44712</fb>
    <v>1</v>
  </rv>
  <rv s="0">
    <fb>44713</fb>
    <v>1</v>
  </rv>
  <rv s="0">
    <fb>44714</fb>
    <v>1</v>
  </rv>
  <rv s="0">
    <fb>44715</fb>
    <v>1</v>
  </rv>
  <rv s="0">
    <fb>44718</fb>
    <v>1</v>
  </rv>
  <rv s="0">
    <fb>44719</fb>
    <v>1</v>
  </rv>
  <rv s="0">
    <fb>44720</fb>
    <v>1</v>
  </rv>
  <rv s="0">
    <fb>44721</fb>
    <v>1</v>
  </rv>
  <rv s="0">
    <fb>44722</fb>
    <v>1</v>
  </rv>
  <rv s="0">
    <fb>44725</fb>
    <v>1</v>
  </rv>
  <rv s="0">
    <fb>44726</fb>
    <v>1</v>
  </rv>
  <rv s="0">
    <fb>44727</fb>
    <v>1</v>
  </rv>
  <rv s="0">
    <fb>44728</fb>
    <v>1</v>
  </rv>
  <rv s="0">
    <fb>44729</fb>
    <v>1</v>
  </rv>
  <rv s="0">
    <fb>44733</fb>
    <v>1</v>
  </rv>
  <rv s="0">
    <fb>44734</fb>
    <v>1</v>
  </rv>
  <rv s="0">
    <fb>44735</fb>
    <v>1</v>
  </rv>
  <rv s="0">
    <fb>44736</fb>
    <v>1</v>
  </rv>
  <rv s="0">
    <fb>44739</fb>
    <v>1</v>
  </rv>
  <rv s="0">
    <fb>44740</fb>
    <v>1</v>
  </rv>
  <rv s="0">
    <fb>44741</fb>
    <v>1</v>
  </rv>
  <rv s="0">
    <fb>44742</fb>
    <v>1</v>
  </rv>
  <rv s="0">
    <fb>44743</fb>
    <v>1</v>
  </rv>
  <rv s="0">
    <fb>44747</fb>
    <v>1</v>
  </rv>
  <rv s="0">
    <fb>44748</fb>
    <v>1</v>
  </rv>
  <rv s="0">
    <fb>44749</fb>
    <v>1</v>
  </rv>
  <rv s="0">
    <fb>44750</fb>
    <v>1</v>
  </rv>
  <rv s="0">
    <fb>44753</fb>
    <v>1</v>
  </rv>
  <rv s="0">
    <fb>44754</fb>
    <v>1</v>
  </rv>
  <rv s="0">
    <fb>44755</fb>
    <v>1</v>
  </rv>
  <rv s="0">
    <fb>44756</fb>
    <v>1</v>
  </rv>
  <rv s="0">
    <fb>44757</fb>
    <v>1</v>
  </rv>
  <rv s="0">
    <fb>44760</fb>
    <v>1</v>
  </rv>
  <rv s="0">
    <fb>44761</fb>
    <v>1</v>
  </rv>
  <rv s="0">
    <fb>44762</fb>
    <v>1</v>
  </rv>
  <rv s="0">
    <fb>44763</fb>
    <v>1</v>
  </rv>
  <rv s="0">
    <fb>44764</fb>
    <v>1</v>
  </rv>
  <rv s="0">
    <fb>44767</fb>
    <v>1</v>
  </rv>
  <rv s="0">
    <fb>44768</fb>
    <v>1</v>
  </rv>
  <rv s="0">
    <fb>44769</fb>
    <v>1</v>
  </rv>
  <rv s="0">
    <fb>44770</fb>
    <v>1</v>
  </rv>
  <rv s="0">
    <fb>44771</fb>
    <v>1</v>
  </rv>
  <rv s="0">
    <fb>44774</fb>
    <v>1</v>
  </rv>
  <rv s="0">
    <fb>44775</fb>
    <v>1</v>
  </rv>
  <rv s="0">
    <fb>44776</fb>
    <v>1</v>
  </rv>
  <rv s="0">
    <fb>44777</fb>
    <v>1</v>
  </rv>
  <rv s="0">
    <fb>44778</fb>
    <v>1</v>
  </rv>
  <rv s="0">
    <fb>44781</fb>
    <v>1</v>
  </rv>
  <rv s="0">
    <fb>44782</fb>
    <v>1</v>
  </rv>
  <rv s="0">
    <fb>44783</fb>
    <v>1</v>
  </rv>
  <rv s="0">
    <fb>44784</fb>
    <v>1</v>
  </rv>
  <rv s="0">
    <fb>44785</fb>
    <v>1</v>
  </rv>
  <rv s="0">
    <fb>44788</fb>
    <v>1</v>
  </rv>
  <rv s="0">
    <fb>44789</fb>
    <v>1</v>
  </rv>
  <rv s="0">
    <fb>44790</fb>
    <v>1</v>
  </rv>
  <rv s="0">
    <fb>44791</fb>
    <v>1</v>
  </rv>
  <rv s="0">
    <fb>44792</fb>
    <v>1</v>
  </rv>
  <rv s="0">
    <fb>44795</fb>
    <v>1</v>
  </rv>
  <rv s="0">
    <fb>44796</fb>
    <v>1</v>
  </rv>
  <rv s="0">
    <fb>44797</fb>
    <v>1</v>
  </rv>
  <rv s="0">
    <fb>44798</fb>
    <v>1</v>
  </rv>
  <rv s="0">
    <fb>44799</fb>
    <v>1</v>
  </rv>
  <rv s="0">
    <fb>44802</fb>
    <v>1</v>
  </rv>
  <rv s="0">
    <fb>44803</fb>
    <v>1</v>
  </rv>
  <rv s="0">
    <fb>44804</fb>
    <v>1</v>
  </rv>
  <rv s="0">
    <fb>44805</fb>
    <v>1</v>
  </rv>
  <rv s="0">
    <fb>44806</fb>
    <v>1</v>
  </rv>
  <rv s="0">
    <fb>44810</fb>
    <v>1</v>
  </rv>
  <rv s="0">
    <fb>44811</fb>
    <v>1</v>
  </rv>
  <rv s="0">
    <fb>44812</fb>
    <v>1</v>
  </rv>
  <rv s="0">
    <fb>44813</fb>
    <v>1</v>
  </rv>
  <rv s="0">
    <fb>44816</fb>
    <v>1</v>
  </rv>
  <rv s="0">
    <fb>44817</fb>
    <v>1</v>
  </rv>
  <rv s="0">
    <fb>44818</fb>
    <v>1</v>
  </rv>
  <rv s="0">
    <fb>44819</fb>
    <v>1</v>
  </rv>
  <rv s="0">
    <fb>44820</fb>
    <v>1</v>
  </rv>
  <rv s="0">
    <fb>44823</fb>
    <v>1</v>
  </rv>
  <rv s="0">
    <fb>44824</fb>
    <v>1</v>
  </rv>
  <rv s="0">
    <fb>44825</fb>
    <v>1</v>
  </rv>
  <rv s="0">
    <fb>44826</fb>
    <v>1</v>
  </rv>
  <rv s="0">
    <fb>44827</fb>
    <v>1</v>
  </rv>
  <rv s="0">
    <fb>44833</fb>
    <v>1</v>
  </rv>
  <rv s="0">
    <fb>44834</fb>
    <v>1</v>
  </rv>
  <rv s="0">
    <fb>44844</fb>
    <v>1</v>
  </rv>
  <rv s="0">
    <fb>328.69</fb>
    <v>9</v>
  </rv>
  <rv s="0">
    <fb>315.81</fb>
    <v>9</v>
  </rv>
  <rv s="0">
    <fb>312.22000000000003</fb>
    <v>9</v>
  </rv>
  <rv s="0">
    <fb>316.92</fb>
    <v>9</v>
  </rv>
  <rv s="0">
    <fb>323.57</fb>
    <v>9</v>
  </rv>
  <rv s="0">
    <fb>329.98</fb>
    <v>9</v>
  </rv>
  <rv s="0">
    <fb>328.08</fb>
    <v>9</v>
  </rv>
  <rv s="0">
    <fb>331.62</fb>
    <v>9</v>
  </rv>
  <rv s="0">
    <fb>335.85</fb>
    <v>9</v>
  </rv>
  <rv s="0">
    <fb>341.13</fb>
    <v>9</v>
  </rv>
  <rv s="0">
    <fb>338.62</fb>
    <v>9</v>
  </rv>
  <rv s="0">
    <fb>335.37</fb>
    <v>9</v>
  </rv>
  <rv s="0">
    <fb>327.64</fb>
    <v>9</v>
  </rv>
  <rv s="0">
    <fb>327.74</fb>
    <v>9</v>
  </rv>
  <rv s="0">
    <fb>340.89</fb>
    <v>9</v>
  </rv>
  <rv s="0">
    <fb>347.56</fb>
    <v>9</v>
  </rv>
  <rv s="0">
    <fb>342.96</fb>
    <v>9</v>
  </rv>
  <rv s="0">
    <fb>340.77</fb>
    <v>9</v>
  </rv>
  <rv s="0">
    <fb>338.69</fb>
    <v>9</v>
  </rv>
  <rv s="0">
    <fb>345.3</fb>
    <v>9</v>
  </rv>
  <rv s="0">
    <fb>341.01</fb>
    <v>9</v>
  </rv>
  <rv s="0">
    <fb>337.25</fb>
    <v>9</v>
  </rv>
  <rv s="0">
    <fb>341.06</fb>
    <v>9</v>
  </rv>
  <rv s="0">
    <fb>333.12</fb>
    <v>9</v>
  </rv>
  <rv s="0">
    <fb>338.03</fb>
    <v>9</v>
  </rv>
  <rv s="0">
    <fb>324.45999999999998</fb>
    <v>9</v>
  </rv>
  <rv s="0">
    <fb>310.60000000000002</fb>
    <v>9</v>
  </rv>
  <rv s="0">
    <fb>310.39</fb>
    <v>9</v>
  </rv>
  <rv s="0">
    <fb>306.83999999999997</fb>
    <v>9</v>
  </rv>
  <rv s="0">
    <fb>317.87</fb>
    <v>9</v>
  </rv>
  <rv s="0">
    <fb>322.81</fb>
    <v>9</v>
  </rv>
  <rv s="0">
    <fb>330.56</fb>
    <v>9</v>
  </rv>
  <rv s="0">
    <fb>329.82</fb>
    <v>9</v>
  </rv>
  <rv s="0">
    <fb>329.75</fb>
    <v>9</v>
  </rv>
  <rv s="0">
    <fb>334.49</fb>
    <v>9</v>
  </rv>
  <rv s="0">
    <fb>333.74</fb>
    <v>9</v>
  </rv>
  <rv s="0">
    <fb>341.66</fb>
    <v>9</v>
  </rv>
  <rv s="0">
    <fb>334.9</fb>
    <v>9</v>
  </rv>
  <rv s="0">
    <fb>333.79</fb>
    <v>9</v>
  </rv>
  <rv s="0">
    <fb>325.45</fb>
    <v>9</v>
  </rv>
  <rv s="0">
    <fb>334.2</fb>
    <v>9</v>
  </rv>
  <rv s="0">
    <fb>330.45</fb>
    <v>9</v>
  </rv>
  <rv s="0">
    <fb>335.24</fb>
    <v>9</v>
  </rv>
  <rv s="0">
    <fb>346.18</fb>
    <v>9</v>
  </rv>
  <rv s="0">
    <fb>346.22</fb>
    <v>9</v>
  </rv>
  <rv s="0">
    <fb>342.94</fb>
    <v>9</v>
  </rv>
  <rv s="0">
    <fb>344.36</fb>
    <v>9</v>
  </rv>
  <rv s="0">
    <fb>336.35</fb>
    <v>9</v>
  </rv>
  <rv s="0">
    <fb>338.54</fb>
    <v>9</v>
  </rv>
  <rv s="0">
    <fb>336.53</fb>
    <v>9</v>
  </rv>
  <rv s="0">
    <fb>324.17</fb>
    <v>9</v>
  </rv>
  <rv s="0">
    <fb>332.46</fb>
    <v>9</v>
  </rv>
  <rv s="0">
    <fb>331.79</fb>
    <v>9</v>
  </rv>
  <rv s="0">
    <fb>328.07</fb>
    <v>9</v>
  </rv>
  <rv s="0">
    <fb>334.37</fb>
    <v>9</v>
  </rv>
  <rv s="0">
    <fb>333.26</fb>
    <v>9</v>
  </rv>
  <rv s="0">
    <fb>326.48</fb>
    <v>9</v>
  </rv>
  <rv s="0">
    <fb>331.9</fb>
    <v>9</v>
  </rv>
  <rv s="0">
    <fb>318.14999999999998</fb>
    <v>9</v>
  </rv>
  <rv s="0">
    <fb>319.58999999999997</fb>
    <v>9</v>
  </rv>
  <rv s="0">
    <fb>316.56</fb>
    <v>9</v>
  </rv>
  <rv s="0">
    <fb>303.17</fb>
    <v>9</v>
  </rv>
  <rv s="0">
    <fb>308.70999999999998</fb>
    <v>9</v>
  </rv>
  <rv s="0">
    <fb>300.14999999999998</fb>
    <v>9</v>
  </rv>
  <rv s="0">
    <fb>294.63</fb>
    <v>9</v>
  </rv>
  <rv s="0">
    <fb>294.64</fb>
    <v>9</v>
  </rv>
  <rv s="0">
    <fb>301.70999999999998</fb>
    <v>9</v>
  </rv>
  <rv s="0">
    <fb>313.26</fb>
    <v>9</v>
  </rv>
  <rv s="0">
    <fb>319</fb>
    <v>9</v>
  </rv>
  <rv s="0">
    <fb>323</fb>
    <v>9</v>
  </rv>
  <rv s="0">
    <fb>237.76</fb>
    <v>9</v>
  </rv>
  <rv s="0">
    <fb>237.09</fb>
    <v>9</v>
  </rv>
  <rv s="0">
    <fb>224.91</fb>
    <v>9</v>
  </rv>
  <rv s="0">
    <fb>220.18</fb>
    <v>9</v>
  </rv>
  <rv s="0">
    <fb>232</fb>
    <v>9</v>
  </rv>
  <rv s="0">
    <fb>228.07</fb>
    <v>9</v>
  </rv>
  <rv s="0">
    <fb>219.55</fb>
    <v>9</v>
  </rv>
  <rv s="0">
    <fb>217.7</fb>
    <v>9</v>
  </rv>
  <rv s="0">
    <fb>221</fb>
    <v>9</v>
  </rv>
  <rv s="0">
    <fb>216.54</fb>
    <v>9</v>
  </rv>
  <rv s="0">
    <fb>207.71</fb>
    <v>9</v>
  </rv>
  <rv s="0">
    <fb>206.16</fb>
    <v>9</v>
  </rv>
  <rv s="0">
    <fb>202.08</fb>
    <v>9</v>
  </rv>
  <rv s="0">
    <fb>198.45</fb>
    <v>9</v>
  </rv>
  <rv s="0">
    <fb>207.6</fb>
    <v>9</v>
  </rv>
  <rv s="0">
    <fb>210.48</fb>
    <v>9</v>
  </rv>
  <rv s="0">
    <fb>211.03</fb>
    <v>9</v>
  </rv>
  <rv s="0">
    <fb>203.49</fb>
    <v>9</v>
  </rv>
  <rv s="0">
    <fb>208.11</fb>
    <v>9</v>
  </rv>
  <rv s="0">
    <fb>202.97</fb>
    <v>9</v>
  </rv>
  <rv s="0">
    <fb>200.06</fb>
    <v>9</v>
  </rv>
  <rv s="0">
    <fb>187.47</fb>
    <v>9</v>
  </rv>
  <rv s="0">
    <fb>190.29</fb>
    <v>9</v>
  </rv>
  <rv s="0">
    <fb>198.5</fb>
    <v>9</v>
  </rv>
  <rv s="0">
    <fb>195.21</fb>
    <v>9</v>
  </rv>
  <rv s="0">
    <fb>187.61</fb>
    <v>9</v>
  </rv>
  <rv s="0">
    <fb>186.63</fb>
    <v>9</v>
  </rv>
  <rv s="0">
    <fb>192.03</fb>
    <v>9</v>
  </rv>
  <rv s="0">
    <fb>203.63</fb>
    <v>9</v>
  </rv>
  <rv s="0">
    <fb>207.84</fb>
    <v>9</v>
  </rv>
  <rv s="0">
    <fb>216.49</fb>
    <v>9</v>
  </rv>
  <rv s="0">
    <fb>211.49</fb>
    <v>9</v>
  </rv>
  <rv s="0">
    <fb>216.65</fb>
    <v>9</v>
  </rv>
  <rv s="0">
    <fb>213.46</fb>
    <v>9</v>
  </rv>
  <rv s="0">
    <fb>219.57</fb>
    <v>9</v>
  </rv>
  <rv s="0">
    <fb>221.82</fb>
    <v>9</v>
  </rv>
  <rv s="0">
    <fb>223.59</fb>
    <v>9</v>
  </rv>
  <rv s="0">
    <fb>229.86</fb>
    <v>9</v>
  </rv>
  <rv s="0">
    <fb>227.85</fb>
    <v>9</v>
  </rv>
  <rv s="0">
    <fb>222.36</fb>
    <v>9</v>
  </rv>
  <rv s="0">
    <fb>224.85</fb>
    <v>9</v>
  </rv>
  <rv s="0">
    <fb>233.89</fb>
    <v>9</v>
  </rv>
  <rv s="0">
    <fb>231.84</fb>
    <v>9</v>
  </rv>
  <rv s="0">
    <fb>223.3</fb>
    <v>9</v>
  </rv>
  <rv s="0">
    <fb>222.95</fb>
    <v>9</v>
  </rv>
  <rv s="0">
    <fb>222.33</fb>
    <v>9</v>
  </rv>
  <rv s="0">
    <fb>216.46</fb>
    <v>9</v>
  </rv>
  <rv s="0">
    <fb>214.14</fb>
    <v>9</v>
  </rv>
  <rv s="0">
    <fb>214.99</fb>
    <v>9</v>
  </rv>
  <rv s="0">
    <fb>210.18</fb>
    <v>9</v>
  </rv>
  <rv s="0">
    <fb>210.77</fb>
    <v>9</v>
  </rv>
  <rv s="0">
    <fb>217.31</fb>
    <v>9</v>
  </rv>
  <rv s="0">
    <fb>200.42</fb>
    <v>9</v>
  </rv>
  <rv s="0">
    <fb>188.07</fb>
    <v>9</v>
  </rv>
  <rv s="0">
    <fb>184.11</fb>
    <v>9</v>
  </rv>
  <rv s="0">
    <fb>186.99</fb>
    <v>9</v>
  </rv>
  <rv s="0">
    <fb>180.95</fb>
    <v>9</v>
  </rv>
  <rv s="0">
    <fb>174.95</fb>
    <v>9</v>
  </rv>
  <rv s="0">
    <fb>205.73</fb>
    <v>9</v>
  </rv>
  <rv s="0">
    <fb>200.47</fb>
    <v>9</v>
  </rv>
  <rv s="0">
    <fb>211.13</fb>
    <v>9</v>
  </rv>
  <rv s="0">
    <fb>212.03</fb>
    <v>9</v>
  </rv>
  <rv s="0">
    <fb>223.41</fb>
    <v>9</v>
  </rv>
  <rv s="0">
    <fb>208.28</fb>
    <v>9</v>
  </rv>
  <rv s="0">
    <fb>203.77</fb>
    <v>9</v>
  </rv>
  <rv s="0">
    <fb>196.21</fb>
    <v>9</v>
  </rv>
  <rv s="0">
    <fb>197.65</fb>
    <v>9</v>
  </rv>
  <rv s="0">
    <fb>188.74</fb>
    <v>9</v>
  </rv>
  <rv s="0">
    <fb>191.24</fb>
    <v>9</v>
  </rv>
  <rv s="0">
    <fb>198.62</fb>
    <v>9</v>
  </rv>
  <rv s="0">
    <fb>200.04</fb>
    <v>9</v>
  </rv>
  <rv s="0">
    <fb>202.62</fb>
    <v>9</v>
  </rv>
  <rv s="0">
    <fb>192.24</fb>
    <v>9</v>
  </rv>
  <rv s="0">
    <fb>191.29</fb>
    <v>9</v>
  </rv>
  <rv s="0">
    <fb>193.54</fb>
    <v>9</v>
  </rv>
  <rv s="0">
    <fb>196.23</fb>
    <v>9</v>
  </rv>
  <rv s="0">
    <fb>181.28</fb>
    <v>9</v>
  </rv>
  <rv s="0">
    <fb>183.83</fb>
    <v>9</v>
  </rv>
  <rv s="0">
    <fb>191.63</fb>
    <v>9</v>
  </rv>
  <rv s="0">
    <fb>195.13</fb>
    <v>9</v>
  </rv>
  <rv s="0">
    <fb>193.64</fb>
    <v>9</v>
  </rv>
  <rv s="0">
    <fb>188.64</fb>
    <v>9</v>
  </rv>
  <rv s="0">
    <fb>198.86</fb>
    <v>9</v>
  </rv>
  <rv s="0">
    <fb>190.78</fb>
    <v>9</v>
  </rv>
  <rv s="0">
    <fb>194.25</fb>
    <v>9</v>
  </rv>
  <rv s="0">
    <fb>195.65</fb>
    <v>9</v>
  </rv>
  <rv s="0">
    <fb>196.64</fb>
    <v>9</v>
  </rv>
  <rv s="0">
    <fb>184</fb>
    <v>9</v>
  </rv>
  <rv s="0">
    <fb>175.57</fb>
    <v>9</v>
  </rv>
  <rv s="0">
    <fb>164.26</fb>
    <v>9</v>
  </rv>
  <rv s="0">
    <fb>163.72999999999999</fb>
    <v>9</v>
  </rv>
  <rv s="0">
    <fb>169.35</fb>
    <v>9</v>
  </rv>
  <rv s="0">
    <fb>160.87</fb>
    <v>9</v>
  </rv>
  <rv s="0">
    <fb>163.74</fb>
    <v>9</v>
  </rv>
  <rv s="0">
    <fb>157.05000000000001</fb>
    <v>9</v>
  </rv>
  <rv s="0">
    <fb>155.85</fb>
    <v>9</v>
  </rv>
  <rv s="0">
    <fb>158.75</fb>
    <v>9</v>
  </rv>
  <rv s="0">
    <fb>170.16</fb>
    <v>9</v>
  </rv>
  <rv s="0">
    <fb>169.49</fb>
    <v>9</v>
  </rv>
  <rv s="0">
    <fb>160.68</fb>
    <v>9</v>
  </rv>
  <rv s="0">
    <fb>163.94</fb>
    <v>9</v>
  </rv>
  <rv s="0">
    <fb>161.25</fb>
    <v>9</v>
  </rv>
  <rv s="0">
    <fb>160.03</fb>
    <v>9</v>
  </rv>
  <rv s="0">
    <fb>168.19</fb>
    <v>9</v>
  </rv>
  <rv s="0">
    <fb>169.77</fb>
    <v>9</v>
  </rv>
  <rv s="0">
    <fb>172.19</fb>
    <v>9</v>
  </rv>
  <rv s="0">
    <fb>170.88</fb>
    <v>9</v>
  </rv>
  <rv s="0">
    <fb>162.88</fb>
    <v>9</v>
  </rv>
  <rv s="0">
    <fb>163.27000000000001</fb>
    <v>9</v>
  </rv>
  <rv s="0">
    <fb>163.49</fb>
    <v>9</v>
  </rv>
  <rv s="0">
    <fb>158.05000000000001</fb>
    <v>9</v>
  </rv>
  <rv s="0">
    <fb>164.7</fb>
    <v>9</v>
  </rv>
  <rv s="0">
    <fb>167.23</fb>
    <v>9</v>
  </rv>
  <rv s="0">
    <fb>175.78</fb>
    <v>9</v>
  </rv>
  <rv s="0">
    <fb>183.09</fb>
    <v>9</v>
  </rv>
  <rv s="0">
    <fb>183.17</fb>
    <v>9</v>
  </rv>
  <rv s="0">
    <fb>169.27</fb>
    <v>9</v>
  </rv>
  <rv s="0">
    <fb>166.65</fb>
    <v>9</v>
  </rv>
  <rv s="0">
    <fb>159.15</fb>
    <v>9</v>
  </rv>
  <rv s="0">
    <fb>169.58</fb>
    <v>9</v>
  </rv>
  <rv s="0">
    <fb>160.72</fb>
    <v>9</v>
  </rv>
  <rv s="0">
    <fb>159.1</fb>
    <v>9</v>
  </rv>
  <rv s="0">
    <fb>159.93</fb>
    <v>9</v>
  </rv>
  <rv s="0">
    <fb>160.19</fb>
    <v>9</v>
  </rv>
  <rv s="0">
    <fb>168.8</fb>
    <v>9</v>
  </rv>
  <rv s="0">
    <fb>170.57</fb>
    <v>9</v>
  </rv>
  <rv s="0">
    <fb>167.11</fb>
    <v>9</v>
  </rv>
  <rv s="0">
    <fb>170.25</fb>
    <v>9</v>
  </rv>
  <rv s="0">
    <fb>168.53</fb>
    <v>9</v>
  </rv>
  <rv s="0">
    <fb>178.34</fb>
    <v>9</v>
  </rv>
  <rv s="0">
    <fb>177.49</fb>
    <v>9</v>
  </rv>
  <rv s="0">
    <fb>180.5</fb>
    <v>9</v>
  </rv>
  <rv s="0">
    <fb>180.89</fb>
    <v>9</v>
  </rv>
  <rv s="0">
    <fb>179.47</fb>
    <v>9</v>
  </rv>
  <rv s="0">
    <fb>174.85</fb>
    <v>9</v>
  </rv>
  <rv s="0">
    <fb>174.66</fb>
    <v>9</v>
  </rv>
  <rv s="0">
    <fb>167.96</fb>
    <v>9</v>
  </rv>
  <rv s="0">
    <fb>163.05000000000001</fb>
    <v>9</v>
  </rv>
  <rv s="0">
    <fb>161.11000000000001</fb>
    <v>9</v>
  </rv>
  <rv s="0">
    <fb>163.26</fb>
    <v>9</v>
  </rv>
  <rv s="0">
    <fb>168.78</fb>
    <v>9</v>
  </rv>
  <rv s="0">
    <fb>161.78</fb>
    <v>9</v>
  </rv>
  <rv s="0">
    <fb>159.16999999999999</fb>
    <v>9</v>
  </rv>
  <rv s="0">
    <fb>157.16</fb>
    <v>9</v>
  </rv>
  <rv s="0">
    <fb>162.93</fb>
    <v>9</v>
  </rv>
  <rv s="0">
    <fb>165.36</fb>
    <v>9</v>
  </rv>
  <rv s="0">
    <fb>160.32</fb>
    <v>9</v>
  </rv>
  <rv s="0">
    <fb>158.54</fb>
    <v>9</v>
  </rv>
  <rv s="0">
    <fb>160.38999999999999</fb>
    <v>9</v>
  </rv>
  <rv s="0">
    <fb>162.06</fb>
    <v>9</v>
  </rv>
  <rv s="0">
    <fb>169.15</fb>
    <v>9</v>
  </rv>
  <rv s="0">
    <fb>168.96</fb>
    <v>9</v>
  </rv>
  <rv s="0">
    <fb>153.13</fb>
    <v>9</v>
  </rv>
  <rv s="0">
    <fb>151.47</fb>
    <v>9</v>
  </rv>
  <rv s="0">
    <fb>149.55000000000001</fb>
    <v>9</v>
  </rv>
  <rv s="0">
    <fb>146.29</fb>
    <v>9</v>
  </rv>
  <rv s="0">
    <fb>148.02000000000001</fb>
    <v>9</v>
  </rv>
  <rv s="0">
    <fb>146.09</fb>
    <v>9</v>
  </rv>
  <rv s="0">
    <fb>142.12</fb>
    <v>9</v>
  </rv>
  <rv s="0">
    <fb>142.82</fb>
    <v>9</v>
  </rv>
  <rv s="0">
    <fb>140.41</fb>
    <v>9</v>
  </rv>
  <rv s="0">
    <fb>136.37</fb>
    <v>9</v>
  </rv>
  <rv s="0">
    <fb>134.4</fb>
    <v>9</v>
  </rv>
  <rv s="0">
    <fb>141.61000000000001</fb>
    <v>9</v>
  </rv>
  <rv s="0">
    <fb>136.41</fb>
    <v>9</v>
  </rv>
  <rv s="0">
    <fb>135.68</fb>
    <v>9</v>
  </rv>
  <rv s="0">
    <fb>138.61000000000001</fb>
    <v>9</v>
  </rv>
  <rv s="0">
    <fb>140.28</fb>
    <v>9</v>
  </rv>
  <rv s="0">
    <fb>138.97999999999999</fb>
    <v>9</v>
  </rv>
  <rv s="0">
    <fb>139.07</fb>
    <v>9</v>
  </rv>
  <rv s="0">
    <fb>133.44999999999999</fb>
    <v>9</v>
  </rv>
  <rv s="0">
    <fb>133.79</fb>
    <v>9</v>
  </rv>
  <rv s="0">
    <fb>128.54</fb>
    <v>9</v>
  </rv>
  <rv s="0">
    <fb>127.5</fb>
    <v>9</v>
  </rv>
  <rv s="0">
    <fb>130.29</fb>
    <v>9</v>
  </rv>
  <rv s="0">
    <fb>126.76</fb>
    <v>9</v>
  </rv>
  <rv s="0">
    <fb>134.04</fb>
    <v>9</v>
  </rv>
  <rv s="0">
    <fb>132.80000000000001</fb>
    <v>9</v>
  </rv>
  <rv s="0">
    <fb>133.22999999999999</fb>
    <v>9</v>
  </rv>
  <rv s="0">
    <fb>131.53</fb>
    <v>9</v>
  </rv>
  <rv s="0">
    <fb>130.01</fb>
    <v>9</v>
  </rv>
  <rv s="0">
    <fb>129.72</fb>
    <v>9</v>
  </rv>
  <rv s="0">
    <fb>349.56</fb>
    <v>9</v>
  </rv>
  <rv s="0">
    <fb>345.74</fb>
    <v>9</v>
  </rv>
  <rv s="0">
    <fb>340.88</fb>
    <v>9</v>
  </rv>
  <rv s="0">
    <fb>347.92</fb>
    <v>9</v>
  </rv>
  <rv s="0">
    <fb>345.21</fb>
    <v>9</v>
  </rv>
  <rv s="0">
    <fb>337.17</fb>
    <v>9</v>
  </rv>
  <rv s="0">
    <fb>348.64</fb>
    <v>9</v>
  </rv>
  <rv s="0">
    <fb>345.92</fb>
    <v>9</v>
  </rv>
  <rv s="0">
    <fb>284.02</fb>
    <v>9</v>
  </rv>
  <rv s="0">
    <fb>236.99</fb>
    <v>9</v>
  </rv>
  <rv s="0">
    <fb>244.68</fb>
    <v>9</v>
  </rv>
  <rv s="0">
    <fb>236.85</fb>
    <v>9</v>
  </rv>
  <rv s="0">
    <fb>228.96</fb>
    <v>9</v>
  </rv>
  <rv s="0">
    <fb>225.82</fb>
    <v>9</v>
  </rv>
  <rv s="0">
    <fb>231.19</fb>
    <v>9</v>
  </rv>
  <rv s="0">
    <fb>235.07</fb>
    <v>9</v>
  </rv>
  <rv s="0">
    <fb>234.28</fb>
    <v>9</v>
  </rv>
  <rv s="0">
    <fb>242.23</fb>
    <v>9</v>
  </rv>
  <rv s="0">
    <fb>251.41</fb>
    <v>9</v>
  </rv>
  <rv s="0">
    <fb>263.77999999999997</fb>
    <v>9</v>
  </rv>
  <rv s="0">
    <fb>282.69</fb>
    <v>9</v>
  </rv>
  <rv s="0">
    <fb>276.38</fb>
    <v>9</v>
  </rv>
  <rv s="0">
    <fb>273.39</fb>
    <v>9</v>
  </rv>
  <rv s="0">
    <fb>329.63</fb>
    <v>9</v>
  </rv>
  <rv s="0">
    <fb>368.51</fb>
    <v>9</v>
  </rv>
  <rv s="0">
    <fb>352.43</fb>
    <v>9</v>
  </rv>
  <rv s="0">
    <fb>310.61</fb>
    <v>9</v>
  </rv>
  <rv s="0">
    <fb>301.49</fb>
    <v>9</v>
  </rv>
  <rv s="0">
    <fb>306.72000000000003</fb>
    <v>9</v>
  </rv>
  <rv s="0">
    <fb>265.33</fb>
    <v>9</v>
  </rv>
  <rv s="0">
    <fb>282.35000000000002</fb>
    <v>9</v>
  </rv>
  <rv s="0">
    <fb>283.39999999999998</fb>
    <v>9</v>
  </rv>
  <rv s="0">
    <fb>272.20999999999998</fb>
    <v>9</v>
  </rv>
  <rv s="0">
    <fb>257.06</fb>
    <v>9</v>
  </rv>
  <rv s="0">
    <fb>271.99</fb>
    <v>9</v>
  </rv>
  <rv s="0">
    <fb>277.16000000000003</fb>
    <v>9</v>
  </rv>
  <rv s="0">
    <fb>283.27999999999997</fb>
    <v>9</v>
  </rv>
  <rv s="0">
    <fb>282.02</fb>
    <v>9</v>
  </rv>
  <rv s="0">
    <fb>294.8</fb>
    <v>9</v>
  </rv>
  <rv s="0">
    <fb>268.14</fb>
    <v>9</v>
  </rv>
  <rv s="0">
    <fb>251.36</fb>
    <v>9</v>
  </rv>
  <rv s="0">
    <fb>249.99</fb>
    <v>9</v>
  </rv>
  <rv s="0">
    <fb>246.88</fb>
    <v>9</v>
  </rv>
  <rv s="0">
    <fb>241.44</fb>
    <v>9</v>
  </rv>
  <rv s="0">
    <fb>247.88</fb>
    <v>9</v>
  </rv>
  <rv s="0">
    <fb>251.6</fb>
    <v>9</v>
  </rv>
  <rv s="0">
    <fb>253.98</fb>
    <v>9</v>
  </rv>
  <rv s="0">
    <fb>235.05</fb>
    <v>9</v>
  </rv>
  <rv s="0">
    <fb>233.06</fb>
    <v>9</v>
  </rv>
  <rv s="0">
    <fb>215.23</fb>
    <v>9</v>
  </rv>
  <rv s="0">
    <fb>216.06</fb>
    <v>9</v>
  </rv>
  <rv s="0">
    <fb>213.86</fb>
    <v>9</v>
  </rv>
  <rv s="0">
    <fb>233.7</fb>
    <v>9</v>
  </rv>
  <rv s="0">
    <fb>221.39</fb>
    <v>9</v>
  </rv>
  <rv s="0">
    <fb>222.89</fb>
    <v>9</v>
  </rv>
  <rv s="0">
    <fb>210.17</fb>
    <v>9</v>
  </rv>
  <rv s="0">
    <fb>204.73</fb>
    <v>9</v>
  </rv>
  <rv s="0">
    <fb>186.61</fb>
    <v>9</v>
  </rv>
  <rv s="0">
    <fb>174.07</fb>
    <v>9</v>
  </rv>
  <rv s="0">
    <fb>167.52</fb>
    <v>9</v>
  </rv>
  <rv s="0">
    <fb>160.07</fb>
    <v>9</v>
  </rv>
  <rv s="0">
    <fb>157.30000000000001</fb>
    <v>9</v>
  </rv>
  <rv s="0">
    <fb>152.54</fb>
    <v>9</v>
  </rv>
  <rv s="0">
    <fb>154.96</fb>
    <v>9</v>
  </rv>
  <rv s="0">
    <fb>148.62</fb>
    <v>9</v>
  </rv>
  <rv s="0">
    <fb>159.47</fb>
    <v>9</v>
  </rv>
  <rv s="0">
    <fb>169.33</fb>
    <v>9</v>
  </rv>
  <rv s="0">
    <fb>172.74</fb>
    <v>9</v>
  </rv>
  <rv s="0">
    <fb>169.61</fb>
    <v>9</v>
  </rv>
  <rv s="0">
    <fb>163.95</fb>
    <v>9</v>
  </rv>
  <rv s="0">
    <fb>163.01</fb>
    <v>9</v>
  </rv>
  <rv s="0">
    <fb>160.27000000000001</fb>
    <v>9</v>
  </rv>
  <rv s="0">
    <fb>153.31</fb>
    <v>9</v>
  </rv>
  <rv s="0">
    <fb>164.03</fb>
    <v>9</v>
  </rv>
  <rv s="0">
    <fb>160.41999999999999</fb>
    <v>9</v>
  </rv>
  <rv s="0">
    <fb>161.32</fb>
    <v>9</v>
  </rv>
  <rv s="0">
    <fb>142.47</fb>
    <v>9</v>
  </rv>
  <rv s="0">
    <fb>151.12</fb>
    <v>9</v>
  </rv>
  <rv s="0">
    <fb>151.81</fb>
    <v>9</v>
  </rv>
  <rv s="0">
    <fb>146.36000000000001</fb>
    <v>9</v>
  </rv>
  <rv s="0">
    <fb>145.74</fb>
    <v>9</v>
  </rv>
  <rv s="0">
    <fb>144.97</fb>
    <v>9</v>
  </rv>
  <rv s="0">
    <fb>135.72999999999999</fb>
    <v>9</v>
  </rv>
  <rv s="0">
    <fb>156.22999999999999</fb>
    <v>9</v>
  </rv>
  <rv s="0">
    <fb>151.33000000000001</fb>
    <v>9</v>
  </rv>
  <rv s="0">
    <fb>153.6</fb>
    <v>9</v>
  </rv>
  <rv s="0">
    <fb>149.52000000000001</fb>
    <v>9</v>
  </rv>
  <rv s="0">
    <fb>147.86000000000001</fb>
    <v>9</v>
  </rv>
  <rv s="0">
    <fb>141.52000000000001</fb>
    <v>9</v>
  </rv>
  <rv s="0">
    <fb>136.46</fb>
    <v>9</v>
  </rv>
  <rv s="0">
    <fb>126.46</fb>
    <v>9</v>
  </rv>
  <rv s="0">
    <fb>129.28</fb>
    <v>9</v>
  </rv>
  <rv s="0">
    <fb>142.49</fb>
    <v>9</v>
  </rv>
  <rv s="0">
    <fb>139.52000000000001</fb>
    <v>9</v>
  </rv>
  <rv s="0">
    <fb>138.19999999999999</fb>
    <v>9</v>
  </rv>
  <rv s="0">
    <fb>150.07</fb>
    <v>9</v>
  </rv>
  <rv s="0">
    <fb>148.12</fb>
    <v>9</v>
  </rv>
  <rv s="0">
    <fb>169.36</fb>
    <v>9</v>
  </rv>
  <rv s="0">
    <fb>168.26</fb>
    <v>9</v>
  </rv>
  <rv s="0">
    <fb>178.93</fb>
    <v>9</v>
  </rv>
  <rv s="0">
    <fb>175.38</fb>
    <v>9</v>
  </rv>
  <rv s="0">
    <fb>186.72</fb>
    <v>9</v>
  </rv>
  <rv s="0">
    <fb>178.73</fb>
    <v>9</v>
  </rv>
  <rv s="0">
    <fb>179.68</fb>
    <v>9</v>
  </rv>
  <rv s="0">
    <fb>165.92</fb>
    <v>9</v>
  </rv>
  <rv s="0">
    <fb>173.08</fb>
    <v>9</v>
  </rv>
  <rv s="0">
    <fb>180.64</fb>
    <v>9</v>
  </rv>
  <rv s="0">
    <fb>174.92</fb>
    <v>9</v>
  </rv>
  <rv s="0">
    <fb>172.26</fb>
    <v>9</v>
  </rv>
  <rv s="0">
    <fb>176.59</fb>
    <v>9</v>
  </rv>
  <rv s="0">
    <fb>172.54</fb>
    <v>9</v>
  </rv>
  <rv s="0">
    <fb>162.05000000000001</fb>
    <v>9</v>
  </rv>
  <rv s="0">
    <fb>154.62</fb>
    <v>9</v>
  </rv>
  <rv s="0">
    <fb>159</fb>
    <v>9</v>
  </rv>
  <rv s="0">
    <fb>160.84</fb>
    <v>9</v>
  </rv>
  <rv s="0">
    <fb>160</fb>
    <v>9</v>
  </rv>
  <rv s="0">
    <fb>159.5</fb>
    <v>9</v>
  </rv>
  <rv s="0">
    <fb>169.66</fb>
    <v>9</v>
  </rv>
  <rv s="0">
    <fb>165.49</fb>
    <v>9</v>
  </rv>
  <rv s="0">
    <fb>154.75</fb>
    <v>9</v>
  </rv>
  <rv s="0">
    <fb>152.72</fb>
    <v>9</v>
  </rv>
  <rv s="0">
    <fb>150.12</fb>
    <v>9</v>
  </rv>
  <rv s="0">
    <fb>144.5</fb>
    <v>9</v>
  </rv>
  <rv s="0">
    <fb>140.34</fb>
    <v>9</v>
  </rv>
  <rv s="0">
    <fb>150.41</fb>
    <v>9</v>
  </rv>
  <rv s="0">
    <fb>145.79</fb>
    <v>9</v>
  </rv>
  <rv s="0">
    <fb>142.43</fb>
    <v>9</v>
  </rv>
  <rv s="0">
    <fb>142.52000000000001</fb>
    <v>9</v>
  </rv>
  <rv s="0">
    <fb>134.41</fb>
    <v>9</v>
  </rv>
  <rv s="0">
    <fb>142.08000000000001</fb>
    <v>9</v>
  </rv>
  <rv s="0">
    <fb>146.54</fb>
    <v>9</v>
  </rv>
  <rv s="0">
    <fb>155.05000000000001</fb>
    <v>9</v>
  </rv>
  <rv s="0">
    <fb>142.02000000000001</fb>
    <v>9</v>
  </rv>
  <rv s="0">
    <fb>135.80000000000001</fb>
    <v>9</v>
  </rv>
  <rv s="0">
    <fb>132.32</fb>
    <v>9</v>
  </rv>
  <rv s="0">
    <fb>123.43</fb>
    <v>9</v>
  </rv>
  <rv s="0">
    <fb>130.16999999999999</fb>
    <v>9</v>
  </rv>
  <rv s="0">
    <fb>137.91</fb>
    <v>9</v>
  </rv>
  <rv s="0">
    <fb>136.26</fb>
    <v>9</v>
  </rv>
  <rv s="0">
    <fb>142.28</fb>
    <v>9</v>
  </rv>
  <rv s="0">
    <fb>137.71</fb>
    <v>9</v>
  </rv>
  <rv s="0">
    <fb>143.38</fb>
    <v>9</v>
  </rv>
  <rv s="0">
    <fb>136.25</fb>
    <v>9</v>
  </rv>
  <rv s="0">
    <fb>137.62</fb>
    <v>9</v>
  </rv>
  <rv s="0">
    <fb>132.06</fb>
    <v>9</v>
  </rv>
  <rv s="0">
    <fb>130.85</fb>
    <v>9</v>
  </rv>
  <rv s="0">
    <fb>147.66</fb>
    <v>9</v>
  </rv>
  <rv s="0">
    <fb>145.33000000000001</fb>
    <v>9</v>
  </rv>
  <rv s="0">
    <fb>143.4</fb>
    <v>9</v>
  </rv>
  <rv s="0">
    <fb>140.18</fb>
    <v>9</v>
  </rv>
  <rv s="0">
    <fb>137.15</fb>
    <v>9</v>
  </rv>
  <rv s="0">
    <fb>140</fb>
    <v>9</v>
  </rv>
  <rv s="0">
    <fb>145.34</fb>
    <v>9</v>
  </rv>
  <rv s="0">
    <fb>148.53</fb>
    <v>9</v>
  </rv>
  <rv s="0">
    <fb>127.12</fb>
    <v>9</v>
  </rv>
  <rv s="0">
    <fb>117.13</fb>
    <v>9</v>
  </rv>
  <rv s="0">
    <fb>121.56</fb>
    <v>9</v>
  </rv>
  <rv s="0">
    <fb>128.53</fb>
    <v>9</v>
  </rv>
  <rv s="0">
    <fb>121.08</fb>
    <v>9</v>
  </rv>
  <rv s="0">
    <fb>128.03</fb>
    <v>9</v>
  </rv>
  <rv s="0">
    <fb>129.99</fb>
    <v>9</v>
  </rv>
  <rv s="0">
    <fb>136.07</fb>
    <v>9</v>
  </rv>
  <rv s="0">
    <fb>143.26</fb>
    <v>9</v>
  </rv>
  <rv s="0">
    <fb>144.27000000000001</fb>
    <v>9</v>
  </rv>
  <rv s="0">
    <fb>145.36000000000001</fb>
    <v>9</v>
  </rv>
  <rv s="0">
    <fb>142.19</fb>
    <v>9</v>
  </rv>
  <rv s="0">
    <fb>142.81</fb>
    <v>9</v>
  </rv>
  <rv s="0">
    <fb>142.85</fb>
    <v>9</v>
  </rv>
  <rv s="0">
    <fb>149.94999999999999</fb>
    <v>9</v>
  </rv>
  <rv s="0">
    <fb>155.54</fb>
    <v>9</v>
  </rv>
  <rv s="0">
    <fb>159.56</fb>
    <v>9</v>
  </rv>
  <rv s="0">
    <fb>172.4</fb>
    <v>9</v>
  </rv>
  <rv s="0">
    <fb>176.23</fb>
    <v>9</v>
  </rv>
  <rv s="0">
    <fb>175.26</fb>
    <v>9</v>
  </rv>
  <rv s="0">
    <fb>173.25</fb>
    <v>9</v>
  </rv>
  <rv s="0">
    <fb>171.24</fb>
    <v>9</v>
  </rv>
  <rv s="0">
    <fb>159.91999999999999</fb>
    <v>9</v>
  </rv>
  <rv s="0">
    <fb>166.91</fb>
    <v>9</v>
  </rv>
  <rv s="0">
    <fb>163.4</fb>
    <v>9</v>
  </rv>
  <rv s="0">
    <fb>167.14</fb>
    <v>9</v>
  </rv>
  <rv s="0">
    <fb>166.89</fb>
    <v>9</v>
  </rv>
  <rv s="0">
    <fb>168.89</fb>
    <v>9</v>
  </rv>
  <rv s="0">
    <fb>163.52000000000001</fb>
    <v>9</v>
  </rv>
  <rv s="0">
    <fb>165.69</fb>
    <v>9</v>
  </rv>
  <rv s="0">
    <fb>160.9</fb>
    <v>9</v>
  </rv>
  <rv s="0">
    <fb>158.02000000000001</fb>
    <v>9</v>
  </rv>
  <rv s="0">
    <fb>158.07</fb>
    <v>9</v>
  </rv>
  <rv s="0">
    <fb>164.09</fb>
    <v>9</v>
  </rv>
  <rv s="0">
    <fb>161.51</fb>
    <v>9</v>
  </rv>
  <rv s="0">
    <fb>160.81</fb>
    <v>9</v>
  </rv>
  <rv s="0">
    <fb>186.49</fb>
    <v>9</v>
  </rv>
  <rv s="0">
    <fb>194.18</fb>
    <v>9</v>
  </rv>
  <rv s="0">
    <fb>186.84</fb>
    <v>9</v>
  </rv>
  <rv s="0">
    <fb>182.94</fb>
    <v>9</v>
  </rv>
  <rv s="0">
    <fb>171.14</fb>
    <v>9</v>
  </rv>
  <rv s="0">
    <fb>174.27</fb>
    <v>9</v>
  </rv>
  <rv s="0">
    <fb>171.81</fb>
    <v>9</v>
  </rv>
  <rv s="0">
    <fb>171.18</fb>
    <v>9</v>
  </rv>
  <rv s="0">
    <fb>176.78</fb>
    <v>9</v>
  </rv>
  <rv s="0">
    <fb>158</fb>
    <v>9</v>
  </rv>
  <rv s="0">
    <fb>150</fb>
    <v>9</v>
  </rv>
  <rv s="0">
    <fb>146.1</fb>
    <v>9</v>
  </rv>
  <rv s="0">
    <fb>143.78</fb>
    <v>9</v>
  </rv>
  <rv s="0">
    <fb>141.43</fb>
    <v>9</v>
  </rv>
  <rv s="0">
    <fb>142.05000000000001</fb>
    <v>9</v>
  </rv>
  <rv s="0">
    <fb>136.69999999999999</fb>
    <v>9</v>
  </rv>
  <rv s="0">
    <fb>137.26</fb>
    <v>9</v>
  </rv>
  <rv s="0">
    <fb>135.93</fb>
    <v>9</v>
  </rv>
  <rv s="0">
    <fb>132.27000000000001</fb>
    <v>9</v>
  </rv>
  <rv s="0">
    <fb>138.94999999999999</fb>
    <v>9</v>
  </rv>
  <rv s="0">
    <fb>138.57</fb>
    <v>9</v>
  </rv>
  <rv s="0">
    <fb>130.08000000000001</fb>
    <v>9</v>
  </rv>
  <rv s="0">
    <fb>134.9</fb>
    <v>9</v>
  </rv>
  <rv s="0">
    <fb>141.28</fb>
    <v>9</v>
  </rv>
  <rv s="0">
    <fb>140.32</fb>
    <v>9</v>
  </rv>
  <rv s="0">
    <fb>131.30000000000001</fb>
    <v>9</v>
  </rv>
  <rv s="0">
    <fb>139.4</fb>
    <v>9</v>
  </rv>
  <rv s="0">
    <fb>135.86000000000001</fb>
    <v>9</v>
  </rv>
  <rv s="0">
    <fb>137.74</fb>
    <v>9</v>
  </rv>
  <rv s="0">
    <fb>127.9</fb>
    <v>9</v>
  </rv>
  <rv s="0">
    <fb>129.70500000000001</fb>
    <v>9</v>
  </rv>
  <rv s="0">
    <fb>125.76</fb>
    <v>9</v>
  </rv>
  <rv s="0">
    <fb>124.32</fb>
    <v>9</v>
  </rv>
  <rv s="0">
    <fb>123.64</fb>
    <v>9</v>
  </rv>
  <rv s="0">
    <fb>119.69</fb>
    <v>9</v>
  </rv>
  <rv s="0">
    <fb>122.23</fb>
    <v>9</v>
  </rv>
  <rv s="0">
    <fb>122.15</fb>
    <v>9</v>
  </rv>
  <rv s="0">
    <fb>118.07</fb>
    <v>9</v>
  </rv>
  <rv s="0">
    <fb>118.25</fb>
    <v>9</v>
  </rv>
  <rv s="0">
    <fb>120.99</fb>
    <v>9</v>
  </rv>
  <rv s="0">
    <fb>125.67</fb>
    <v>9</v>
  </rv>
  <rv s="0">
    <fb>125.62</fb>
    <v>9</v>
  </rv>
  <rv s="0">
    <fb>125.15</fb>
    <v>9</v>
  </rv>
  <rv s="0">
    <fb>119.32</fb>
    <v>9</v>
  </rv>
  <rv s="0">
    <fb>123.42</fb>
    <v>9</v>
  </rv>
  <rv s="0">
    <fb>120.72</fb>
    <v>9</v>
  </rv>
  <rv s="0">
    <fb>130.72</fb>
    <v>9</v>
  </rv>
  <rv s="0">
    <fb>134.72</fb>
    <v>9</v>
  </rv>
  <rv s="0">
    <fb>134</fb>
    <v>9</v>
  </rv>
  <rv s="0">
    <fb>139.25</fb>
    <v>9</v>
  </rv>
  <rv s="0">
    <fb>134.09</fb>
    <v>9</v>
  </rv>
  <rv s="0">
    <fb>123.52</fb>
    <v>9</v>
  </rv>
  <rv s="0">
    <fb>118.38</fb>
    <v>9</v>
  </rv>
  <rv s="0">
    <fb>128.32</fb>
    <v>9</v>
  </rv>
  <rv s="0">
    <fb>133.02000000000001</fb>
    <v>9</v>
  </rv>
  <rv s="0">
    <fb>43.15</fb>
    <v>9</v>
  </rv>
  <rv s="0">
    <fb>43.56</fb>
    <v>9</v>
  </rv>
  <rv s="0">
    <fb>42.97</fb>
    <v>9</v>
  </rv>
  <rv s="0">
    <fb>43.18</fb>
    <v>9</v>
  </rv>
  <rv s="0">
    <fb>43.74</fb>
    <v>9</v>
  </rv>
  <rv s="0">
    <fb>43.64</fb>
    <v>9</v>
  </rv>
  <rv s="0">
    <fb>45.45</fb>
    <v>9</v>
  </rv>
  <rv s="0">
    <fb>44.82</fb>
    <v>9</v>
  </rv>
  <rv s="0">
    <fb>43.85</fb>
    <v>9</v>
  </rv>
  <rv s="0">
    <fb>48.61</fb>
    <v>9</v>
  </rv>
  <rv s="0">
    <fb>48.33</fb>
    <v>9</v>
  </rv>
  <rv s="0">
    <fb>47.3</fb>
    <v>9</v>
  </rv>
  <rv s="0">
    <fb>49.02</fb>
    <v>9</v>
  </rv>
  <rv s="0">
    <fb>50.18</fb>
    <v>9</v>
  </rv>
  <rv s="0">
    <fb>49.73</fb>
    <v>9</v>
  </rv>
  <rv s="0">
    <fb>49.65</fb>
    <v>9</v>
  </rv>
  <rv s="0">
    <fb>49.6</fb>
    <v>9</v>
  </rv>
  <rv s="0">
    <fb>50.87</fb>
    <v>9</v>
  </rv>
  <rv s="0">
    <fb>51.41</fb>
    <v>9</v>
  </rv>
  <rv s="0">
    <fb>50.8</fb>
    <v>9</v>
  </rv>
  <rv s="0">
    <fb>51.2</fb>
    <v>9</v>
  </rv>
  <rv s="0">
    <fb>51.08</fb>
    <v>9</v>
  </rv>
  <rv s="0">
    <fb>50.89</fb>
    <v>9</v>
  </rv>
  <rv s="0">
    <fb>54</fb>
    <v>9</v>
  </rv>
  <rv s="0">
    <fb>52.4</fb>
    <v>9</v>
  </rv>
  <rv s="0">
    <fb>53.73</fb>
    <v>9</v>
  </rv>
  <rv s="0">
    <fb>54.68</fb>
    <v>9</v>
  </rv>
  <rv s="0">
    <fb>53.04</fb>
    <v>9</v>
  </rv>
  <rv s="0">
    <fb>54.27</fb>
    <v>9</v>
  </rv>
  <rv s="0">
    <fb>51.48</fb>
    <v>9</v>
  </rv>
  <rv s="0">
    <fb>51.72</fb>
    <v>9</v>
  </rv>
  <rv s="0">
    <fb>51.4</fb>
    <v>9</v>
  </rv>
  <rv s="0">
    <fb>52.08</fb>
    <v>9</v>
  </rv>
  <rv s="0">
    <fb>52.78</fb>
    <v>9</v>
  </rv>
  <rv s="0">
    <fb>55.2</fb>
    <v>9</v>
  </rv>
  <rv s="0">
    <fb>55.54</fb>
    <v>9</v>
  </rv>
  <rv s="0">
    <fb>58.8</fb>
    <v>9</v>
  </rv>
  <rv s="0">
    <fb>61.25</fb>
    <v>9</v>
  </rv>
  <rv s="0">
    <fb>59.48</fb>
    <v>9</v>
  </rv>
  <rv s="0">
    <fb>61.02</fb>
    <v>9</v>
  </rv>
  <rv s="0">
    <fb>58.95</fb>
    <v>9</v>
  </rv>
  <rv s="0">
    <fb>59.55</fb>
    <v>9</v>
  </rv>
  <rv s="0">
    <fb>58.71</fb>
    <v>9</v>
  </rv>
  <rv s="0">
    <fb>59.2</fb>
    <v>9</v>
  </rv>
  <rv s="0">
    <fb>58.01</fb>
    <v>9</v>
  </rv>
  <rv s="0">
    <fb>57.58</fb>
    <v>9</v>
  </rv>
  <rv s="0">
    <fb>58.4</fb>
    <v>9</v>
  </rv>
  <rv s="0">
    <fb>59.05</fb>
    <v>9</v>
  </rv>
  <rv s="0">
    <fb>56.65</fb>
    <v>9</v>
  </rv>
  <rv s="0">
    <fb>54.53</fb>
    <v>9</v>
  </rv>
  <rv s="0">
    <fb>55.63</fb>
    <v>9</v>
  </rv>
  <rv s="0">
    <fb>54.84</fb>
    <v>9</v>
  </rv>
  <rv s="0">
    <fb>55.72</fb>
    <v>9</v>
  </rv>
  <rv s="0">
    <fb>56.24</fb>
    <v>9</v>
  </rv>
  <rv s="0">
    <fb>56.69</fb>
    <v>9</v>
  </rv>
  <rv s="0">
    <fb>54.95</fb>
    <v>9</v>
  </rv>
  <rv s="0">
    <fb>54.11</fb>
    <v>9</v>
  </rv>
  <rv s="0">
    <fb>53.54</fb>
    <v>9</v>
  </rv>
  <rv s="0">
    <fb>54.05</fb>
    <v>9</v>
  </rv>
  <rv s="0">
    <fb>52.79</fb>
    <v>9</v>
  </rv>
  <rv s="0">
    <fb>51.54</fb>
    <v>9</v>
  </rv>
  <rv s="0">
    <fb>52.54</fb>
    <v>9</v>
  </rv>
  <rv s="0">
    <fb>53.01</fb>
    <v>9</v>
  </rv>
  <rv s="0">
    <fb>53.37</fb>
    <v>9</v>
  </rv>
  <rv s="0">
    <fb>54.33</fb>
    <v>9</v>
  </rv>
  <rv s="0">
    <fb>52.69</fb>
    <v>9</v>
  </rv>
  <rv s="0">
    <fb>53.07</fb>
    <v>9</v>
  </rv>
  <rv s="0">
    <fb>53.86</fb>
    <v>9</v>
  </rv>
  <rv s="0">
    <fb>53.38</fb>
    <v>9</v>
  </rv>
  <rv s="0">
    <fb>53</fb>
    <v>9</v>
  </rv>
  <rv s="0">
    <fb>53.21</fb>
    <v>9</v>
  </rv>
  <rv s="0">
    <fb>51.7</fb>
    <v>9</v>
  </rv>
  <rv s="0">
    <fb>51.47</fb>
    <v>9</v>
  </rv>
  <rv s="0">
    <fb>50.6</fb>
    <v>9</v>
  </rv>
  <rv s="0">
    <fb>50.78</fb>
    <v>9</v>
  </rv>
  <rv s="0">
    <fb>49.8</fb>
    <v>9</v>
  </rv>
  <rv s="0">
    <fb>49.79</fb>
    <v>9</v>
  </rv>
  <rv s="0">
    <fb>49.68</fb>
    <v>9</v>
  </rv>
  <rv s="0">
    <fb>48.9</fb>
    <v>9</v>
  </rv>
  <rv s="0">
    <fb>48.53</fb>
    <v>9</v>
  </rv>
  <rv s="0">
    <fb>47.53</fb>
    <v>9</v>
  </rv>
  <rv s="0">
    <fb>46.87</fb>
    <v>9</v>
  </rv>
  <rv s="0">
    <fb>45.96</fb>
    <v>9</v>
  </rv>
  <rv s="0">
    <fb>47.72</fb>
    <v>9</v>
  </rv>
  <rv s="0">
    <fb>46.94</fb>
    <v>9</v>
  </rv>
  <rv s="0">
    <fb>45.75</fb>
    <v>9</v>
  </rv>
  <rv s="0">
    <fb>47.7</fb>
    <v>9</v>
  </rv>
  <rv s="0">
    <fb>47.83</fb>
    <v>9</v>
  </rv>
  <rv s="0">
    <fb>48.65</fb>
    <v>9</v>
  </rv>
  <rv s="0">
    <fb>47.98</fb>
    <v>9</v>
  </rv>
  <rv s="0">
    <fb>47.44</fb>
    <v>9</v>
  </rv>
  <rv s="0">
    <fb>48.75</fb>
    <v>9</v>
  </rv>
  <rv s="0">
    <fb>49.2</fb>
    <v>9</v>
  </rv>
  <rv s="0">
    <fb>50.27</fb>
    <v>9</v>
  </rv>
  <rv s="0">
    <fb>52.25</fb>
    <v>9</v>
  </rv>
  <rv s="0">
    <fb>52.21</fb>
    <v>9</v>
  </rv>
  <rv s="0">
    <fb>52.92</fb>
    <v>9</v>
  </rv>
  <rv s="0">
    <fb>54.24</fb>
    <v>9</v>
  </rv>
  <rv s="0">
    <fb>54.51</fb>
    <v>9</v>
  </rv>
  <rv s="0">
    <fb>54.19</fb>
    <v>9</v>
  </rv>
  <rv s="0">
    <fb>52.19</fb>
    <v>9</v>
  </rv>
  <rv s="0">
    <fb>52.59</fb>
    <v>9</v>
  </rv>
  <rv s="0">
    <fb>53.28</fb>
    <v>9</v>
  </rv>
  <rv s="0">
    <fb>52.74</fb>
    <v>9</v>
  </rv>
  <rv s="0">
    <fb>52.44</fb>
    <v>9</v>
  </rv>
  <rv s="0">
    <fb>51.77</fb>
    <v>9</v>
  </rv>
  <rv s="0">
    <fb>51.57</fb>
    <v>9</v>
  </rv>
  <rv s="0">
    <fb>50.94</fb>
    <v>9</v>
  </rv>
  <rv s="0">
    <fb>51.24</fb>
    <v>9</v>
  </rv>
  <rv s="0">
    <fb>52.87</fb>
    <v>9</v>
  </rv>
  <rv s="0">
    <fb>55.16</fb>
    <v>9</v>
  </rv>
  <rv s="0">
    <fb>55.17</fb>
    <v>9</v>
  </rv>
  <rv s="0">
    <fb>53.93</fb>
    <v>9</v>
  </rv>
  <rv s="0">
    <fb>53.11</fb>
    <v>9</v>
  </rv>
  <rv s="0">
    <fb>53.1</fb>
    <v>9</v>
  </rv>
  <rv s="0">
    <fb>53.12</fb>
    <v>9</v>
  </rv>
  <rv s="0">
    <fb>51.84</fb>
    <v>9</v>
  </rv>
  <rv s="0">
    <fb>49.75</fb>
    <v>9</v>
  </rv>
  <rv s="0">
    <fb>49.11</fb>
    <v>9</v>
  </rv>
  <rv s="0">
    <fb>48.13</fb>
    <v>9</v>
  </rv>
  <rv s="0">
    <fb>48.95</fb>
    <v>9</v>
  </rv>
  <rv s="0">
    <fb>49.03</fb>
    <v>9</v>
  </rv>
  <rv s="0">
    <fb>49.74</fb>
    <v>9</v>
  </rv>
  <rv s="0">
    <fb>50.51</fb>
    <v>9</v>
  </rv>
  <rv s="0">
    <fb>49.07</fb>
    <v>9</v>
  </rv>
  <rv s="0">
    <fb>48.34</fb>
    <v>9</v>
  </rv>
  <rv s="0">
    <fb>49.29</fb>
    <v>9</v>
  </rv>
  <rv s="0">
    <fb>49.66</fb>
    <v>9</v>
  </rv>
  <rv s="0">
    <fb>48.45</fb>
    <v>9</v>
  </rv>
  <rv s="0">
    <fb>49.04</fb>
    <v>9</v>
  </rv>
  <rv s="0">
    <fb>48.64</fb>
    <v>9</v>
  </rv>
  <rv s="0">
    <fb>49.49</fb>
    <v>9</v>
  </rv>
  <rv s="0">
    <fb>49.45</fb>
    <v>9</v>
  </rv>
  <rv s="0">
    <fb>50.39</fb>
    <v>9</v>
  </rv>
  <rv s="0">
    <fb>49.92</fb>
    <v>9</v>
  </rv>
  <rv s="0">
    <fb>50.67</fb>
    <v>9</v>
  </rv>
  <rv s="0">
    <fb>51.34</fb>
    <v>9</v>
  </rv>
  <rv s="0">
    <fb>50.4</fb>
    <v>9</v>
  </rv>
  <rv s="0">
    <fb>50.65</fb>
    <v>9</v>
  </rv>
  <rv s="0">
    <fb>52.47</fb>
    <v>9</v>
  </rv>
  <rv s="0">
    <fb>52.88</fb>
    <v>9</v>
  </rv>
  <rv s="0">
    <fb>53.41</fb>
    <v>9</v>
  </rv>
  <rv s="0">
    <fb>53.71</fb>
    <v>9</v>
  </rv>
  <rv s="0">
    <fb>53.99</fb>
    <v>9</v>
  </rv>
  <rv s="0">
    <fb>53.91</fb>
    <v>9</v>
  </rv>
  <rv s="0">
    <fb>52.37</fb>
    <v>9</v>
  </rv>
  <rv s="0">
    <fb>52.68</fb>
    <v>9</v>
  </rv>
  <rv s="0">
    <fb>53.2</fb>
    <v>9</v>
  </rv>
  <rv s="0">
    <fb>53.26</fb>
    <v>9</v>
  </rv>
  <rv s="0">
    <fb>53.96</fb>
    <v>9</v>
  </rv>
  <rv s="0">
    <fb>53.47</fb>
    <v>9</v>
  </rv>
  <rv s="0">
    <fb>51.78</fb>
    <v>9</v>
  </rv>
  <rv s="0">
    <fb>49.97</fb>
    <v>9</v>
  </rv>
  <rv s="0">
    <fb>47.91</fb>
    <v>9</v>
  </rv>
  <rv s="0">
    <fb>47.92</fb>
    <v>9</v>
  </rv>
  <rv s="0">
    <fb>48.51</fb>
    <v>9</v>
  </rv>
  <rv s="0">
    <fb>47.48</fb>
    <v>9</v>
  </rv>
  <rv s="0">
    <fb>46.53</fb>
    <v>9</v>
  </rv>
  <rv s="0">
    <fb>48.11</fb>
    <v>9</v>
  </rv>
  <rv s="0">
    <fb>50.09</fb>
    <v>9</v>
  </rv>
  <rv s="0">
    <fb>51.59</fb>
    <v>9</v>
  </rv>
  <rv s="0">
    <fb>51.88</fb>
    <v>9</v>
  </rv>
  <rv s="0">
    <fb>50.66</fb>
    <v>9</v>
  </rv>
  <rv s="0">
    <fb>52.43</fb>
    <v>9</v>
  </rv>
  <rv s="0">
    <fb>52.31</fb>
    <v>9</v>
  </rv>
  <rv s="0">
    <fb>51.64</fb>
    <v>9</v>
  </rv>
  <rv s="0">
    <fb>52.75</fb>
    <v>9</v>
  </rv>
  <rv s="0">
    <fb>53.42</fb>
    <v>9</v>
  </rv>
  <rv s="0">
    <fb>53.17</fb>
    <v>9</v>
  </rv>
  <rv s="0">
    <fb>52.89</fb>
    <v>9</v>
  </rv>
  <rv s="0">
    <fb>52.04</fb>
    <v>9</v>
  </rv>
  <rv s="0">
    <fb>51.79</fb>
    <v>9</v>
  </rv>
  <rv s="0">
    <fb>51.39</fb>
    <v>9</v>
  </rv>
  <rv s="0">
    <fb>51.75</fb>
    <v>9</v>
  </rv>
  <rv s="0">
    <fb>50.75</fb>
    <v>9</v>
  </rv>
  <rv s="0">
    <fb>51.37</fb>
    <v>9</v>
  </rv>
  <rv s="0">
    <fb>50.82</fb>
    <v>9</v>
  </rv>
  <rv s="0">
    <fb>51.12</fb>
    <v>9</v>
  </rv>
  <rv s="0">
    <fb>51.23</fb>
    <v>9</v>
  </rv>
  <rv s="0">
    <fb>52.3</fb>
    <v>9</v>
  </rv>
  <rv s="0">
    <fb>51.95</fb>
    <v>9</v>
  </rv>
  <rv s="0">
    <fb>50.72</fb>
    <v>9</v>
  </rv>
  <rv s="0">
    <fb>50.61</fb>
    <v>9</v>
  </rv>
  <rv s="0">
    <fb>49.69</fb>
    <v>9</v>
  </rv>
  <rv s="0">
    <fb>49.86</fb>
    <v>9</v>
  </rv>
  <rv s="0">
    <fb>49.27</fb>
    <v>9</v>
  </rv>
  <rv s="0">
    <fb>49.57</fb>
    <v>9</v>
  </rv>
  <rv s="0">
    <fb>49.78</fb>
    <v>9</v>
  </rv>
  <rv s="0">
    <fb>49.95</fb>
    <v>9</v>
  </rv>
  <rv s="0">
    <fb>48.29</fb>
    <v>9</v>
  </rv>
  <rv s="0">
    <fb>50.11</fb>
    <v>9</v>
  </rv>
  <rv s="0">
    <fb>48.58</fb>
    <v>9</v>
  </rv>
  <rv s="0">
    <fb>49.15</fb>
    <v>9</v>
  </rv>
  <rv s="0">
    <fb>48.01</fb>
    <v>9</v>
  </rv>
  <rv s="0">
    <fb>47.43</fb>
    <v>9</v>
  </rv>
  <rv s="0">
    <fb>47.9</fb>
    <v>9</v>
  </rv>
  <rv s="0">
    <fb>46.82</fb>
    <v>9</v>
  </rv>
  <rv s="0">
    <fb>46.23</fb>
    <v>9</v>
  </rv>
  <rv s="0">
    <fb>45.85</fb>
    <v>9</v>
  </rv>
  <rv s="0">
    <fb>45.23</fb>
    <v>9</v>
  </rv>
  <rv s="0">
    <fb>46.63</fb>
    <v>9</v>
  </rv>
  <rv s="0">
    <fb>45.7</fb>
    <v>9</v>
  </rv>
  <rv s="0">
    <fb>45.76</fb>
    <v>9</v>
  </rv>
  <rv s="0">
    <fb>46.13</fb>
    <v>9</v>
  </rv>
  <rv s="0">
    <fb>47.08</fb>
    <v>9</v>
  </rv>
  <rv s="0">
    <fb>47.84</fb>
    <v>9</v>
  </rv>
  <rv s="0">
    <fb>47.76</fb>
    <v>9</v>
  </rv>
  <rv s="0">
    <fb>46.19</fb>
    <v>9</v>
  </rv>
  <rv s="0">
    <fb>46.15</fb>
    <v>9</v>
  </rv>
  <rv s="0">
    <fb>45.94</fb>
    <v>9</v>
  </rv>
  <rv s="0">
    <fb>46.03</fb>
    <v>9</v>
  </rv>
  <rv s="0">
    <fb>45.44</fb>
    <v>9</v>
  </rv>
  <rv s="0">
    <fb>44.77</fb>
    <v>9</v>
  </rv>
  <rv s="0">
    <fb>43.92</fb>
    <v>9</v>
  </rv>
  <rv s="0">
    <fb>44.57</fb>
    <v>9</v>
  </rv>
  <rv s="0">
    <fb>44.08</fb>
    <v>9</v>
  </rv>
  <rv s="0">
    <fb>43.83</fb>
    <v>9</v>
  </rv>
  <rv s="0">
    <fb>44.09</fb>
    <v>9</v>
  </rv>
  <rv s="0">
    <fb>44.43</fb>
    <v>9</v>
  </rv>
  <rv s="0">
    <fb>44.16</fb>
    <v>9</v>
  </rv>
  <rv s="0">
    <fb>43.76</fb>
    <v>9</v>
  </rv>
  <rv s="0">
    <fb>44.14</fb>
    <v>9</v>
  </rv>
  <rv s="0">
    <fb>44.46</fb>
    <v>9</v>
  </rv>
  <rv s="0">
    <fb>44.12</fb>
    <v>9</v>
  </rv>
  <rv s="0">
    <fb>43.09</fb>
    <v>9</v>
  </rv>
  <rv s="0">
    <fb>42.32</fb>
    <v>9</v>
  </rv>
  <rv s="0">
    <fb>41.75</fb>
    <v>9</v>
  </rv>
  <rv s="0">
    <fb>41.92</fb>
    <v>9</v>
  </rv>
  <rv s="0">
    <fb>42.03</fb>
    <v>9</v>
  </rv>
  <rv s="0">
    <fb>42.98</fb>
    <v>9</v>
  </rv>
  <rv s="0">
    <fb>42.86</fb>
    <v>9</v>
  </rv>
  <rv s="0">
    <fb>43.65</fb>
    <v>9</v>
  </rv>
  <rv s="0">
    <fb>43.11</fb>
    <v>9</v>
  </rv>
  <rv s="0">
    <fb>42.91</fb>
    <v>9</v>
  </rv>
  <rv s="0">
    <fb>44.95</fb>
    <v>9</v>
  </rv>
  <rv s="0">
    <fb>45.54</fb>
    <v>9</v>
  </rv>
  <rv s="0">
    <fb>57.12</fb>
    <v>9</v>
  </rv>
  <rv s="0">
    <fb>57.5</fb>
    <v>9</v>
  </rv>
  <rv s="0">
    <fb>57.45</fb>
    <v>9</v>
  </rv>
  <rv s="0">
    <fb>57.39</fb>
    <v>9</v>
  </rv>
  <rv s="0">
    <fb>56.97</fb>
    <v>9</v>
  </rv>
  <rv s="0">
    <fb>57.21</fb>
    <v>9</v>
  </rv>
  <rv s="0">
    <fb>57.37</fb>
    <v>9</v>
  </rv>
  <rv s="0">
    <fb>57.63</fb>
    <v>9</v>
  </rv>
  <rv s="0">
    <fb>57.18</fb>
    <v>9</v>
  </rv>
  <rv s="0">
    <fb>56.79</fb>
    <v>9</v>
  </rv>
  <rv s="0">
    <fb>57.46</fb>
    <v>9</v>
  </rv>
  <rv s="0">
    <fb>57.22</fb>
    <v>9</v>
  </rv>
  <rv s="0">
    <fb>56.34</fb>
    <v>9</v>
  </rv>
  <rv s="0">
    <fb>56.21</fb>
    <v>9</v>
  </rv>
  <rv s="0">
    <fb>56.19</fb>
    <v>9</v>
  </rv>
  <rv s="0">
    <fb>56.22</fb>
    <v>9</v>
  </rv>
  <rv s="0">
    <fb>56.15</fb>
    <v>9</v>
  </rv>
  <rv s="0">
    <fb>55.87</fb>
    <v>9</v>
  </rv>
  <rv s="0">
    <fb>55.85</fb>
    <v>9</v>
  </rv>
  <rv s="0">
    <fb>55.65</fb>
    <v>9</v>
  </rv>
  <rv s="0">
    <fb>55.12</fb>
    <v>9</v>
  </rv>
  <rv s="0">
    <fb>55.03</fb>
    <v>9</v>
  </rv>
  <rv s="0">
    <fb>53.81</fb>
    <v>9</v>
  </rv>
  <rv s="0">
    <fb>53.08</fb>
    <v>9</v>
  </rv>
  <rv s="0">
    <fb>52.64</fb>
    <v>9</v>
  </rv>
  <rv s="0">
    <fb>53.68</fb>
    <v>9</v>
  </rv>
  <rv s="0">
    <fb>54.06</fb>
    <v>9</v>
  </rv>
  <rv s="0">
    <fb>54.65</fb>
    <v>9</v>
  </rv>
  <rv s="0">
    <fb>54.86</fb>
    <v>9</v>
  </rv>
  <rv s="0">
    <fb>54.59</fb>
    <v>9</v>
  </rv>
  <rv s="0">
    <fb>53.97</fb>
    <v>9</v>
  </rv>
  <rv s="0">
    <fb>53.85</fb>
    <v>9</v>
  </rv>
  <rv s="0">
    <fb>54.04</fb>
    <v>9</v>
  </rv>
  <rv s="0">
    <fb>54.45</fb>
    <v>9</v>
  </rv>
  <rv s="0">
    <fb>53.62</fb>
    <v>9</v>
  </rv>
  <rv s="0">
    <fb>52.9</fb>
    <v>9</v>
  </rv>
  <rv s="0">
    <fb>53.65</fb>
    <v>9</v>
  </rv>
  <rv s="0">
    <fb>54.13</fb>
    <v>9</v>
  </rv>
  <rv s="0">
    <fb>54.64</fb>
    <v>9</v>
  </rv>
  <rv s="0">
    <fb>55.56</fb>
    <v>9</v>
  </rv>
  <rv s="0">
    <fb>55.64</fb>
    <v>9</v>
  </rv>
  <rv s="0">
    <fb>55.01</fb>
    <v>9</v>
  </rv>
  <rv s="0">
    <fb>55.69</fb>
    <v>9</v>
  </rv>
  <rv s="0">
    <fb>55.77</fb>
    <v>9</v>
  </rv>
  <rv s="0">
    <fb>55.68</fb>
    <v>9</v>
  </rv>
  <rv s="0">
    <fb>55.53</fb>
    <v>9</v>
  </rv>
  <rv s="0">
    <fb>55.62</fb>
    <v>9</v>
  </rv>
  <rv s="0">
    <fb>56.09</fb>
    <v>9</v>
  </rv>
  <rv s="0">
    <fb>55.93</fb>
    <v>9</v>
  </rv>
  <rv s="0">
    <fb>56.72</fb>
    <v>9</v>
  </rv>
  <rv s="0">
    <fb>57.59</fb>
    <v>9</v>
  </rv>
  <rv s="0">
    <fb>57.96</fb>
    <v>9</v>
  </rv>
  <rv s="0">
    <fb>57.13</fb>
    <v>9</v>
  </rv>
  <rv s="0">
    <fb>56.88</fb>
    <v>9</v>
  </rv>
  <rv s="0">
    <fb>55.92</fb>
    <v>9</v>
  </rv>
  <rv s="0">
    <fb>55.18</fb>
    <v>9</v>
  </rv>
  <rv s="0">
    <fb>55.38</fb>
    <v>9</v>
  </rv>
  <rv s="0">
    <fb>55.42</fb>
    <v>9</v>
  </rv>
  <rv s="0">
    <fb>55.91</fb>
    <v>9</v>
  </rv>
  <rv s="0">
    <fb>56.6</fb>
    <v>9</v>
  </rv>
  <rv s="0">
    <fb>57.31</fb>
    <v>9</v>
  </rv>
  <rv s="0">
    <fb>57.86</fb>
    <v>9</v>
  </rv>
  <rv s="0">
    <fb>57.26</fb>
    <v>9</v>
  </rv>
  <rv s="0">
    <fb>57.47</fb>
    <v>9</v>
  </rv>
  <rv s="0">
    <fb>58.03</fb>
    <v>9</v>
  </rv>
  <rv s="0">
    <fb>58.25</fb>
    <v>9</v>
  </rv>
  <rv s="0">
    <fb>54.78</fb>
    <v>9</v>
  </rv>
  <rv s="0">
    <fb>54.7</fb>
    <v>9</v>
  </rv>
  <rv s="0">
    <fb>53.67</fb>
    <v>9</v>
  </rv>
  <rv s="0">
    <fb>53.75</fb>
    <v>9</v>
  </rv>
  <rv s="0">
    <fb>54.22</fb>
    <v>9</v>
  </rv>
  <rv s="0">
    <fb>53.03</fb>
    <v>9</v>
  </rv>
  <rv s="0">
    <fb>51.87</fb>
    <v>9</v>
  </rv>
  <rv s="0">
    <fb>53.02</fb>
    <v>9</v>
  </rv>
  <rv s="0">
    <fb>52.56</fb>
    <v>9</v>
  </rv>
  <rv s="0">
    <fb>51.02</fb>
    <v>9</v>
  </rv>
  <rv s="0">
    <fb>52.15</fb>
    <v>9</v>
  </rv>
  <rv s="0">
    <fb>52.07</fb>
    <v>9</v>
  </rv>
  <rv s="0">
    <fb>51.32</fb>
    <v>9</v>
  </rv>
  <rv s="0">
    <fb>52.33</fb>
    <v>9</v>
  </rv>
  <rv s="0">
    <fb>52.58</fb>
    <v>9</v>
  </rv>
  <rv s="0">
    <fb>52.94</fb>
    <v>9</v>
  </rv>
  <rv s="0">
    <fb>52.95</fb>
    <v>9</v>
  </rv>
  <rv s="0">
    <fb>53.46</fb>
    <v>9</v>
  </rv>
  <rv s="0">
    <fb>54.85</fb>
    <v>9</v>
  </rv>
  <rv s="0">
    <fb>55.27</fb>
    <v>9</v>
  </rv>
  <rv s="0">
    <fb>55.75</fb>
    <v>9</v>
  </rv>
  <rv s="0">
    <fb>55.74</fb>
    <v>9</v>
  </rv>
  <rv s="0">
    <fb>55.97</fb>
    <v>9</v>
  </rv>
  <rv s="0">
    <fb>56.28</fb>
    <v>9</v>
  </rv>
  <rv s="0">
    <fb>56.4</fb>
    <v>9</v>
  </rv>
  <rv s="0">
    <fb>55.83</fb>
    <v>9</v>
  </rv>
  <rv s="0">
    <fb>55.82</fb>
    <v>9</v>
  </rv>
  <rv s="0">
    <fb>55.51</fb>
    <v>9</v>
  </rv>
  <rv s="0">
    <fb>55.4</fb>
    <v>9</v>
  </rv>
  <rv s="0">
    <fb>54.94</fb>
    <v>9</v>
  </rv>
  <rv s="0">
    <fb>55.36</fb>
    <v>9</v>
  </rv>
  <rv s="0">
    <fb>54.61</fb>
    <v>9</v>
  </rv>
  <rv s="0">
    <fb>54.31</fb>
    <v>9</v>
  </rv>
  <rv s="0">
    <fb>54.26</fb>
    <v>9</v>
  </rv>
  <rv s="0">
    <fb>54.62</fb>
    <v>9</v>
  </rv>
  <rv s="0">
    <fb>54.01</fb>
    <v>9</v>
  </rv>
  <rv s="0">
    <fb>52.36</fb>
    <v>9</v>
  </rv>
  <rv s="0">
    <fb>51.94</fb>
    <v>9</v>
  </rv>
  <rv s="0">
    <fb>50.37</fb>
    <v>9</v>
  </rv>
  <rv s="0">
    <fb>50.58</fb>
    <v>9</v>
  </rv>
  <rv s="0">
    <fb>49.4</fb>
    <v>9</v>
  </rv>
  <rv s="0">
    <fb>51.16</fb>
    <v>9</v>
  </rv>
  <rv s="0">
    <fb>49.82</fb>
    <v>9</v>
  </rv>
  <rv s="0">
    <fb>49.44</fb>
    <v>9</v>
  </rv>
  <rv s="0">
    <fb>48.84</fb>
    <v>9</v>
  </rv>
  <rv s="0">
    <fb>48.23</fb>
    <v>9</v>
  </rv>
  <rv s="0">
    <fb>46.8</fb>
    <v>9</v>
  </rv>
  <rv s="0">
    <fb>47.62</fb>
    <v>9</v>
  </rv>
  <rv s="0">
    <fb>47.41</fb>
    <v>9</v>
  </rv>
  <rv s="0">
    <fb>48.88</fb>
    <v>9</v>
  </rv>
  <rv s="0">
    <fb>48.09</fb>
    <v>9</v>
  </rv>
  <rv s="0">
    <fb>47.96</fb>
    <v>9</v>
  </rv>
  <rv s="0">
    <fb>48.8</fb>
    <v>9</v>
  </rv>
  <rv s="0">
    <fb>48.86</fb>
    <v>9</v>
  </rv>
  <rv s="0">
    <fb>48.76</fb>
    <v>9</v>
  </rv>
  <rv s="0">
    <fb>49.25</fb>
    <v>9</v>
  </rv>
  <rv s="0">
    <fb>49.84</fb>
    <v>9</v>
  </rv>
  <rv s="0">
    <fb>48.81</fb>
    <v>9</v>
  </rv>
  <rv s="0">
    <fb>49.41</fb>
    <v>9</v>
  </rv>
  <rv s="0">
    <fb>49.77</fb>
    <v>9</v>
  </rv>
  <rv s="0">
    <fb>49.56</fb>
    <v>9</v>
  </rv>
  <rv s="0">
    <fb>50.3</fb>
    <v>9</v>
  </rv>
  <rv s="0">
    <fb>47.88</fb>
    <v>9</v>
  </rv>
  <rv s="0">
    <fb>46.48</fb>
    <v>9</v>
  </rv>
  <rv s="0">
    <fb>45.79</fb>
    <v>9</v>
  </rv>
  <rv s="0">
    <fb>46.32</fb>
    <v>9</v>
  </rv>
  <rv s="0">
    <fb>44.37</fb>
    <v>9</v>
  </rv>
  <rv s="0">
    <fb>44.68</fb>
    <v>9</v>
  </rv>
  <rv s="0">
    <fb>45.89</fb>
    <v>9</v>
  </rv>
  <rv s="0">
    <fb>45.06</fb>
    <v>9</v>
  </rv>
  <rv s="0">
    <fb>44.6</fb>
    <v>9</v>
  </rv>
  <rv s="0">
    <fb>45.83</fb>
    <v>9</v>
  </rv>
  <rv s="0">
    <fb>45.86</fb>
    <v>9</v>
  </rv>
  <rv s="0">
    <fb>45.92</fb>
    <v>9</v>
  </rv>
  <rv s="0">
    <fb>45.81</fb>
    <v>9</v>
  </rv>
  <rv s="0">
    <fb>46.38</fb>
    <v>9</v>
  </rv>
  <rv s="0">
    <fb>44.9</fb>
    <v>9</v>
  </rv>
  <rv s="0">
    <fb>44.58</fb>
    <v>9</v>
  </rv>
  <rv s="0">
    <fb>45.57</fb>
    <v>9</v>
  </rv>
  <rv s="0">
    <fb>45.48</fb>
    <v>9</v>
  </rv>
  <rv s="0">
    <fb>45.27</fb>
    <v>9</v>
  </rv>
  <rv s="0">
    <fb>45.25</fb>
    <v>9</v>
  </rv>
  <rv s="0">
    <fb>44.75</fb>
    <v>9</v>
  </rv>
  <rv s="0">
    <fb>43.19</fb>
    <v>9</v>
  </rv>
  <rv s="0">
    <fb>43.39</fb>
    <v>9</v>
  </rv>
  <rv s="0">
    <fb>43.41</fb>
    <v>9</v>
  </rv>
  <rv s="0">
    <fb>44.69</fb>
    <v>9</v>
  </rv>
  <rv s="0">
    <fb>44.5</fb>
    <v>9</v>
  </rv>
  <rv s="0">
    <fb>44.34</fb>
    <v>9</v>
  </rv>
  <rv s="0">
    <fb>44.72</fb>
    <v>9</v>
  </rv>
  <rv s="0">
    <fb>44.39</fb>
    <v>9</v>
  </rv>
  <rv s="0">
    <fb>45.08</fb>
    <v>9</v>
  </rv>
  <rv s="0">
    <fb>45.63</fb>
    <v>9</v>
  </rv>
  <rv s="0">
    <fb>46.44</fb>
    <v>9</v>
  </rv>
  <rv s="0">
    <fb>45.9</fb>
    <v>9</v>
  </rv>
  <rv s="0">
    <fb>45.43</fb>
    <v>9</v>
  </rv>
  <rv s="0">
    <fb>46.06</fb>
    <v>9</v>
  </rv>
  <rv s="0">
    <fb>47.01</fb>
    <v>9</v>
  </rv>
  <rv s="0">
    <fb>46.7</fb>
    <v>9</v>
  </rv>
  <rv s="0">
    <fb>46.62</fb>
    <v>9</v>
  </rv>
  <rv s="0">
    <fb>47.54</fb>
    <v>9</v>
  </rv>
  <rv s="0">
    <fb>47.82</fb>
    <v>9</v>
  </rv>
  <rv s="0">
    <fb>48.66</fb>
    <v>9</v>
  </rv>
  <rv s="0">
    <fb>47.93</fb>
    <v>9</v>
  </rv>
  <rv s="0">
    <fb>48.35</fb>
    <v>9</v>
  </rv>
  <rv s="0">
    <fb>48.04</fb>
    <v>9</v>
  </rv>
  <rv s="0">
    <fb>48.18</fb>
    <v>9</v>
  </rv>
  <rv s="0">
    <fb>47.49</fb>
    <v>9</v>
  </rv>
  <rv s="0">
    <fb>46.47</fb>
    <v>9</v>
  </rv>
  <rv s="0">
    <fb>45.67</fb>
    <v>9</v>
  </rv>
  <rv s="0">
    <fb>46.67</fb>
    <v>9</v>
  </rv>
  <rv s="0">
    <fb>45.39</fb>
    <v>9</v>
  </rv>
  <rv s="0">
    <fb>44.07</fb>
    <v>9</v>
  </rv>
  <rv s="0">
    <fb>43.7</fb>
    <v>9</v>
  </rv>
  <rv s="0">
    <fb>43.95</fb>
    <v>9</v>
  </rv>
  <rv s="0">
    <fb>43.49</fb>
    <v>9</v>
  </rv>
  <rv s="0">
    <fb>43.94</fb>
    <v>9</v>
  </rv>
  <rv s="0">
    <fb>44.33</fb>
    <v>9</v>
  </rv>
  <rv s="0">
    <fb>45.55</fb>
    <v>9</v>
  </rv>
  <rv s="0">
    <fb>46.04</fb>
    <v>9</v>
  </rv>
  <rv s="0">
    <fb>44.54</fb>
    <v>9</v>
  </rv>
  <rv s="0">
    <fb>44</fb>
    <v>9</v>
  </rv>
  <rv s="0">
    <fb>42.9</fb>
    <v>9</v>
  </rv>
  <rv s="0">
    <fb>42.44</fb>
    <v>9</v>
  </rv>
  <rv s="0">
    <fb>41.7</fb>
    <v>9</v>
  </rv>
  <rv s="0">
    <fb>40.659999999999997</fb>
    <v>9</v>
  </rv>
  <rv s="0">
    <fb>40.15</fb>
    <v>9</v>
  </rv>
  <rv s="0">
    <fb>39.81</fb>
    <v>9</v>
  </rv>
  <rv s="0">
    <fb>40.64</fb>
    <v>9</v>
  </rv>
  <rv s="0">
    <fb>40.17</fb>
    <v>9</v>
  </rv>
  <rv s="0">
    <fb>39.76</fb>
    <v>9</v>
  </rv>
  <rv s="0">
    <fb>41.21</fb>
    <v>9</v>
  </rv>
  <rv s="0">
    <fb>42.94</fb>
    <v>9</v>
  </rv>
  <rv s="0">
    <fb>41.87</fb>
    <v>9</v>
  </rv>
  <rv s="0">
    <fb>40.89</fb>
    <v>9</v>
  </rv>
  <rv s="0">
    <fb>40.369999999999997</fb>
    <v>9</v>
  </rv>
  <rv s="0">
    <fb>40</fb>
    <v>9</v>
  </rv>
  <rv s="0">
    <fb>39.39</fb>
    <v>9</v>
  </rv>
  <rv s="0">
    <fb>39.04</fb>
    <v>9</v>
  </rv>
  <rv s="0">
    <fb>40.26</fb>
    <v>9</v>
  </rv>
  <rv s="0">
    <fb>39.47</fb>
    <v>9</v>
  </rv>
  <rv s="0">
    <fb>40.85</fb>
    <v>9</v>
  </rv>
  <rv s="0">
    <fb>40.950000000000003</fb>
    <v>9</v>
  </rv>
  <rv s="0">
    <fb>40.29</fb>
    <v>9</v>
  </rv>
  <rv s="0">
    <fb>41.27</fb>
    <v>9</v>
  </rv>
  <rv s="0">
    <fb>41.34</fb>
    <v>9</v>
  </rv>
  <rv s="0">
    <fb>341.61660000000001</fb>
    <v>9</v>
  </rv>
  <rv s="0">
    <fb>339.47329999999999</fb>
    <v>9</v>
  </rv>
  <rv s="0">
    <fb>345.94990000000001</fb>
    <v>9</v>
  </rv>
  <rv s="0">
    <fb>359.00970000000001</fb>
    <v>9</v>
  </rv>
  <rv s="0">
    <fb>371.32960000000003</fb>
    <v>9</v>
  </rv>
  <rv s="0">
    <fb>402.85930000000002</fb>
    <v>9</v>
  </rv>
  <rv s="0">
    <fb>390.6628</fb>
    <v>9</v>
  </rv>
  <rv s="0">
    <fb>404.61599999999999</fb>
    <v>9</v>
  </rv>
  <rv s="0">
    <fb>409.96589999999998</fb>
    <v>9</v>
  </rv>
  <rv s="0">
    <fb>407.35930000000002</fb>
    <v>9</v>
  </rv>
  <rv s="0">
    <fb>387.64280000000002</fb>
    <v>9</v>
  </rv>
  <rv s="0">
    <fb>341.16329999999999</fb>
    <v>9</v>
  </rv>
  <rv s="0">
    <fb>355.97980000000001</fb>
    <v>9</v>
  </rv>
  <rv s="0">
    <fb>354.49979999999999</fb>
    <v>9</v>
  </rv>
  <rv s="0">
    <fb>344.4699</fb>
    <v>9</v>
  </rv>
  <rv s="0">
    <fb>337.79329999999999</fb>
    <v>9</v>
  </rv>
  <rv s="0">
    <fb>351.57319999999999</fb>
    <v>9</v>
  </rv>
  <rv s="0">
    <fb>362.99970000000002</fb>
    <v>9</v>
  </rv>
  <rv s="0">
    <fb>365.4563</fb>
    <v>9</v>
  </rv>
  <rv s="0">
    <fb>379.01620000000003</fb>
    <v>9</v>
  </rv>
  <rv s="0">
    <fb>385.61950000000002</fb>
    <v>9</v>
  </rv>
  <rv s="0">
    <fb>369.673</fb>
    <v>9</v>
  </rv>
  <rv s="0">
    <fb>371.99630000000002</fb>
    <v>9</v>
  </rv>
  <rv s="0">
    <fb>360.63639999999998</fb>
    <v>9</v>
  </rv>
  <rv s="0">
    <fb>378.99290000000002</fb>
    <v>9</v>
  </rv>
  <rv s="0">
    <fb>381.5829</fb>
    <v>9</v>
  </rv>
  <rv s="0">
    <fb>364.99639999999999</fb>
    <v>9</v>
  </rv>
  <rv s="0">
    <fb>361.52969999999999</fb>
    <v>9</v>
  </rv>
  <rv s="0">
    <fb>338.32</fb>
    <v>9</v>
  </rv>
  <rv s="0">
    <fb>336.33330000000001</fb>
    <v>9</v>
  </rv>
  <rv s="0">
    <fb>350.57979999999998</fb>
    <v>9</v>
  </rv>
  <rv s="0">
    <fb>356.31639999999999</fb>
    <v>9</v>
  </rv>
  <rv s="0">
    <fb>334.5967</fb>
    <v>9</v>
  </rv>
  <rv s="0">
    <fb>339.00659999999999</fb>
    <v>9</v>
  </rv>
  <rv s="0">
    <fb>322.13339999999999</fb>
    <v>9</v>
  </rv>
  <rv s="0">
    <fb>319.50009999999997</fb>
    <v>9</v>
  </rv>
  <rv s="0">
    <fb>325.32670000000002</fb>
    <v>9</v>
  </rv>
  <rv s="0">
    <fb>308.97019999999998</fb>
    <v>9</v>
  </rv>
  <rv s="0">
    <fb>310.85359999999997</fb>
    <v>9</v>
  </rv>
  <rv s="0">
    <fb>299.97699999999998</fb>
    <v>9</v>
  </rv>
  <rv s="0">
    <fb>312.84019999999998</fb>
    <v>9</v>
  </rv>
  <rv s="0">
    <fb>336.28660000000002</fb>
    <v>9</v>
  </rv>
  <rv s="0">
    <fb>355.66309999999999</fb>
    <v>9</v>
  </rv>
  <rv s="0">
    <fb>364.64299999999997</fb>
    <v>9</v>
  </rv>
  <rv s="0">
    <fb>362.81970000000001</fb>
    <v>9</v>
  </rv>
  <rv s="0">
    <fb>362.05970000000002</fb>
    <v>9</v>
  </rv>
  <rv s="0">
    <fb>356.77640000000002</fb>
    <v>9</v>
  </rv>
  <rv s="0">
    <fb>352.25650000000002</fb>
    <v>9</v>
  </rv>
  <rv s="0">
    <fb>399.92270000000002</fb>
    <v>9</v>
  </rv>
  <rv s="0">
    <fb>383.19279999999998</fb>
    <v>9</v>
  </rv>
  <rv s="0">
    <fb>362.70299999999997</fb>
    <v>9</v>
  </rv>
  <rv s="0">
    <fb>354.8965</fb>
    <v>9</v>
  </rv>
  <rv s="0">
    <fb>342.31659999999999</fb>
    <v>9</v>
  </rv>
  <rv s="0">
    <fb>352.70310000000001</fb>
    <v>9</v>
  </rv>
  <rv s="0">
    <fb>354.79649999999998</fb>
    <v>9</v>
  </rv>
  <rv s="0">
    <fb>368.73630000000003</fb>
    <v>9</v>
  </rv>
  <rv s="0">
    <fb>343.84989999999999</fb>
    <v>9</v>
  </rv>
  <rv s="0">
    <fb>349.86649999999997</fb>
    <v>9</v>
  </rv>
  <rv s="0">
    <fb>343.49990000000003</fb>
    <v>9</v>
  </rv>
  <rv s="0">
    <fb>331.88</fb>
    <v>9</v>
  </rv>
  <rv s="0">
    <fb>332.08670000000001</fb>
    <v>9</v>
  </rv>
  <rv s="0">
    <fb>314.6302</fb>
    <v>9</v>
  </rv>
  <rv s="0">
    <fb>309.99689999999998</fb>
    <v>9</v>
  </rv>
  <rv s="0">
    <fb>306.13029999999998</fb>
    <v>9</v>
  </rv>
  <rv s="0">
    <fb>312.46690000000001</fb>
    <v>9</v>
  </rv>
  <rv s="0">
    <fb>276.3639</fb>
    <v>9</v>
  </rv>
  <rv s="0">
    <fb>282.11380000000003</fb>
    <v>9</v>
  </rv>
  <rv s="0">
    <fb>312.23689999999999</fb>
    <v>9</v>
  </rv>
  <rv s="0">
    <fb>310.41359999999997</fb>
    <v>9</v>
  </rv>
  <rv s="0">
    <fb>301.8836</fb>
    <v>9</v>
  </rv>
  <rv s="0">
    <fb>297.0437</fb>
    <v>9</v>
  </rv>
  <rv s="0">
    <fb>307.77030000000002</fb>
    <v>9</v>
  </rv>
  <rv s="0">
    <fb>302.4436</fb>
    <v>9</v>
  </rv>
  <rv s="0">
    <fb>307.33030000000002</fb>
    <v>9</v>
  </rv>
  <rv s="0">
    <fb>310.66359999999997</fb>
    <v>9</v>
  </rv>
  <rv s="0">
    <fb>301.51369999999997</fb>
    <v>9</v>
  </rv>
  <rv s="0">
    <fb>286.66379999999998</fb>
    <v>9</v>
  </rv>
  <rv s="0">
    <fb>291.9171</fb>
    <v>9</v>
  </rv>
  <rv s="0">
    <fb>307.47359999999998</fb>
    <v>9</v>
  </rv>
  <rv s="0">
    <fb>307.79360000000003</fb>
    <v>9</v>
  </rv>
  <rv s="0">
    <fb>292.11369999999999</fb>
    <v>9</v>
  </rv>
  <rv s="0">
    <fb>285.65710000000001</fb>
    <v>9</v>
  </rv>
  <rv s="0">
    <fb>273.84059999999999</fb>
    <v>9</v>
  </rv>
  <rv s="0">
    <fb>254.67750000000001</fb>
    <v>9</v>
  </rv>
  <rv s="0">
    <fb>266.92070000000001</fb>
    <v>9</v>
  </rv>
  <rv s="0">
    <fb>269.95400000000001</fb>
    <v>9</v>
  </rv>
  <rv s="0">
    <fb>290.1404</fb>
    <v>9</v>
  </rv>
  <rv s="0">
    <fb>288.12049999999999</fb>
    <v>9</v>
  </rv>
  <rv s="0">
    <fb>293.2937</fb>
    <v>9</v>
  </rv>
  <rv s="0">
    <fb>279.76049999999998</fb>
    <v>9</v>
  </rv>
  <rv s="0">
    <fb>279.42720000000003</fb>
    <v>9</v>
  </rv>
  <rv s="0">
    <fb>268.19069999999999</fb>
    <v>9</v>
  </rv>
  <rv s="0">
    <fb>274.79730000000001</fb>
    <v>9</v>
  </rv>
  <rv s="0">
    <fb>286.32049999999998</fb>
    <v>9</v>
  </rv>
  <rv s="0">
    <fb>279.43049999999999</fb>
    <v>9</v>
  </rv>
  <rv s="0">
    <fb>265.11399999999998</fb>
    <v>9</v>
  </rv>
  <rv s="0">
    <fb>255.45410000000001</fb>
    <v>9</v>
  </rv>
  <rv s="0">
    <fb>267.29399999999998</fb>
    <v>9</v>
  </rv>
  <rv s="0">
    <fb>280.07389999999998</fb>
    <v>9</v>
  </rv>
  <rv s="0">
    <fb>290.53039999999999</fb>
    <v>9</v>
  </rv>
  <rv s="0">
    <fb>301.79360000000003</fb>
    <v>9</v>
  </rv>
  <rv s="0">
    <fb>307.05029999999999</fb>
    <v>9</v>
  </rv>
  <rv s="0">
    <fb>331.32339999999999</fb>
    <v>9</v>
  </rv>
  <rv s="0">
    <fb>333.0333</fb>
    <v>9</v>
  </rv>
  <rv s="0">
    <fb>337.97</fb>
    <v>9</v>
  </rv>
  <rv s="0">
    <fb>336.8766</fb>
    <v>9</v>
  </rv>
  <rv s="0">
    <fb>363.94299999999998</fb>
    <v>9</v>
  </rv>
  <rv s="0">
    <fb>366.5197</fb>
    <v>9</v>
  </rv>
  <rv s="0">
    <fb>364.65969999999999</fb>
    <v>9</v>
  </rv>
  <rv s="0">
    <fb>359.19639999999998</fb>
    <v>9</v>
  </rv>
  <rv s="0">
    <fb>361.52640000000002</fb>
    <v>9</v>
  </rv>
  <rv s="0">
    <fb>381.81279999999998</fb>
    <v>9</v>
  </rv>
  <rv s="0">
    <fb>363.74970000000002</fb>
    <v>9</v>
  </rv>
  <rv s="0">
    <fb>348.58319999999998</fb>
    <v>9</v>
  </rv>
  <rv s="0">
    <fb>352.41649999999998</fb>
    <v>9</v>
  </rv>
  <rv s="0">
    <fb>341.82659999999998</fb>
    <v>9</v>
  </rv>
  <rv s="0">
    <fb>325.30669999999998</fb>
    <v>9</v>
  </rv>
  <rv s="0">
    <fb>328.98</fb>
    <v>9</v>
  </rv>
  <rv s="0">
    <fb>340.78660000000002</fb>
    <v>9</v>
  </rv>
  <rv s="0">
    <fb>328.33010000000002</fb>
    <v>9</v>
  </rv>
  <rv s="0">
    <fb>334.76</fb>
    <v>9</v>
  </rv>
  <rv s="0">
    <fb>342.71319999999997</fb>
    <v>9</v>
  </rv>
  <rv s="0">
    <fb>325.73009999999999</fb>
    <v>9</v>
  </rv>
  <rv s="0">
    <fb>336.25659999999999</fb>
    <v>9</v>
  </rv>
  <rv s="0">
    <fb>335.01330000000002</fb>
    <v>9</v>
  </rv>
  <rv s="0">
    <fb>332.67</fb>
    <v>9</v>
  </rv>
  <rv s="0">
    <fb>292.13709999999998</fb>
    <v>9</v>
  </rv>
  <rv s="0">
    <fb>293.83370000000002</fb>
    <v>9</v>
  </rv>
  <rv s="0">
    <fb>292.50040000000001</fb>
    <v>9</v>
  </rv>
  <rv s="0">
    <fb>290.25040000000001</fb>
    <v>9</v>
  </rv>
  <rv s="0">
    <fb>300.97699999999998</fb>
    <v>9</v>
  </rv>
  <rv s="0">
    <fb>303.08030000000002</fb>
    <v>9</v>
  </rv>
  <rv s="0">
    <fb>317.53680000000003</fb>
    <v>9</v>
  </rv>
  <rv s="0">
    <fb>291.09039999999999</fb>
    <v>9</v>
  </rv>
  <rv s="0">
    <fb>288.5471</fb>
    <v>9</v>
  </rv>
  <rv s="0">
    <fb>262.36739999999998</fb>
    <v>9</v>
  </rv>
  <rv s="0">
    <fb>266.6773</fb>
    <v>9</v>
  </rv>
  <rv s="0">
    <fb>244.66419999999999</fb>
    <v>9</v>
  </rv>
  <rv s="0">
    <fb>242.66419999999999</fb>
    <v>9</v>
  </rv>
  <rv s="0">
    <fb>256.5274</fb>
    <v>9</v>
  </rv>
  <rv s="0">
    <fb>241.45429999999999</fb>
    <v>9</v>
  </rv>
  <rv s="0">
    <fb>253.86750000000001</fb>
    <v>9</v>
  </rv>
  <rv s="0">
    <fb>236.601</fb>
    <v>9</v>
  </rv>
  <rv s="0">
    <fb>236.471</fb>
    <v>9</v>
  </rv>
  <rv s="0">
    <fb>221.2978</fb>
    <v>9</v>
  </rv>
  <rv s="0">
    <fb>224.96440000000001</fb>
    <v>9</v>
  </rv>
  <rv s="0">
    <fb>209.38460000000001</fb>
    <v>9</v>
  </rv>
  <rv s="0">
    <fb>219.59780000000001</fb>
    <v>9</v>
  </rv>
  <rv s="0">
    <fb>235.9076</fb>
    <v>9</v>
  </rv>
  <rv s="0">
    <fb>253.20750000000001</fb>
    <v>9</v>
  </rv>
  <rv s="0">
    <fb>252.7508</fb>
    <v>9</v>
  </rv>
  <rv s="0">
    <fb>246.78749999999999</fb>
    <v>9</v>
  </rv>
  <rv s="0">
    <fb>258.33080000000001</fb>
    <v>9</v>
  </rv>
  <rv s="0">
    <fb>234.51429999999999</fb>
    <v>9</v>
  </rv>
  <rv s="0">
    <fb>238.27760000000001</fb>
    <v>9</v>
  </rv>
  <rv s="0">
    <fb>238.8843</fb>
    <v>9</v>
  </rv>
  <rv s="0">
    <fb>241.86420000000001</fb>
    <v>9</v>
  </rv>
  <rv s="0">
    <fb>239.70429999999999</fb>
    <v>9</v>
  </rv>
  <rv s="0">
    <fb>232.2277</fb>
    <v>9</v>
  </rv>
  <rv s="0">
    <fb>215.7345</fb>
    <v>9</v>
  </rv>
  <rv s="0">
    <fb>220.8878</fb>
    <v>9</v>
  </rv>
  <rv s="0">
    <fb>232.99770000000001</fb>
    <v>9</v>
  </rv>
  <rv s="0">
    <fb>213.09790000000001</fb>
    <v>9</v>
  </rv>
  <rv s="0">
    <fb>216.7578</fb>
    <v>9</v>
  </rv>
  <rv s="0">
    <fb>237.0343</fb>
    <v>9</v>
  </rv>
  <rv s="0">
    <fb>236.08430000000001</fb>
    <v>9</v>
  </rv>
  <rv s="0">
    <fb>235.0676</fb>
    <v>9</v>
  </rv>
  <rv s="0">
    <fb>245.70419999999999</fb>
    <v>9</v>
  </rv>
  <rv s="0">
    <fb>244.91759999999999</fb>
    <v>9</v>
  </rv>
  <rv s="0">
    <fb>232.661</fb>
    <v>9</v>
  </rv>
  <rv s="0">
    <fb>228.48769999999999</fb>
    <v>9</v>
  </rv>
  <rv s="0">
    <fb>224.47110000000001</fb>
    <v>9</v>
  </rv>
  <rv s="0">
    <fb>227.2611</fb>
    <v>9</v>
  </rv>
  <rv s="0">
    <fb>233.0643</fb>
    <v>9</v>
  </rv>
  <rv s="0">
    <fb>231.73099999999999</fb>
    <v>9</v>
  </rv>
  <rv s="0">
    <fb>244.54089999999999</fb>
    <v>9</v>
  </rv>
  <rv s="0">
    <fb>250.76079999999999</fb>
    <v>9</v>
  </rv>
  <rv s="0">
    <fb>234.34100000000001</fb>
    <v>9</v>
  </rv>
  <rv s="0">
    <fb>233.0677</fb>
    <v>9</v>
  </rv>
  <rv s="0">
    <fb>237.0376</fb>
    <v>9</v>
  </rv>
  <rv s="0">
    <fb>238.31100000000001</fb>
    <v>9</v>
  </rv>
  <rv s="0">
    <fb>240.0643</fb>
    <v>9</v>
  </rv>
  <rv s="0">
    <fb>240.54429999999999</fb>
    <v>9</v>
  </rv>
  <rv s="0">
    <fb>245.5275</fb>
    <v>9</v>
  </rv>
  <rv s="0">
    <fb>247.4975</fb>
    <v>9</v>
  </rv>
  <rv s="0">
    <fb>271.70389999999998</fb>
    <v>9</v>
  </rv>
  <rv s="0">
    <fb>272.24059999999997</fb>
    <v>9</v>
  </rv>
  <rv s="0">
    <fb>268.43060000000003</fb>
    <v>9</v>
  </rv>
  <rv s="0">
    <fb>258.85739999999998</fb>
    <v>9</v>
  </rv>
  <rv s="0">
    <fb>274.81729999999999</fb>
    <v>9</v>
  </rv>
  <rv s="0">
    <fb>280.8972</fb>
    <v>9</v>
  </rv>
  <rv s="0">
    <fb>297.14699999999999</fb>
    <v>9</v>
  </rv>
  <rv s="0">
    <fb>297.27370000000002</fb>
    <v>9</v>
  </rv>
  <rv s="0">
    <fb>300.58370000000002</fb>
    <v>9</v>
  </rv>
  <rv s="0">
    <fb>307.39359999999999</fb>
    <v>9</v>
  </rv>
  <rv s="0">
    <fb>308.6302</fb>
    <v>9</v>
  </rv>
  <rv s="0">
    <fb>288.1671</fb>
    <v>9</v>
  </rv>
  <rv s="0">
    <fb>290.42039999999997</fb>
    <v>9</v>
  </rv>
  <rv s="0">
    <fb>283.33049999999997</fb>
    <v>9</v>
  </rv>
  <rv s="0">
    <fb>294.3537</fb>
    <v>9</v>
  </rv>
  <rv s="0">
    <fb>286.62709999999998</fb>
    <v>9</v>
  </rv>
  <rv s="0">
    <fb>300.02699999999999</fb>
    <v>9</v>
  </rv>
  <rv s="0">
    <fb>309.31689999999998</fb>
    <v>9</v>
  </rv>
  <rv s="0">
    <fb>306.56029999999998</fb>
    <v>9</v>
  </rv>
  <rv s="0">
    <fb>303.99360000000001</fb>
    <v>9</v>
  </rv>
  <rv s="0">
    <fb>302.86700000000002</fb>
    <v>9</v>
  </rv>
  <rv s="0">
    <fb>296.66370000000001</fb>
    <v>9</v>
  </rv>
  <rv s="0">
    <fb>289.91039999999998</fb>
    <v>9</v>
  </rv>
  <rv s="0">
    <fb>296.4504</fb>
    <v>9</v>
  </rv>
  <rv s="0">
    <fb>297.09370000000001</fb>
    <v>9</v>
  </rv>
  <rv s="0">
    <fb>296.07</fb>
    <v>9</v>
  </rv>
  <rv s="0">
    <fb>288.08999999999997</fb>
    <v>9</v>
  </rv>
  <rv s="0">
    <fb>284.82</fb>
    <v>9</v>
  </rv>
  <rv s="0">
    <fb>277.7</fb>
    <v>9</v>
  </rv>
  <rv s="0">
    <fb>275.61</fb>
    <v>9</v>
  </rv>
  <rv s="0">
    <fb>270.20999999999998</fb>
    <v>9</v>
  </rv>
  <rv s="0">
    <fb>274.42</fb>
    <v>9</v>
  </rv>
  <rv s="0">
    <fb>283.7</fb>
    <v>9</v>
  </rv>
  <rv s="0">
    <fb>289.26</fb>
    <v>9</v>
  </rv>
  <rv s="0">
    <fb>299.68</fb>
    <v>9</v>
  </rv>
  <rv s="0">
    <fb>304.42</fb>
    <v>9</v>
  </rv>
  <rv s="0">
    <fb>292.13</fb>
    <v>9</v>
  </rv>
  <rv s="0">
    <fb>302.61</fb>
    <v>9</v>
  </rv>
  <rv s="0">
    <fb>303.75</fb>
    <v>9</v>
  </rv>
  <rv s="0">
    <fb>303.35000000000002</fb>
    <v>9</v>
  </rv>
  <rv s="0">
    <fb>309.07</fb>
    <v>9</v>
  </rv>
  <rv s="0">
    <fb>308.73</fb>
    <v>9</v>
  </rv>
  <rv s="0">
    <fb>300.8</fb>
    <v>9</v>
  </rv>
  <rv s="0">
    <fb>288.58999999999997</fb>
    <v>9</v>
  </rv>
  <rv s="0">
    <fb>275.33</fb>
    <v>9</v>
  </rv>
  <rv s="0">
    <fb>276.01</fb>
    <v>9</v>
  </rv>
  <rv s="0">
    <fb>282.94</fb>
    <v>9</v>
  </rv>
  <rv s="0">
    <fb>287.81</fb>
    <v>9</v>
  </rv>
  <rv s="0">
    <fb>268.20999999999998</fb>
    <v>9</v>
  </rv>
  <rv s="0">
    <fb>265.25</fb>
    <v>9</v>
  </rv>
  <rv s="0">
    <fb>242.4</fb>
    <v>9</v>
  </rv>
  <rv s="0">
    <fb>249.44</fb>
    <v>9</v>
  </rv>
  <rv s="0">
    <fb>240.81</fb>
    <v>9</v>
  </rv>
  <rv s="0">
    <fb>238.13</fb>
    <v>9</v>
  </rv>
  <rv s="0">
    <fb>223.07</fb>
    <v>9</v>
  </rv>
  <rv s="0">
    <fb>222.96</fb>
    <v>9</v>
  </rv>
  <rv s="0">
    <fb>216.5</fb>
    <v>9</v>
  </rv>
  <rv s="0">
    <fb>217.24</fb>
    <v>9</v>
  </rv>
  <rv s="0">
    <fb>221.72</fb>
    <v>9</v>
  </rv>
  <rv s="0">
    <fb>204.99</fb>
    <v>9</v>
  </rv>
  <rv s="0">
    <fb>219.35</fb>
    <v>9</v>
  </rv>
  <rv s="0">
    <fb>220.19</fb>
    <v>9</v>
  </rv>
  <rv s="0">
    <fb>222.04</fb>
    <v>9</v>
  </rv>
  <rv s="0">
    <fb>207.28</fb>
    <v>9</v>
  </rv>
  <rv s="0">
    <fb>214.44</fb>
    <v>9</v>
  </rv>
  <rv s="0">
    <fb>211.25</fb>
    <v>9</v>
  </rv>
  <rv s="9">
    <v>17</v>
    <v>a1slm7</v>
    <v>Daily</v>
    <v>44494</v>
    <v>44859</v>
    <v>0</v>
    <v>1</v>
    <v>638021664000000000,638023012951443539,0</v>
    <v>0</v>
    <v>a1slm7</v>
    <v>XNAS:META</v>
    <v>1</v>
  </rv>
  <rv s="9">
    <v>17</v>
    <v>bo5fpr</v>
    <v>Daily</v>
    <v>44494</v>
    <v>44859</v>
    <v>0</v>
    <v>1</v>
    <v>638021664000000000,638023012951423615,0</v>
    <v>0</v>
    <v>bo5fpr</v>
    <v>XNAS:MRNA</v>
    <v>2</v>
  </rv>
  <rv s="9">
    <v>17</v>
    <v>a1zqnm</v>
    <v>Daily</v>
    <v>44494</v>
    <v>44859</v>
    <v>0</v>
    <v>1</v>
    <v>638021664000000000,638023012951429832,0</v>
    <v>0</v>
    <v>a1zqnm</v>
    <v>XNYS:PFE</v>
    <v>3</v>
  </rv>
  <rv s="10">
    <v>18</v>
    <v>XTSE:ENB.PR.V</v>
    <v>Daily</v>
    <v>44829</v>
    <v>44859</v>
    <v>0</v>
    <v>1</v>
    <v>638021664000000000,638023012951445910,0</v>
    <v>4</v>
    <v>aay227</v>
    <v>XTSE:ENB.PR.V</v>
    <v>5</v>
    <v>6</v>
    <v>7</v>
    <v>8</v>
    <v>9</v>
  </rv>
  <rv s="9">
    <v>17</v>
    <v>XTSE:ENB.PR.V</v>
    <v>Daily</v>
    <v>44494</v>
    <v>44859</v>
    <v>0</v>
    <v>1</v>
    <v>638021664000000000,638023012951455866,0</v>
    <v>10</v>
    <v>aay227</v>
    <v>XTSE:ENB.PR.V</v>
    <v>11</v>
  </rv>
  <rv s="9">
    <v>17</v>
    <v>a232yc</v>
    <v>Daily</v>
    <v>44494</v>
    <v>44859</v>
    <v>0</v>
    <v>1</v>
    <v>638021664000000000,638023012951412981,0</v>
    <v>0</v>
    <v>a232yc</v>
    <v>XNYS:SLF</v>
    <v>12</v>
  </rv>
  <rv s="9">
    <v>19</v>
    <v>XTSE:CNQ</v>
    <v>Daily</v>
    <v>44494</v>
    <v>44859</v>
    <v>0</v>
    <v>1</v>
    <v>638021664000000000,638023012951428171,0</v>
    <v>10</v>
    <v>aaxkec</v>
    <v>XTSE:CNQ</v>
    <v>13</v>
  </rv>
  <rv s="10">
    <v>20</v>
    <v>XTSE:CNQ</v>
    <v>Daily</v>
    <v>44829</v>
    <v>44859</v>
    <v>0</v>
    <v>1</v>
    <v>638021664000000000,638023012951438139,0</v>
    <v>4</v>
    <v>aaxkec</v>
    <v>XTSE:CNQ</v>
    <v>14</v>
    <v>15</v>
    <v>16</v>
    <v>17</v>
    <v>18</v>
  </rv>
  <rv s="9">
    <v>17</v>
    <v>a24kar</v>
    <v>Daily</v>
    <v>44494</v>
    <v>44859</v>
    <v>0</v>
    <v>1</v>
    <v>638021664000000000,638023012951409922,0</v>
    <v>0</v>
    <v>a24kar</v>
    <v>XNAS:TSLA</v>
    <v>19</v>
  </rv>
</rvData>
</file>

<file path=xl/richData/rdrichvaluestructure.xml><?xml version="1.0" encoding="utf-8"?>
<rvStructures xmlns="http://schemas.microsoft.com/office/spreadsheetml/2017/richdata" count="11">
  <s t="_formattednumber">
    <k n="_Format" t="spb"/>
  </s>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error">
    <k n="errorType" t="i"/>
    <k n="subType" t="i"/>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error">
    <k n="errorType" t="i"/>
    <k n="field" t="s"/>
    <k n="subType" t="i"/>
  </s>
  <s t="_stockhistorycache">
    <k n="_Format" t="spb"/>
    <k n="Symbol" t="s"/>
    <k n="Interval" t="s"/>
    <k n="StartDate" t="i"/>
    <k n="EndDate" t="i"/>
    <k n="f1904" t="b"/>
    <k n="fdcompat" t="b"/>
    <k n="etag" t="s"/>
    <k n="Date" t="a"/>
    <k n="EntityId" t="s"/>
    <k n="Instrument" t="s"/>
    <k n="Close" t="a"/>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2">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Image</v>
      <v t="s">ExchangeID</v>
      <v t="s">%ProviderInfo</v>
    </a>
  </spbArrays>
  <spbData count="21">
    <spb s="0">
      <v>1</v>
    </spb>
    <spb s="0">
      <v>2</v>
    </spb>
    <spb s="0">
      <v>3</v>
    </spb>
    <spb s="1">
      <v>0</v>
      <v>Name</v>
      <v>LearnMoreOnLink</v>
    </spb>
    <spb s="2">
      <v>0</v>
      <v>0</v>
      <v>0</v>
    </spb>
    <spb s="3">
      <v>4</v>
      <v>4</v>
      <v>4</v>
      <v>4</v>
    </spb>
    <spb s="4">
      <v>4</v>
      <v>5</v>
      <v>5</v>
      <v>4</v>
      <v>6</v>
      <v>4</v>
      <v>4</v>
      <v>4</v>
      <v>3</v>
      <v>3</v>
      <v>7</v>
      <v>8</v>
      <v>4</v>
      <v>4</v>
      <v>4</v>
      <v>3</v>
      <v>9</v>
      <v>10</v>
      <v>11</v>
      <v>3</v>
    </spb>
    <spb s="5">
      <v>Real-Time Nasdaq Last Sale</v>
      <v>from previous close</v>
      <v>from previous close</v>
      <v>Source: Nasdaq Last Sale</v>
      <v>GMT</v>
    </spb>
    <spb s="4">
      <v>4</v>
      <v>5</v>
      <v>5</v>
      <v>4</v>
      <v>6</v>
      <v>4</v>
      <v>4</v>
      <v>4</v>
      <v>3</v>
      <v>3</v>
      <v>7</v>
      <v>12</v>
      <v>4</v>
      <v>4</v>
      <v>4</v>
      <v>3</v>
      <v>9</v>
      <v>10</v>
      <v>11</v>
      <v>3</v>
    </spb>
    <spb s="0">
      <v>4</v>
    </spb>
    <spb s="1">
      <v>1</v>
      <v>Name</v>
      <v>LearnMoreOnLink</v>
    </spb>
    <spb s="6">
      <v>0</v>
      <v>0</v>
    </spb>
    <spb s="7">
      <v>11</v>
      <v>4</v>
      <v>4</v>
      <v>4</v>
      <v>4</v>
    </spb>
    <spb s="8">
      <v>4</v>
      <v>5</v>
      <v>4</v>
      <v>6</v>
      <v>4</v>
      <v>13</v>
      <v>4</v>
      <v>4</v>
      <v>3</v>
      <v>3</v>
      <v>7</v>
      <v>12</v>
      <v>4</v>
      <v>4</v>
      <v>4</v>
      <v>3</v>
      <v>9</v>
      <v>10</v>
      <v>11</v>
      <v>3</v>
    </spb>
    <spb s="9">
      <v>Delayed 20 minutes</v>
      <v>from previous close</v>
      <v>from previous close</v>
      <v>GMT</v>
    </spb>
    <spb s="10">
      <v>Powered by Refinitiv</v>
    </spb>
    <spb s="4">
      <v>1</v>
      <v>5</v>
      <v>5</v>
      <v>1</v>
      <v>6</v>
      <v>1</v>
      <v>1</v>
      <v>1</v>
      <v>3</v>
      <v>3</v>
      <v>7</v>
      <v>12</v>
      <v>1</v>
      <v>1</v>
      <v>1</v>
      <v>3</v>
      <v>9</v>
      <v>10</v>
      <v>11</v>
      <v>3</v>
    </spb>
    <spb s="11">
      <v>2</v>
      <v>4</v>
    </spb>
    <spb s="12">
      <v>4</v>
      <v>2</v>
      <v>4</v>
      <v>4</v>
      <v>4</v>
      <v>3</v>
    </spb>
    <spb s="11">
      <v>2</v>
      <v>1</v>
    </spb>
    <spb s="12">
      <v>1</v>
      <v>2</v>
      <v>1</v>
      <v>1</v>
      <v>1</v>
      <v>3</v>
    </spb>
  </spbData>
</supportingPropertyBags>
</file>

<file path=xl/richData/rdsupportingpropertybagstructure.xml><?xml version="1.0" encoding="utf-8"?>
<spbStructures xmlns="http://schemas.microsoft.com/office/spreadsheetml/2017/richdata2" count="13">
  <s>
    <k n="_Self" t="i"/>
  </s>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ShowInDotNotation" t="b"/>
    <k n="ShowInAutoComplete" t="b"/>
  </s>
  <s>
    <k n="Image" t="spb"/>
    <k n="ExchangeID" t="spb"/>
    <k n="UniqueName" t="spb"/>
    <k n="`%ProviderInfo" t="spb"/>
    <k n="LearnMoreOnLink" t="spb"/>
  </s>
  <s>
    <k n="Low"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name" t="s"/>
  </s>
  <s>
    <k n="Date" t="i"/>
    <k n="Close"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yyyy/mm/dd\ h:mm"/>
    </x:dxf>
    <x:dxf>
      <x:numFmt numFmtId="14" formatCode="0.00%"/>
    </x:dxf>
    <x:dxf>
      <x:numFmt numFmtId="3" formatCode="#,##0"/>
    </x:dxf>
    <x:dxf>
      <x:numFmt numFmtId="4" formatCode="#,##0.00"/>
    </x:dxf>
    <x:dxf>
      <x:numFmt numFmtId="1" formatCode="0"/>
    </x:dxf>
    <x:dxf>
      <x:numFmt numFmtId="19" formatCode="yyyy/mm/dd"/>
    </x:dxf>
  </dxfs>
  <richProperties>
    <rPr n="NumberFormat" t="s"/>
    <rPr n="IsTitleField" t="b"/>
    <rPr n="IsHeroField" t="b"/>
  </richProperties>
  <richStyles>
    <rSty dxfid="1">
      <rpv i="0">_-[$$-en-CA]* #,##0.00_-;-[$$-en-CA]* #,##0.00_-;_-[$$-en-CA]* "-"??_-;_-@_-</rpv>
    </rSty>
    <rSty dxfid="7"/>
    <rSty dxfid="4">
      <rpv i="0">#,##0</rpv>
    </rSty>
    <rSty dxfid="1">
      <rpv i="0">_([$$-en-US]* #,##0.00_);_([$$-en-US]* (#,##0.00);_([$$-en-US]* "-"??_);_(@_)</rpv>
    </rSty>
    <rSty dxfid="5">
      <rpv i="0">#,##0.00</rpv>
    </rSty>
    <rSty>
      <rpv i="1">1</rpv>
    </rSty>
    <rSty dxfid="3"/>
    <rSty dxfid="1">
      <rpv i="0">_([$$-en-US]* #,##0_);_([$$-en-US]* (#,##0);_([$$-en-US]* "-"_);_(@_)</rpv>
    </rSty>
    <rSty dxfid="2"/>
    <rSty dxfid="6">
      <rpv i="0">0</rpv>
    </rSty>
    <rSty dxfid="0">
      <rpv i="0">0.00</rpv>
    </rSty>
    <rSty dxfid="1">
      <rpv i="0">_-[$$-en-CA]* #,##0_-;-[$$-en-CA]* #,##0_-;_-[$$-en-CA]* "-"_-;_-@_-</rpv>
    </rSty>
    <rSty>
      <rpv i="2">1</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DC2573A-FF52-4366-87E3-DF6071BC4037}" name="Table3" displayName="Table3" ref="A1:H3" totalsRowShown="0">
  <autoFilter ref="A1:H3" xr:uid="{ADC2573A-FF52-4366-87E3-DF6071BC4037}"/>
  <tableColumns count="8">
    <tableColumn id="1" xr3:uid="{47169E4E-49EA-4185-B9A0-228944114F4B}" name="Stock"/>
    <tableColumn id="2" xr3:uid="{911C0DCD-A94C-4C23-8445-C581BAAC0DA6}" name="Exchange" dataDxfId="24">
      <calculatedColumnFormula array="1">_FV(Table3[[#This Row],[Stock]],"Exchange abbreviation",TRUE)</calculatedColumnFormula>
    </tableColumn>
    <tableColumn id="3" xr3:uid="{B7EFCA9D-2934-404D-814E-C19C3F96E220}" name="Ticker Level" dataDxfId="23">
      <calculatedColumnFormula array="1">_FV(Table3[[#This Row],[Stock]],"Ticker symbol",TRUE)</calculatedColumnFormula>
    </tableColumn>
    <tableColumn id="4" xr3:uid="{39C26D5F-544D-44E9-841E-8824B73A4BA5}" name="52 week high" dataDxfId="22">
      <calculatedColumnFormula array="1">_FV(Table3[[#This Row],[Stock]],"52 week high",TRUE)</calculatedColumnFormula>
    </tableColumn>
    <tableColumn id="5" xr3:uid="{17CA08D9-BFA4-4DCB-84B2-38DADAB865E4}" name="52 week low" dataDxfId="21">
      <calculatedColumnFormula array="1">_FV(Table3[[#This Row],[Stock]],"52 week low",TRUE)</calculatedColumnFormula>
    </tableColumn>
    <tableColumn id="6" xr3:uid="{055F3E90-8C3D-4508-92EE-D0DEC4DBB0A3}" name="Price" dataDxfId="20">
      <calculatedColumnFormula array="1">_FV(Table3[[#This Row],[Stock]],"Price")</calculatedColumnFormula>
    </tableColumn>
    <tableColumn id="7" xr3:uid="{3A0F540E-D297-4B85-A852-619AE583DD55}" name="P/E" dataDxfId="19">
      <calculatedColumnFormula array="1">_FV(Table3[[#This Row],[Stock]],"P/E",TRUE)</calculatedColumnFormula>
    </tableColumn>
    <tableColumn id="8" xr3:uid="{5AFA5666-8997-4518-B981-6F7EDD4163CE}" name="Change" dataDxfId="18">
      <calculatedColumnFormula array="1">_FV(Table3[[#This Row],[Stock]],"Change")</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1B1CE5-C120-48F4-AC10-EC5EB4886712}" name="Table1" displayName="Table1" ref="A1:H6" totalsRowShown="0">
  <autoFilter ref="A1:H6" xr:uid="{E31B1CE5-C120-48F4-AC10-EC5EB4886712}"/>
  <tableColumns count="8">
    <tableColumn id="1" xr3:uid="{2C82FC04-23EB-4AF5-AB4B-32B1F5C89FA6}" name="Date" dataDxfId="17"/>
    <tableColumn id="2" xr3:uid="{4A3EA9C4-479F-434A-BB35-33517B520147}" name="Stock"/>
    <tableColumn id="3" xr3:uid="{6B627D85-676B-4D09-BB1D-FEA5DC287096}" name="Buy/Sell"/>
    <tableColumn id="4" xr3:uid="{B09A1CF7-EA1E-4842-AAB6-FD7919ABC571}" name="Units"/>
    <tableColumn id="5" xr3:uid="{657AAA0E-BCC1-4E9E-8B19-53639AFC65B7}" name="Price"/>
    <tableColumn id="6" xr3:uid="{58CFBDB7-C224-4991-AA42-69A4156C59B6}" name="Currency"/>
    <tableColumn id="7" xr3:uid="{D086A561-95AE-4A76-876C-53318A1CDB26}" name="Amount ">
      <calculatedColumnFormula>D2*E2</calculatedColumnFormula>
    </tableColumn>
    <tableColumn id="8" xr3:uid="{3F949304-2D96-426B-B046-6312A43D6188}" name="Ticker Label" dataDxfId="16">
      <calculatedColumnFormula array="1">_FV(Table1[[#This Row],[Stock]],"Ticker symbol",TRUE)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EA30A-4EE9-4E01-9950-582E65E41CBB}">
  <dimension ref="A1:IQ23"/>
  <sheetViews>
    <sheetView topLeftCell="C1" workbookViewId="0">
      <selection activeCell="IW11" sqref="IW11"/>
    </sheetView>
  </sheetViews>
  <sheetFormatPr defaultRowHeight="14.5" x14ac:dyDescent="0.35"/>
  <cols>
    <col min="2" max="2" width="48.6328125" bestFit="1" customWidth="1"/>
  </cols>
  <sheetData>
    <row r="1" spans="1:251" x14ac:dyDescent="0.35">
      <c r="A1" s="5" t="s">
        <v>9</v>
      </c>
      <c r="B1" t="s">
        <v>33</v>
      </c>
    </row>
    <row r="3" spans="1:251" x14ac:dyDescent="0.35">
      <c r="A3" s="5" t="s">
        <v>22</v>
      </c>
      <c r="B3" s="5" t="s">
        <v>23</v>
      </c>
    </row>
    <row r="4" spans="1:251" x14ac:dyDescent="0.35">
      <c r="A4" t="s">
        <v>29</v>
      </c>
      <c r="B4" t="s">
        <v>30</v>
      </c>
      <c r="C4" cm="1" vm="1">
        <f t="array" aca="1" ref="C4:IQ4" ca="1">TRANSPOSE(_xlfn.STOCKHISTORY(A4&amp;":"&amp;B4, TODAY()-365, TODAY(),0,0,1))</f>
        <v>52.84</v>
      </c>
      <c r="D4" vm="2">
        <f ca="1"/>
        <v>52.53</v>
      </c>
      <c r="E4" vm="3">
        <f ca="1"/>
        <v>51.5</v>
      </c>
      <c r="F4" vm="4">
        <f ca="1"/>
        <v>52.94</v>
      </c>
      <c r="G4" vm="5">
        <f ca="1"/>
        <v>52.6</v>
      </c>
      <c r="H4" vm="6">
        <f ca="1"/>
        <v>53.47</v>
      </c>
      <c r="I4" vm="7">
        <f ca="1"/>
        <v>53.07</v>
      </c>
      <c r="J4" vm="8">
        <f ca="1"/>
        <v>52.58</v>
      </c>
      <c r="K4" vm="9">
        <f ca="1"/>
        <v>52.61</v>
      </c>
      <c r="L4" vm="10">
        <f ca="1"/>
        <v>54.21</v>
      </c>
      <c r="M4" vm="11">
        <f ca="1"/>
        <v>54.16</v>
      </c>
      <c r="N4" vm="12">
        <f ca="1"/>
        <v>54.24</v>
      </c>
      <c r="O4" vm="13">
        <f ca="1"/>
        <v>53.01</v>
      </c>
      <c r="P4" vm="14">
        <f ca="1"/>
        <v>52.54</v>
      </c>
      <c r="Q4" vm="15">
        <f ca="1"/>
        <v>52</v>
      </c>
      <c r="R4" vm="16">
        <f ca="1"/>
        <v>52.32</v>
      </c>
      <c r="S4" vm="17">
        <f ca="1"/>
        <v>52.52</v>
      </c>
      <c r="T4" vm="18">
        <f ca="1"/>
        <v>52.09</v>
      </c>
      <c r="U4" vm="19">
        <f ca="1"/>
        <v>53.05</v>
      </c>
      <c r="V4" vm="20">
        <f ca="1"/>
        <v>51.06</v>
      </c>
      <c r="W4" vm="21">
        <f ca="1"/>
        <v>51.76</v>
      </c>
      <c r="X4" vm="22">
        <f ca="1"/>
        <v>53.66</v>
      </c>
      <c r="Y4" vm="23">
        <f ca="1"/>
        <v>55</v>
      </c>
      <c r="Z4" vm="24">
        <f ca="1"/>
        <v>55.43</v>
      </c>
      <c r="AA4" vm="25">
        <f ca="1"/>
        <v>52.46</v>
      </c>
      <c r="AB4" vm="26">
        <f ca="1"/>
        <v>53.43</v>
      </c>
      <c r="AC4" vm="27">
        <f ca="1"/>
        <v>52.24</v>
      </c>
      <c r="AD4" vm="28">
        <f ca="1"/>
        <v>51.19</v>
      </c>
      <c r="AE4" vm="29">
        <f ca="1"/>
        <v>51.72</v>
      </c>
      <c r="AF4" vm="30">
        <f ca="1"/>
        <v>51.9</v>
      </c>
      <c r="AG4" vm="31">
        <f ca="1"/>
        <v>53.73</v>
      </c>
      <c r="AH4" vm="32">
        <f ca="1"/>
        <v>54.98</v>
      </c>
      <c r="AI4" vm="33">
        <f ca="1"/>
        <v>54.48</v>
      </c>
      <c r="AJ4" vm="34">
        <f ca="1"/>
        <v>52.82</v>
      </c>
      <c r="AK4" vm="35">
        <f ca="1"/>
        <v>52.97</v>
      </c>
      <c r="AL4" vm="36">
        <f ca="1"/>
        <v>51.14</v>
      </c>
      <c r="AM4" vm="37">
        <f ca="1"/>
        <v>50.75</v>
      </c>
      <c r="AN4" vm="38">
        <f ca="1"/>
        <v>50.86</v>
      </c>
      <c r="AO4" vm="39">
        <f ca="1"/>
        <v>51.01</v>
      </c>
      <c r="AP4" vm="40">
        <f ca="1"/>
        <v>49.9</v>
      </c>
      <c r="AQ4" vm="41">
        <f ca="1"/>
        <v>49.99</v>
      </c>
      <c r="AR4" vm="42">
        <f ca="1"/>
        <v>51.44</v>
      </c>
      <c r="AS4" vm="43">
        <f ca="1"/>
        <v>51.91</v>
      </c>
      <c r="AT4" vm="44">
        <f ca="1"/>
        <v>51.94</v>
      </c>
      <c r="AU4" vm="45">
        <f ca="1"/>
        <v>52.48</v>
      </c>
      <c r="AV4" vm="46">
        <f ca="1"/>
        <v>53.6</v>
      </c>
      <c r="AW4" vm="47">
        <f ca="1"/>
        <v>53.34</v>
      </c>
      <c r="AX4" vm="48">
        <f ca="1"/>
        <v>53.45</v>
      </c>
      <c r="AY4" vm="49">
        <f ca="1"/>
        <v>54.7</v>
      </c>
      <c r="AZ4" vm="50">
        <f ca="1"/>
        <v>55.36</v>
      </c>
      <c r="BA4" vm="51">
        <f ca="1"/>
        <v>58.2</v>
      </c>
      <c r="BB4" vm="52">
        <f ca="1"/>
        <v>59.76</v>
      </c>
      <c r="BC4" vm="53">
        <f ca="1"/>
        <v>59.65</v>
      </c>
      <c r="BD4" vm="54">
        <f ca="1"/>
        <v>60.71</v>
      </c>
      <c r="BE4" vm="55">
        <f ca="1"/>
        <v>61.71</v>
      </c>
      <c r="BF4" vm="56">
        <f ca="1"/>
        <v>62.91</v>
      </c>
      <c r="BG4" vm="57">
        <f ca="1"/>
        <v>65.180000000000007</v>
      </c>
      <c r="BH4" vm="58">
        <f ca="1"/>
        <v>66.14</v>
      </c>
      <c r="BI4" vm="59">
        <f ca="1"/>
        <v>66.08</v>
      </c>
      <c r="BJ4" vm="60">
        <f ca="1"/>
        <v>66.260000000000005</v>
      </c>
      <c r="BK4" vm="61">
        <f ca="1"/>
        <v>66.05</v>
      </c>
      <c r="BL4" vm="62">
        <f ca="1"/>
        <v>63.94</v>
      </c>
      <c r="BM4" vm="63">
        <f ca="1"/>
        <v>62.3</v>
      </c>
      <c r="BN4" vm="64">
        <f ca="1"/>
        <v>63.99</v>
      </c>
      <c r="BO4" vm="65">
        <f ca="1"/>
        <v>64.150000000000006</v>
      </c>
      <c r="BP4" vm="66">
        <f ca="1"/>
        <v>65.260000000000005</v>
      </c>
      <c r="BQ4" vm="67">
        <f ca="1"/>
        <v>64.97</v>
      </c>
      <c r="BR4" vm="68">
        <f ca="1"/>
        <v>64.66</v>
      </c>
      <c r="BS4" vm="69">
        <f ca="1"/>
        <v>66.55</v>
      </c>
      <c r="BT4" vm="70">
        <f ca="1"/>
        <v>66.91</v>
      </c>
      <c r="BU4" vm="71">
        <f ca="1"/>
        <v>66.930000000000007</v>
      </c>
      <c r="BV4" vm="72">
        <f ca="1"/>
        <v>68.3</v>
      </c>
      <c r="BW4" vm="73">
        <f ca="1"/>
        <v>67.599999999999994</v>
      </c>
      <c r="BX4" vm="74">
        <f ca="1"/>
        <v>64.260000000000005</v>
      </c>
      <c r="BY4" vm="75">
        <f ca="1"/>
        <v>65.03</v>
      </c>
      <c r="BZ4" vm="76">
        <f ca="1"/>
        <v>65.680000000000007</v>
      </c>
      <c r="CA4" vm="73">
        <f ca="1"/>
        <v>67.599999999999994</v>
      </c>
      <c r="CB4" vm="77">
        <f ca="1"/>
        <v>67.05</v>
      </c>
      <c r="CC4" vm="78">
        <f ca="1"/>
        <v>67.06</v>
      </c>
      <c r="CD4" vm="79">
        <f ca="1"/>
        <v>68.430000000000007</v>
      </c>
      <c r="CE4" vm="80">
        <f ca="1"/>
        <v>68.489999999999995</v>
      </c>
      <c r="CF4" vm="81">
        <f ca="1"/>
        <v>66.19</v>
      </c>
      <c r="CG4" vm="82">
        <f ca="1"/>
        <v>66.66</v>
      </c>
      <c r="CH4" vm="83">
        <f ca="1"/>
        <v>66.52</v>
      </c>
      <c r="CI4" vm="84">
        <f ca="1"/>
        <v>67.2</v>
      </c>
      <c r="CJ4" vm="85">
        <f ca="1"/>
        <v>69.540000000000006</v>
      </c>
      <c r="CK4" vm="86">
        <f ca="1"/>
        <v>70.81</v>
      </c>
      <c r="CL4" vm="87">
        <f ca="1"/>
        <v>71.36</v>
      </c>
      <c r="CM4" vm="88">
        <f ca="1"/>
        <v>72.819999999999993</v>
      </c>
      <c r="CN4" vm="89">
        <f ca="1"/>
        <v>72.489999999999995</v>
      </c>
      <c r="CO4" vm="90">
        <f ca="1"/>
        <v>75.040000000000006</v>
      </c>
      <c r="CP4" vm="91">
        <f ca="1"/>
        <v>76.31</v>
      </c>
      <c r="CQ4" vm="92">
        <f ca="1"/>
        <v>76.98</v>
      </c>
      <c r="CR4" vm="93">
        <f ca="1"/>
        <v>74.209999999999994</v>
      </c>
      <c r="CS4" vm="94">
        <f ca="1"/>
        <v>76.92</v>
      </c>
      <c r="CT4" vm="95">
        <f ca="1"/>
        <v>77.63</v>
      </c>
      <c r="CU4" vm="93">
        <f ca="1"/>
        <v>74.209999999999994</v>
      </c>
      <c r="CV4" vm="96">
        <f ca="1"/>
        <v>73.83</v>
      </c>
      <c r="CW4" vm="97">
        <f ca="1"/>
        <v>74.650000000000006</v>
      </c>
      <c r="CX4" vm="98">
        <f ca="1"/>
        <v>77.430000000000007</v>
      </c>
      <c r="CY4" vm="99">
        <f ca="1"/>
        <v>76.400000000000006</v>
      </c>
      <c r="CZ4" vm="100">
        <f ca="1"/>
        <v>78.77</v>
      </c>
      <c r="DA4" vm="101">
        <f ca="1"/>
        <v>77.61</v>
      </c>
      <c r="DB4" vm="102">
        <f ca="1"/>
        <v>79.47</v>
      </c>
      <c r="DC4" vm="103">
        <f ca="1"/>
        <v>78.89</v>
      </c>
      <c r="DD4" vm="104">
        <f ca="1"/>
        <v>79.36</v>
      </c>
      <c r="DE4" vm="105">
        <f ca="1"/>
        <v>77.91</v>
      </c>
      <c r="DF4" vm="106">
        <f ca="1"/>
        <v>77.8</v>
      </c>
      <c r="DG4" vm="107">
        <f ca="1"/>
        <v>78.19</v>
      </c>
      <c r="DH4" vm="108">
        <f ca="1"/>
        <v>77.41</v>
      </c>
      <c r="DI4" vm="103">
        <f ca="1"/>
        <v>78.89</v>
      </c>
      <c r="DJ4" vm="109">
        <f ca="1"/>
        <v>79.98</v>
      </c>
      <c r="DK4" vm="110">
        <f ca="1"/>
        <v>78.2</v>
      </c>
      <c r="DL4" vm="111">
        <f ca="1"/>
        <v>78</v>
      </c>
      <c r="DM4" vm="112">
        <f ca="1"/>
        <v>79.34</v>
      </c>
      <c r="DN4" vm="113">
        <f ca="1"/>
        <v>80.8</v>
      </c>
      <c r="DO4" vm="114">
        <f ca="1"/>
        <v>78.86</v>
      </c>
      <c r="DP4" vm="115">
        <f ca="1"/>
        <v>81.5</v>
      </c>
      <c r="DQ4" vm="116">
        <f ca="1"/>
        <v>82.26</v>
      </c>
      <c r="DR4" vm="117">
        <f ca="1"/>
        <v>83</v>
      </c>
      <c r="DS4" vm="118">
        <f ca="1"/>
        <v>84.68</v>
      </c>
      <c r="DT4" vm="119">
        <f ca="1"/>
        <v>84.5</v>
      </c>
      <c r="DU4" vm="120">
        <f ca="1"/>
        <v>85.95</v>
      </c>
      <c r="DV4" vm="121">
        <f ca="1"/>
        <v>83.09</v>
      </c>
      <c r="DW4" vm="122">
        <f ca="1"/>
        <v>81.23</v>
      </c>
      <c r="DX4" vm="123">
        <f ca="1"/>
        <v>78.05</v>
      </c>
      <c r="DY4" vm="124">
        <f ca="1"/>
        <v>77.73</v>
      </c>
      <c r="DZ4" vm="103">
        <f ca="1"/>
        <v>78.89</v>
      </c>
      <c r="EA4" vm="125">
        <f ca="1"/>
        <v>80.150000000000006</v>
      </c>
      <c r="EB4" vm="126">
        <f ca="1"/>
        <v>79.510000000000005</v>
      </c>
      <c r="EC4" vm="127">
        <f ca="1"/>
        <v>78.8</v>
      </c>
      <c r="ED4" vm="128">
        <f ca="1"/>
        <v>81.91</v>
      </c>
      <c r="EE4" vm="129">
        <f ca="1"/>
        <v>83.62</v>
      </c>
      <c r="EF4" vm="130">
        <f ca="1"/>
        <v>81.900000000000006</v>
      </c>
      <c r="EG4" vm="131">
        <f ca="1"/>
        <v>82.04</v>
      </c>
      <c r="EH4" vm="132">
        <f ca="1"/>
        <v>76.16</v>
      </c>
      <c r="EI4" vm="133">
        <f ca="1"/>
        <v>76.08</v>
      </c>
      <c r="EJ4" vm="134">
        <f ca="1"/>
        <v>76.040000000000006</v>
      </c>
      <c r="EK4" vm="135">
        <f ca="1"/>
        <v>75.06</v>
      </c>
      <c r="EL4" vm="136">
        <f ca="1"/>
        <v>78.62</v>
      </c>
      <c r="EM4" vm="137">
        <f ca="1"/>
        <v>80.900000000000006</v>
      </c>
      <c r="EN4" vm="138">
        <f ca="1"/>
        <v>80.78</v>
      </c>
      <c r="EO4" vm="139">
        <f ca="1"/>
        <v>78.78</v>
      </c>
      <c r="EP4" vm="140">
        <f ca="1"/>
        <v>79.19</v>
      </c>
      <c r="EQ4" vm="141">
        <f ca="1"/>
        <v>79.33</v>
      </c>
      <c r="ER4" vm="142">
        <f ca="1"/>
        <v>82.46</v>
      </c>
      <c r="ES4" vm="143">
        <f ca="1"/>
        <v>83.3</v>
      </c>
      <c r="ET4" vm="144">
        <f ca="1"/>
        <v>84.07</v>
      </c>
      <c r="EU4" vm="145">
        <f ca="1"/>
        <v>84.99</v>
      </c>
      <c r="EV4" vm="146">
        <f ca="1"/>
        <v>87.04</v>
      </c>
      <c r="EW4" vm="147">
        <f ca="1"/>
        <v>83.71</v>
      </c>
      <c r="EX4" vm="148">
        <f ca="1"/>
        <v>85.43</v>
      </c>
      <c r="EY4" vm="149">
        <f ca="1"/>
        <v>85.68</v>
      </c>
      <c r="EZ4" vm="150">
        <f ca="1"/>
        <v>85.19</v>
      </c>
      <c r="FA4" vm="151">
        <f ca="1"/>
        <v>84.02</v>
      </c>
      <c r="FB4" vm="152">
        <f ca="1"/>
        <v>85.98</v>
      </c>
      <c r="FC4" vm="153">
        <f ca="1"/>
        <v>85.78</v>
      </c>
      <c r="FD4" vm="154">
        <f ca="1"/>
        <v>84.67</v>
      </c>
      <c r="FE4" vm="155">
        <f ca="1"/>
        <v>82.83</v>
      </c>
      <c r="FF4" vm="156">
        <f ca="1"/>
        <v>79.400000000000006</v>
      </c>
      <c r="FG4" vm="157">
        <f ca="1"/>
        <v>78.48</v>
      </c>
      <c r="FH4" vm="158">
        <f ca="1"/>
        <v>77.180000000000007</v>
      </c>
      <c r="FI4" vm="159">
        <f ca="1"/>
        <v>71.989999999999995</v>
      </c>
      <c r="FJ4" vm="160">
        <f ca="1"/>
        <v>68.349999999999994</v>
      </c>
      <c r="FK4" vm="161">
        <f ca="1"/>
        <v>69.650000000000006</v>
      </c>
      <c r="FL4" vm="162">
        <f ca="1"/>
        <v>70.97</v>
      </c>
      <c r="FM4" vm="163">
        <f ca="1"/>
        <v>67.36</v>
      </c>
      <c r="FN4" vm="164">
        <f ca="1"/>
        <v>64.599999999999994</v>
      </c>
      <c r="FO4" vm="165">
        <f ca="1"/>
        <v>65.14</v>
      </c>
      <c r="FP4" vm="166">
        <f ca="1"/>
        <v>68.739999999999995</v>
      </c>
      <c r="FQ4" vm="167">
        <f ca="1"/>
        <v>71.83</v>
      </c>
      <c r="FR4" vm="168">
        <f ca="1"/>
        <v>70.150000000000006</v>
      </c>
      <c r="FS4" vm="169">
        <f ca="1"/>
        <v>69.17</v>
      </c>
      <c r="FT4" vm="170">
        <f ca="1"/>
        <v>71.849999999999994</v>
      </c>
      <c r="FU4" vm="171">
        <f ca="1"/>
        <v>66.900000000000006</v>
      </c>
      <c r="FV4" vm="172">
        <f ca="1"/>
        <v>62.95</v>
      </c>
      <c r="FW4" vm="173">
        <f ca="1"/>
        <v>64.73</v>
      </c>
      <c r="FX4" vm="62">
        <f ca="1"/>
        <v>63.94</v>
      </c>
      <c r="FY4" vm="174">
        <f ca="1"/>
        <v>63.71</v>
      </c>
      <c r="FZ4" vm="175">
        <f ca="1"/>
        <v>62.39</v>
      </c>
      <c r="GA4" vm="176">
        <f ca="1"/>
        <v>61.68</v>
      </c>
      <c r="GB4" vm="177">
        <f ca="1"/>
        <v>61.09</v>
      </c>
      <c r="GC4" vm="178">
        <f ca="1"/>
        <v>61.58</v>
      </c>
      <c r="GD4" vm="179">
        <f ca="1"/>
        <v>63.33</v>
      </c>
      <c r="GE4" vm="180">
        <f ca="1"/>
        <v>64.41</v>
      </c>
      <c r="GF4" vm="181">
        <f ca="1"/>
        <v>65.77</v>
      </c>
      <c r="GG4" vm="182">
        <f ca="1"/>
        <v>64.959999999999994</v>
      </c>
      <c r="GH4" vm="183">
        <f ca="1"/>
        <v>64.33</v>
      </c>
      <c r="GI4" vm="184">
        <f ca="1"/>
        <v>66.12</v>
      </c>
      <c r="GJ4" vm="185">
        <f ca="1"/>
        <v>65.61</v>
      </c>
      <c r="GK4" vm="186">
        <f ca="1"/>
        <v>67.37</v>
      </c>
      <c r="GL4" vm="187">
        <f ca="1"/>
        <v>68.33</v>
      </c>
      <c r="GM4" vm="188">
        <f ca="1"/>
        <v>70.709999999999994</v>
      </c>
      <c r="GN4" vm="189">
        <f ca="1"/>
        <v>69.58</v>
      </c>
      <c r="GO4" vm="171">
        <f ca="1"/>
        <v>66.900000000000006</v>
      </c>
      <c r="GP4" vm="190">
        <f ca="1"/>
        <v>65.41</v>
      </c>
      <c r="GQ4" vm="191">
        <f ca="1"/>
        <v>67.239999999999995</v>
      </c>
      <c r="GR4" vm="192">
        <f ca="1"/>
        <v>67.44</v>
      </c>
      <c r="GS4" vm="193">
        <f ca="1"/>
        <v>67.86</v>
      </c>
      <c r="GT4" vm="194">
        <f ca="1"/>
        <v>68.84</v>
      </c>
      <c r="GU4" vm="195">
        <f ca="1"/>
        <v>71.31</v>
      </c>
      <c r="GV4" vm="196">
        <f ca="1"/>
        <v>71.86</v>
      </c>
      <c r="GW4" vm="197">
        <f ca="1"/>
        <v>70.64</v>
      </c>
      <c r="GX4" vm="198">
        <f ca="1"/>
        <v>69.760000000000005</v>
      </c>
      <c r="GY4" vm="199">
        <f ca="1"/>
        <v>70.400000000000006</v>
      </c>
      <c r="GZ4" vm="200">
        <f ca="1"/>
        <v>72.42</v>
      </c>
      <c r="HA4" vm="201">
        <f ca="1"/>
        <v>72.39</v>
      </c>
      <c r="HB4" vm="202">
        <f ca="1"/>
        <v>71.33</v>
      </c>
      <c r="HC4" vm="203">
        <f ca="1"/>
        <v>72.67</v>
      </c>
      <c r="HD4" vm="204">
        <f ca="1"/>
        <v>73.36</v>
      </c>
      <c r="HE4" vm="205">
        <f ca="1"/>
        <v>74.62</v>
      </c>
      <c r="HF4" vm="206">
        <f ca="1"/>
        <v>74.16</v>
      </c>
      <c r="HG4" vm="207">
        <f ca="1"/>
        <v>75.400000000000006</v>
      </c>
      <c r="HH4" vm="208">
        <f ca="1"/>
        <v>72.73</v>
      </c>
      <c r="HI4" vm="209">
        <f ca="1"/>
        <v>72</v>
      </c>
      <c r="HJ4" vm="210">
        <f ca="1"/>
        <v>70.92</v>
      </c>
      <c r="HK4" vm="211">
        <f ca="1"/>
        <v>72.27</v>
      </c>
      <c r="HL4" vm="212">
        <f ca="1"/>
        <v>70.72</v>
      </c>
      <c r="HM4" vm="213">
        <f ca="1"/>
        <v>68.88</v>
      </c>
      <c r="HN4" vm="189">
        <f ca="1"/>
        <v>69.58</v>
      </c>
      <c r="HO4" vm="214">
        <f ca="1"/>
        <v>71.900000000000006</v>
      </c>
      <c r="HP4" vm="215">
        <f ca="1"/>
        <v>73.06</v>
      </c>
      <c r="HQ4" vm="216">
        <f ca="1"/>
        <v>72.16</v>
      </c>
      <c r="HR4" vm="217">
        <f ca="1"/>
        <v>73.87</v>
      </c>
      <c r="HS4" vm="218">
        <f ca="1"/>
        <v>71.569999999999993</v>
      </c>
      <c r="HT4" vm="219">
        <f ca="1"/>
        <v>71.510000000000005</v>
      </c>
      <c r="HU4" vm="220">
        <f ca="1"/>
        <v>71.489999999999995</v>
      </c>
      <c r="HV4" vm="221">
        <f ca="1"/>
        <v>71.2</v>
      </c>
      <c r="HW4" vm="222">
        <f ca="1"/>
        <v>69.510000000000005</v>
      </c>
      <c r="HX4" vm="223">
        <f ca="1"/>
        <v>68.540000000000006</v>
      </c>
      <c r="HY4" vm="224">
        <f ca="1"/>
        <v>63.72</v>
      </c>
      <c r="HZ4" vm="225">
        <f ca="1"/>
        <v>61.54</v>
      </c>
      <c r="IA4" vm="226">
        <f ca="1"/>
        <v>62.19</v>
      </c>
      <c r="IB4" vm="227">
        <f ca="1"/>
        <v>63.5</v>
      </c>
      <c r="IC4" vm="228">
        <f ca="1"/>
        <v>68.34</v>
      </c>
      <c r="ID4" vm="229">
        <f ca="1"/>
        <v>72.349999999999994</v>
      </c>
      <c r="IE4" vm="230">
        <f ca="1"/>
        <v>73.23</v>
      </c>
      <c r="IF4" vm="231">
        <f ca="1"/>
        <v>74.239999999999995</v>
      </c>
      <c r="IG4" vm="232">
        <f ca="1"/>
        <v>75.36</v>
      </c>
      <c r="IH4" vm="233">
        <f ca="1"/>
        <v>72.86</v>
      </c>
      <c r="II4" vm="234">
        <f ca="1"/>
        <v>72.510000000000005</v>
      </c>
      <c r="IJ4" vm="235">
        <f ca="1"/>
        <v>75.16</v>
      </c>
      <c r="IK4" vm="236">
        <f ca="1"/>
        <v>73.569999999999993</v>
      </c>
      <c r="IL4" vm="237">
        <f ca="1"/>
        <v>73.52</v>
      </c>
      <c r="IM4" vm="238">
        <f ca="1"/>
        <v>73.19</v>
      </c>
      <c r="IN4" vm="239">
        <f ca="1"/>
        <v>76.22</v>
      </c>
      <c r="IO4" vm="240">
        <f ca="1"/>
        <v>78.13</v>
      </c>
      <c r="IP4" vm="241">
        <f ca="1"/>
        <v>80.040000000000006</v>
      </c>
      <c r="IQ4" vm="242">
        <f ca="1"/>
        <v>80.44</v>
      </c>
    </row>
    <row r="5" spans="1:251" x14ac:dyDescent="0.35">
      <c r="A5" t="str" cm="1">
        <f t="array" aca="1" ref="A5:F23" ca="1">_xlfn.STOCKHISTORY(A4&amp;":"&amp;B4, TODAY()-30, TODAY(),0,1,0,5,2,3,4,1)</f>
        <v>Date</v>
      </c>
      <c r="B5" t="str">
        <f ca="1"/>
        <v>Volume</v>
      </c>
      <c r="C5" t="str">
        <f ca="1"/>
        <v>Open</v>
      </c>
      <c r="D5" t="str">
        <f ca="1"/>
        <v>High</v>
      </c>
      <c r="E5" t="str">
        <f ca="1"/>
        <v>Low</v>
      </c>
      <c r="F5" t="str">
        <f ca="1"/>
        <v>Close</v>
      </c>
    </row>
    <row r="6" spans="1:251" x14ac:dyDescent="0.35">
      <c r="A6" vm="243">
        <f ca="1"/>
        <v>44830</v>
      </c>
      <c r="B6" vm="244">
        <f ca="1"/>
        <v>13553882</v>
      </c>
      <c r="C6" vm="227">
        <f ca="1"/>
        <v>63.5</v>
      </c>
      <c r="D6" vm="245">
        <f ca="1"/>
        <v>64.489999999999995</v>
      </c>
      <c r="E6" vm="246">
        <f ca="1"/>
        <v>61.23</v>
      </c>
      <c r="F6" vm="225">
        <f ca="1"/>
        <v>61.54</v>
      </c>
    </row>
    <row r="7" spans="1:251" x14ac:dyDescent="0.35">
      <c r="A7" vm="247">
        <f ca="1"/>
        <v>44831</v>
      </c>
      <c r="B7" vm="248">
        <f ca="1"/>
        <v>5566507</v>
      </c>
      <c r="C7" vm="249">
        <f ca="1"/>
        <v>62.69</v>
      </c>
      <c r="D7" vm="250">
        <f ca="1"/>
        <v>63.36</v>
      </c>
      <c r="E7" vm="251">
        <f ca="1"/>
        <v>61.45</v>
      </c>
      <c r="F7" vm="226">
        <f ca="1"/>
        <v>62.19</v>
      </c>
    </row>
    <row r="8" spans="1:251" x14ac:dyDescent="0.35">
      <c r="A8" vm="252">
        <f ca="1"/>
        <v>44832</v>
      </c>
      <c r="B8" vm="253">
        <f ca="1"/>
        <v>4796356</v>
      </c>
      <c r="C8" vm="254">
        <f ca="1"/>
        <v>62.46</v>
      </c>
      <c r="D8" vm="255">
        <f ca="1"/>
        <v>63.945</v>
      </c>
      <c r="E8" vm="256">
        <f ca="1"/>
        <v>62</v>
      </c>
      <c r="F8" vm="227">
        <f ca="1"/>
        <v>63.5</v>
      </c>
    </row>
    <row r="9" spans="1:251" x14ac:dyDescent="0.35">
      <c r="A9" vm="257">
        <f ca="1"/>
        <v>44837</v>
      </c>
      <c r="B9" vm="258">
        <f ca="1"/>
        <v>2883836</v>
      </c>
      <c r="C9" vm="259">
        <f ca="1"/>
        <v>66.459999999999994</v>
      </c>
      <c r="D9" vm="260">
        <f ca="1"/>
        <v>68.734999999999999</v>
      </c>
      <c r="E9" vm="261">
        <f ca="1"/>
        <v>66.42</v>
      </c>
      <c r="F9" vm="228">
        <f ca="1"/>
        <v>68.34</v>
      </c>
    </row>
    <row r="10" spans="1:251" x14ac:dyDescent="0.35">
      <c r="A10" vm="262">
        <f ca="1"/>
        <v>44838</v>
      </c>
      <c r="B10" vm="263">
        <f ca="1"/>
        <v>6553791</v>
      </c>
      <c r="C10" vm="264">
        <f ca="1"/>
        <v>70.349999999999994</v>
      </c>
      <c r="D10" vm="201">
        <f ca="1"/>
        <v>72.39</v>
      </c>
      <c r="E10" vm="265">
        <f ca="1"/>
        <v>69.680000000000007</v>
      </c>
      <c r="F10" vm="229">
        <f ca="1"/>
        <v>72.349999999999994</v>
      </c>
    </row>
    <row r="11" spans="1:251" x14ac:dyDescent="0.35">
      <c r="A11" vm="266">
        <f ca="1"/>
        <v>44839</v>
      </c>
      <c r="B11" vm="267">
        <f ca="1"/>
        <v>5588486</v>
      </c>
      <c r="C11" vm="268">
        <f ca="1"/>
        <v>72.400000000000006</v>
      </c>
      <c r="D11" vm="269">
        <f ca="1"/>
        <v>73.864999999999995</v>
      </c>
      <c r="E11" vm="270">
        <f ca="1"/>
        <v>70.95</v>
      </c>
      <c r="F11" vm="230">
        <f ca="1"/>
        <v>73.23</v>
      </c>
    </row>
    <row r="12" spans="1:251" x14ac:dyDescent="0.35">
      <c r="A12" vm="271">
        <f ca="1"/>
        <v>44840</v>
      </c>
      <c r="B12" vm="272">
        <f ca="1"/>
        <v>4261450</v>
      </c>
      <c r="C12" vm="273">
        <f ca="1"/>
        <v>72.94</v>
      </c>
      <c r="D12" vm="274">
        <f ca="1"/>
        <v>74.94</v>
      </c>
      <c r="E12" vm="275">
        <f ca="1"/>
        <v>72.790000000000006</v>
      </c>
      <c r="F12" vm="231">
        <f ca="1"/>
        <v>74.239999999999995</v>
      </c>
    </row>
    <row r="13" spans="1:251" x14ac:dyDescent="0.35">
      <c r="A13" vm="276">
        <f ca="1"/>
        <v>44841</v>
      </c>
      <c r="B13" vm="277">
        <f ca="1"/>
        <v>5614093</v>
      </c>
      <c r="C13" vm="278">
        <f ca="1"/>
        <v>74.31</v>
      </c>
      <c r="D13" vm="279">
        <f ca="1"/>
        <v>75.989999999999995</v>
      </c>
      <c r="E13" vm="280">
        <f ca="1"/>
        <v>74</v>
      </c>
      <c r="F13" vm="232">
        <f ca="1"/>
        <v>75.36</v>
      </c>
    </row>
    <row r="14" spans="1:251" x14ac:dyDescent="0.35">
      <c r="A14" vm="281">
        <f ca="1"/>
        <v>44845</v>
      </c>
      <c r="B14" vm="282">
        <f ca="1"/>
        <v>16127981</v>
      </c>
      <c r="C14" vm="283">
        <f ca="1"/>
        <v>72.8</v>
      </c>
      <c r="D14" vm="284">
        <f ca="1"/>
        <v>74.17</v>
      </c>
      <c r="E14" vm="285">
        <f ca="1"/>
        <v>72.209999999999994</v>
      </c>
      <c r="F14" vm="233">
        <f ca="1"/>
        <v>72.86</v>
      </c>
    </row>
    <row r="15" spans="1:251" x14ac:dyDescent="0.35">
      <c r="A15" vm="286">
        <f ca="1"/>
        <v>44846</v>
      </c>
      <c r="B15" vm="287">
        <f ca="1"/>
        <v>9150016</v>
      </c>
      <c r="C15" vm="288">
        <f ca="1"/>
        <v>72.45</v>
      </c>
      <c r="D15" vm="204">
        <f ca="1"/>
        <v>73.36</v>
      </c>
      <c r="E15" vm="289">
        <f ca="1"/>
        <v>70.8</v>
      </c>
      <c r="F15" vm="234">
        <f ca="1"/>
        <v>72.510000000000005</v>
      </c>
    </row>
    <row r="16" spans="1:251" x14ac:dyDescent="0.35">
      <c r="A16" vm="290">
        <f ca="1"/>
        <v>44847</v>
      </c>
      <c r="B16" vm="291">
        <f ca="1"/>
        <v>9335928</v>
      </c>
      <c r="C16" vm="292">
        <f ca="1"/>
        <v>71.599999999999994</v>
      </c>
      <c r="D16" vm="293">
        <f ca="1"/>
        <v>75.42</v>
      </c>
      <c r="E16" vm="292">
        <f ca="1"/>
        <v>71.599999999999994</v>
      </c>
      <c r="F16" vm="235">
        <f ca="1"/>
        <v>75.16</v>
      </c>
    </row>
    <row r="17" spans="1:6" x14ac:dyDescent="0.35">
      <c r="A17" vm="294">
        <f ca="1"/>
        <v>44848</v>
      </c>
      <c r="B17" vm="295">
        <f ca="1"/>
        <v>6052566</v>
      </c>
      <c r="C17" vm="296">
        <f ca="1"/>
        <v>74.52</v>
      </c>
      <c r="D17" vm="297">
        <f ca="1"/>
        <v>75.33</v>
      </c>
      <c r="E17" vm="298">
        <f ca="1"/>
        <v>73.44</v>
      </c>
      <c r="F17" vm="236">
        <f ca="1"/>
        <v>73.569999999999993</v>
      </c>
    </row>
    <row r="18" spans="1:6" x14ac:dyDescent="0.35">
      <c r="A18" vm="299">
        <f ca="1"/>
        <v>44851</v>
      </c>
      <c r="B18" vm="300">
        <f ca="1"/>
        <v>5850841</v>
      </c>
      <c r="C18" vm="301">
        <f ca="1"/>
        <v>74.58</v>
      </c>
      <c r="D18" vm="302">
        <f ca="1"/>
        <v>75.73</v>
      </c>
      <c r="E18" vm="303">
        <f ca="1"/>
        <v>73.45</v>
      </c>
      <c r="F18" vm="237">
        <f ca="1"/>
        <v>73.52</v>
      </c>
    </row>
    <row r="19" spans="1:6" x14ac:dyDescent="0.35">
      <c r="A19" vm="304">
        <f ca="1"/>
        <v>44852</v>
      </c>
      <c r="B19" vm="305">
        <f ca="1"/>
        <v>2653397</v>
      </c>
      <c r="C19" vm="306">
        <f ca="1"/>
        <v>74.06</v>
      </c>
      <c r="D19" vm="307">
        <f ca="1"/>
        <v>74.53</v>
      </c>
      <c r="E19" vm="308">
        <f ca="1"/>
        <v>71.66</v>
      </c>
      <c r="F19" vm="238">
        <f ca="1"/>
        <v>73.19</v>
      </c>
    </row>
    <row r="20" spans="1:6" x14ac:dyDescent="0.35">
      <c r="A20" vm="309">
        <f ca="1"/>
        <v>44853</v>
      </c>
      <c r="B20" vm="310">
        <f ca="1"/>
        <v>3384841</v>
      </c>
      <c r="C20" vm="280">
        <f ca="1"/>
        <v>74</v>
      </c>
      <c r="D20" vm="311">
        <f ca="1"/>
        <v>76.349999999999994</v>
      </c>
      <c r="E20" vm="312">
        <f ca="1"/>
        <v>73.5</v>
      </c>
      <c r="F20" vm="239">
        <f ca="1"/>
        <v>76.22</v>
      </c>
    </row>
    <row r="21" spans="1:6" x14ac:dyDescent="0.35">
      <c r="A21" vm="313">
        <f ca="1"/>
        <v>44854</v>
      </c>
      <c r="B21" vm="314">
        <f ca="1"/>
        <v>4814331</v>
      </c>
      <c r="C21" vm="315">
        <f ca="1"/>
        <v>77</v>
      </c>
      <c r="D21" vm="316">
        <f ca="1"/>
        <v>78.95</v>
      </c>
      <c r="E21" vm="317">
        <f ca="1"/>
        <v>76.77</v>
      </c>
      <c r="F21" vm="240">
        <f ca="1"/>
        <v>78.13</v>
      </c>
    </row>
    <row r="22" spans="1:6" x14ac:dyDescent="0.35">
      <c r="A22" vm="318">
        <f ca="1"/>
        <v>44855</v>
      </c>
      <c r="B22" vm="319">
        <f ca="1"/>
        <v>3104562</v>
      </c>
      <c r="C22" vm="320">
        <f ca="1"/>
        <v>78.150000000000006</v>
      </c>
      <c r="D22" vm="321">
        <f ca="1"/>
        <v>80.28</v>
      </c>
      <c r="E22" vm="123">
        <f ca="1"/>
        <v>78.05</v>
      </c>
      <c r="F22" vm="241">
        <f ca="1"/>
        <v>80.040000000000006</v>
      </c>
    </row>
    <row r="23" spans="1:6" x14ac:dyDescent="0.35">
      <c r="A23" vm="322">
        <f ca="1"/>
        <v>44858</v>
      </c>
      <c r="B23" vm="323">
        <f ca="1"/>
        <v>5384571</v>
      </c>
      <c r="C23" vm="324">
        <f ca="1"/>
        <v>80</v>
      </c>
      <c r="D23" vm="325">
        <f ca="1"/>
        <v>81.42</v>
      </c>
      <c r="E23" vm="104">
        <f ca="1"/>
        <v>79.36</v>
      </c>
      <c r="F23" vm="242">
        <f ca="1"/>
        <v>80.44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C6CDC-5AED-4BA3-8576-0E3C9E978A18}">
  <dimension ref="A1:AL35"/>
  <sheetViews>
    <sheetView showGridLines="0" tabSelected="1" workbookViewId="0">
      <selection activeCell="I3" sqref="I3"/>
    </sheetView>
  </sheetViews>
  <sheetFormatPr defaultRowHeight="14.5" x14ac:dyDescent="0.35"/>
  <cols>
    <col min="1" max="1" width="0.90625" customWidth="1"/>
    <col min="2" max="2" width="33.7265625" customWidth="1"/>
    <col min="3" max="3" width="29.81640625" bestFit="1" customWidth="1"/>
    <col min="4" max="4" width="7.453125" customWidth="1"/>
    <col min="5" max="5" width="12.81640625" customWidth="1"/>
    <col min="6" max="6" width="11.90625" bestFit="1" customWidth="1"/>
    <col min="7" max="7" width="13.90625" bestFit="1" customWidth="1"/>
    <col min="8" max="8" width="10" customWidth="1"/>
    <col min="9" max="9" width="11.08984375" customWidth="1"/>
    <col min="10" max="10" width="26.453125" customWidth="1"/>
  </cols>
  <sheetData>
    <row r="1" spans="1:38" ht="15" thickBot="1" x14ac:dyDescent="0.4">
      <c r="B1" s="23"/>
      <c r="C1" s="7"/>
      <c r="D1" s="7"/>
      <c r="E1" s="7"/>
      <c r="F1" s="7"/>
      <c r="G1" s="7"/>
      <c r="H1" s="7"/>
      <c r="I1" s="7"/>
      <c r="J1" s="24"/>
      <c r="K1" s="6"/>
      <c r="L1" s="6"/>
      <c r="M1" s="6"/>
      <c r="N1" s="6"/>
      <c r="O1" s="6"/>
      <c r="P1" s="6"/>
      <c r="Q1" s="6"/>
    </row>
    <row r="2" spans="1:38" ht="29.5" x14ac:dyDescent="0.4">
      <c r="B2" s="25" t="s">
        <v>34</v>
      </c>
      <c r="C2" s="10"/>
      <c r="D2" s="10"/>
      <c r="E2" s="10"/>
      <c r="F2" s="30" t="s">
        <v>21</v>
      </c>
      <c r="G2" s="8" t="s">
        <v>5</v>
      </c>
      <c r="H2" s="8"/>
      <c r="I2" s="31" t="s">
        <v>6</v>
      </c>
      <c r="J2" s="26"/>
      <c r="K2" s="6"/>
      <c r="L2" s="6"/>
      <c r="M2" s="6"/>
      <c r="N2" s="6"/>
      <c r="O2" s="6"/>
      <c r="P2" s="6"/>
      <c r="Q2" s="6"/>
    </row>
    <row r="3" spans="1:38" ht="15" thickBot="1" x14ac:dyDescent="0.4">
      <c r="B3" s="9"/>
      <c r="C3" s="10"/>
      <c r="D3" s="10"/>
      <c r="E3" s="10"/>
      <c r="F3" s="32">
        <f>SUM(_xlfn.ANCHORARRAY(F7))</f>
        <v>52408.498</v>
      </c>
      <c r="G3" s="33">
        <f>SUM(_xlfn.ANCHORARRAY(G7))</f>
        <v>1679.8379999999988</v>
      </c>
      <c r="H3" s="34">
        <f>G3/(F3-G3)</f>
        <v>3.3114180425818436E-2</v>
      </c>
      <c r="I3" s="35">
        <f>SUM(_xlfn.ANCHORARRAY(I7))</f>
        <v>10173.498000000001</v>
      </c>
      <c r="J3" s="11"/>
      <c r="K3" s="6"/>
      <c r="L3" s="6"/>
      <c r="M3" s="6"/>
      <c r="N3" s="6"/>
      <c r="O3" s="6"/>
      <c r="P3" s="6"/>
      <c r="Q3" s="6"/>
    </row>
    <row r="4" spans="1:38" x14ac:dyDescent="0.35">
      <c r="B4" s="12"/>
      <c r="C4" s="13"/>
      <c r="D4" s="13"/>
      <c r="E4" s="13"/>
      <c r="F4" s="13"/>
      <c r="G4" s="13"/>
      <c r="H4" s="13"/>
      <c r="I4" s="13"/>
      <c r="J4" s="14"/>
      <c r="K4" s="6"/>
      <c r="L4" s="6"/>
      <c r="M4" s="6"/>
      <c r="N4" s="6"/>
      <c r="O4" s="6"/>
      <c r="P4" s="6"/>
      <c r="Q4" s="6"/>
    </row>
    <row r="5" spans="1:38" ht="18.5" x14ac:dyDescent="0.45">
      <c r="B5" s="29" t="s">
        <v>17</v>
      </c>
      <c r="C5" s="27"/>
      <c r="D5" s="27"/>
      <c r="E5" s="27"/>
      <c r="F5" s="27"/>
      <c r="G5" s="27"/>
      <c r="H5" s="27"/>
      <c r="I5" s="27"/>
      <c r="J5" s="28"/>
      <c r="K5" s="6"/>
      <c r="L5" s="6"/>
      <c r="M5" s="6"/>
      <c r="N5" s="6"/>
      <c r="O5" s="6"/>
      <c r="P5" s="6"/>
      <c r="Q5" s="6"/>
    </row>
    <row r="6" spans="1:38" ht="15.5" x14ac:dyDescent="0.35">
      <c r="B6" s="36" t="s">
        <v>0</v>
      </c>
      <c r="C6" s="37" t="s">
        <v>1</v>
      </c>
      <c r="D6" s="37" t="s">
        <v>2</v>
      </c>
      <c r="E6" s="37" t="s">
        <v>3</v>
      </c>
      <c r="F6" s="37" t="s">
        <v>4</v>
      </c>
      <c r="G6" s="38" t="s">
        <v>5</v>
      </c>
      <c r="H6" s="38"/>
      <c r="I6" s="37" t="s">
        <v>6</v>
      </c>
      <c r="J6" s="39" t="s">
        <v>7</v>
      </c>
      <c r="K6" s="6"/>
      <c r="L6" s="6"/>
      <c r="M6" s="6"/>
      <c r="N6" s="6"/>
      <c r="O6" s="6"/>
      <c r="P6" s="6"/>
      <c r="Q6" s="6"/>
    </row>
    <row r="7" spans="1:38" x14ac:dyDescent="0.35">
      <c r="B7" s="12" t="e" cm="1" vm="326">
        <f t="array" ref="B7:B11">_xlfn._xlws.SORT(_xlfn.UNIQUE(_xlfn._xlws.FILTER(Table1[Stock], SUMIF(Table1[Stock], Table1[Stock], Table1[Units])&lt;&gt;0)))</f>
        <v>#VALUE!</v>
      </c>
      <c r="C7" s="13" t="str" cm="1">
        <f t="array" ref="C7:C11">_FV(_xlfn.ANCHORARRAY(B7),"Industry")</f>
        <v>Software &amp; IT Services</v>
      </c>
      <c r="D7" s="13" cm="1">
        <f t="array" ref="D7:D11">SUMIF(Table1[Stock],_xlfn.ANCHORARRAY(B7),Table1[Units])</f>
        <v>95</v>
      </c>
      <c r="E7" s="15" cm="1">
        <f t="array" ref="E7:E11">_FV(_xlfn.ANCHORARRAY(B7),"Price")</f>
        <v>134.44</v>
      </c>
      <c r="F7" s="16" cm="1">
        <f t="array" ref="F7:F11">_xlfn.ANCHORARRAY(D7)*_xlfn.ANCHORARRAY(E7)</f>
        <v>12771.8</v>
      </c>
      <c r="G7" s="17" cm="1">
        <f t="array" ref="G7:G11">(_xlfn.ANCHORARRAY(E7)-_FV(_xlfn.ANCHORARRAY(B7),"Previous close",TRUE))*_xlfn.ANCHORARRAY(D7)</f>
        <v>448.39999999999986</v>
      </c>
      <c r="H7" s="18" cm="1">
        <f t="array" ref="H7:H11">_xlfn.ANCHORARRAY(G7)/(_xlfn.ANCHORARRAY(F7)-_xlfn.ANCHORARRAY(G7))</f>
        <v>3.6386062288004922E-2</v>
      </c>
      <c r="I7" s="16" cm="1">
        <f t="array" ref="I7:I11">-SUMIF(Table1[Stock],_xlfn.ANCHORARRAY(B7),Table1[[Amount ]])+_xlfn.ANCHORARRAY(F7)</f>
        <v>3271.7999999999993</v>
      </c>
      <c r="J7" s="14"/>
    </row>
    <row r="8" spans="1:38" x14ac:dyDescent="0.35">
      <c r="B8" s="12" t="e" vm="327">
        <v>#VALUE!</v>
      </c>
      <c r="C8" s="13" t="str">
        <v>Biotechnology &amp; Medical Research</v>
      </c>
      <c r="D8" s="13">
        <v>120</v>
      </c>
      <c r="E8" s="15">
        <v>137.99</v>
      </c>
      <c r="F8" s="16">
        <v>16558.800000000003</v>
      </c>
      <c r="G8" s="17">
        <v>596.39999999999986</v>
      </c>
      <c r="H8" s="18">
        <v>3.7362802586077264E-2</v>
      </c>
      <c r="I8" s="19">
        <v>5758.8000000000029</v>
      </c>
      <c r="J8" s="14"/>
    </row>
    <row r="9" spans="1:38" x14ac:dyDescent="0.35">
      <c r="B9" s="12" t="e" vm="328">
        <v>#VALUE!</v>
      </c>
      <c r="C9" s="13" t="str">
        <v>Pharmaceuticals</v>
      </c>
      <c r="D9" s="13">
        <v>50</v>
      </c>
      <c r="E9" s="15">
        <v>45.59</v>
      </c>
      <c r="F9" s="16">
        <v>2279.5</v>
      </c>
      <c r="G9" s="17">
        <v>2.5000000000002132</v>
      </c>
      <c r="H9" s="18">
        <v>1.0979358805446699E-3</v>
      </c>
      <c r="I9" s="19">
        <v>-1720.5</v>
      </c>
      <c r="J9" s="14"/>
    </row>
    <row r="10" spans="1:38" x14ac:dyDescent="0.35">
      <c r="B10" s="12" t="e" vm="329">
        <v>#VALUE!</v>
      </c>
      <c r="C10" s="13" t="str">
        <v>Insurance</v>
      </c>
      <c r="D10" s="13">
        <v>79</v>
      </c>
      <c r="E10" s="15">
        <v>41.61</v>
      </c>
      <c r="F10" s="16">
        <v>3287.19</v>
      </c>
      <c r="G10" s="17">
        <v>21.329999999999686</v>
      </c>
      <c r="H10" s="18">
        <v>6.5312046444120945E-3</v>
      </c>
      <c r="I10" s="19">
        <v>-1847.81</v>
      </c>
      <c r="J10" s="14"/>
    </row>
    <row r="11" spans="1:38" x14ac:dyDescent="0.35">
      <c r="B11" s="12" t="e" vm="330">
        <v>#VALUE!</v>
      </c>
      <c r="C11" s="13" t="str">
        <v>Automobiles &amp; Auto Parts</v>
      </c>
      <c r="D11" s="13">
        <v>80</v>
      </c>
      <c r="E11" s="15">
        <v>218.89009999999999</v>
      </c>
      <c r="F11" s="16">
        <v>17511.207999999999</v>
      </c>
      <c r="G11" s="17">
        <v>611.20799999999917</v>
      </c>
      <c r="H11" s="18">
        <v>3.6166153846153799E-2</v>
      </c>
      <c r="I11" s="19">
        <v>4711.2079999999987</v>
      </c>
      <c r="J11" s="14"/>
    </row>
    <row r="12" spans="1:38" x14ac:dyDescent="0.35">
      <c r="B12" s="12"/>
      <c r="C12" s="13"/>
      <c r="D12" s="13"/>
      <c r="E12" s="13"/>
      <c r="F12" s="13"/>
      <c r="G12" s="13"/>
      <c r="H12" s="13"/>
      <c r="I12" s="13"/>
      <c r="J12" s="14"/>
    </row>
    <row r="13" spans="1:38" s="1" customFormat="1" ht="18.5" x14ac:dyDescent="0.45">
      <c r="A13" s="43"/>
      <c r="B13" s="29" t="s">
        <v>18</v>
      </c>
      <c r="C13" s="40"/>
      <c r="D13" s="40"/>
      <c r="E13" s="42" t="s">
        <v>20</v>
      </c>
      <c r="F13" s="40"/>
      <c r="G13" s="41"/>
      <c r="H13" s="27"/>
      <c r="I13" s="27"/>
      <c r="J13" s="28"/>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row>
    <row r="14" spans="1:38" ht="15.5" x14ac:dyDescent="0.35">
      <c r="B14" s="36" t="s">
        <v>1</v>
      </c>
      <c r="C14" s="37" t="s">
        <v>19</v>
      </c>
      <c r="D14" s="13"/>
      <c r="E14" s="13"/>
      <c r="F14" s="13"/>
      <c r="G14" s="13"/>
      <c r="H14" s="13"/>
      <c r="I14" s="13"/>
      <c r="J14" s="14"/>
    </row>
    <row r="15" spans="1:38" x14ac:dyDescent="0.35">
      <c r="B15" s="13" t="str" cm="1">
        <f t="array" ref="B15:B19">_xlfn.UNIQUE(_xlfn.ANCHORARRAY(C7))</f>
        <v>Software &amp; IT Services</v>
      </c>
      <c r="C15" s="16" cm="1">
        <f t="array" ref="C15:C19">SUMIF(_xlfn.ANCHORARRAY(C7),_xlfn.ANCHORARRAY(B15),_xlfn.ANCHORARRAY(F7))</f>
        <v>12771.8</v>
      </c>
      <c r="D15" s="13"/>
      <c r="E15" s="13"/>
      <c r="F15" s="13"/>
      <c r="G15" s="13"/>
      <c r="H15" s="13"/>
      <c r="I15" s="13"/>
      <c r="J15" s="14"/>
    </row>
    <row r="16" spans="1:38" x14ac:dyDescent="0.35">
      <c r="B16" s="13" t="str">
        <v>Biotechnology &amp; Medical Research</v>
      </c>
      <c r="C16" s="16">
        <v>16558.800000000003</v>
      </c>
      <c r="D16" s="13"/>
      <c r="E16" s="13"/>
      <c r="F16" s="13"/>
      <c r="G16" s="13"/>
      <c r="H16" s="13"/>
      <c r="I16" s="13"/>
      <c r="J16" s="14"/>
    </row>
    <row r="17" spans="2:10" x14ac:dyDescent="0.35">
      <c r="B17" s="13" t="str">
        <v>Pharmaceuticals</v>
      </c>
      <c r="C17" s="16">
        <v>2279.5</v>
      </c>
      <c r="D17" s="13"/>
      <c r="E17" s="13"/>
      <c r="F17" s="13"/>
      <c r="G17" s="13"/>
      <c r="H17" s="13"/>
      <c r="I17" s="13"/>
      <c r="J17" s="14"/>
    </row>
    <row r="18" spans="2:10" x14ac:dyDescent="0.35">
      <c r="B18" s="13" t="str">
        <v>Insurance</v>
      </c>
      <c r="C18" s="16">
        <v>3287.19</v>
      </c>
      <c r="D18" s="13"/>
      <c r="E18" s="13"/>
      <c r="F18" s="13"/>
      <c r="G18" s="13"/>
      <c r="H18" s="13"/>
      <c r="I18" s="13"/>
      <c r="J18" s="14"/>
    </row>
    <row r="19" spans="2:10" x14ac:dyDescent="0.35">
      <c r="B19" s="13" t="str">
        <v>Automobiles &amp; Auto Parts</v>
      </c>
      <c r="C19" s="16">
        <v>17511.207999999999</v>
      </c>
      <c r="D19" s="13"/>
      <c r="E19" s="13"/>
      <c r="F19" s="13"/>
      <c r="G19" s="13"/>
      <c r="H19" s="13"/>
      <c r="I19" s="13"/>
      <c r="J19" s="14"/>
    </row>
    <row r="20" spans="2:10" x14ac:dyDescent="0.35">
      <c r="B20" s="12"/>
      <c r="C20" s="13"/>
      <c r="D20" s="13"/>
      <c r="E20" s="13"/>
      <c r="F20" s="13"/>
      <c r="G20" s="13"/>
      <c r="H20" s="13"/>
      <c r="I20" s="13"/>
      <c r="J20" s="14"/>
    </row>
    <row r="21" spans="2:10" x14ac:dyDescent="0.35">
      <c r="B21" s="12"/>
      <c r="C21" s="13"/>
      <c r="D21" s="13"/>
      <c r="E21" s="13"/>
      <c r="F21" s="13"/>
      <c r="G21" s="13"/>
      <c r="H21" s="13"/>
      <c r="I21" s="13"/>
      <c r="J21" s="14"/>
    </row>
    <row r="22" spans="2:10" x14ac:dyDescent="0.35">
      <c r="B22" s="12"/>
      <c r="C22" s="13"/>
      <c r="D22" s="13"/>
      <c r="E22" s="13"/>
      <c r="F22" s="13"/>
      <c r="G22" s="13"/>
      <c r="H22" s="13"/>
      <c r="I22" s="13"/>
      <c r="J22" s="14"/>
    </row>
    <row r="23" spans="2:10" x14ac:dyDescent="0.35">
      <c r="B23" s="12"/>
      <c r="C23" s="13"/>
      <c r="D23" s="13"/>
      <c r="E23" s="13"/>
      <c r="F23" s="13"/>
      <c r="G23" s="13"/>
      <c r="H23" s="13"/>
      <c r="I23" s="13"/>
      <c r="J23" s="14"/>
    </row>
    <row r="24" spans="2:10" x14ac:dyDescent="0.35">
      <c r="B24" s="12"/>
      <c r="C24" s="13"/>
      <c r="D24" s="13"/>
      <c r="E24" s="13"/>
      <c r="F24" s="13"/>
      <c r="G24" s="13"/>
      <c r="H24" s="13"/>
      <c r="I24" s="13"/>
      <c r="J24" s="14"/>
    </row>
    <row r="25" spans="2:10" x14ac:dyDescent="0.35">
      <c r="B25" s="12"/>
      <c r="C25" s="13"/>
      <c r="D25" s="13"/>
      <c r="E25" s="13"/>
      <c r="F25" s="13"/>
      <c r="G25" s="13"/>
      <c r="H25" s="13"/>
      <c r="I25" s="13"/>
      <c r="J25" s="14"/>
    </row>
    <row r="26" spans="2:10" x14ac:dyDescent="0.35">
      <c r="B26" s="12"/>
      <c r="C26" s="13"/>
      <c r="D26" s="13"/>
      <c r="E26" s="13"/>
      <c r="F26" s="13"/>
      <c r="G26" s="13"/>
      <c r="H26" s="13"/>
      <c r="I26" s="13"/>
      <c r="J26" s="14"/>
    </row>
    <row r="27" spans="2:10" x14ac:dyDescent="0.35">
      <c r="B27" s="12"/>
      <c r="C27" s="13"/>
      <c r="D27" s="13"/>
      <c r="E27" s="13"/>
      <c r="F27" s="13"/>
      <c r="G27" s="13"/>
      <c r="H27" s="13"/>
      <c r="I27" s="13"/>
      <c r="J27" s="14"/>
    </row>
    <row r="28" spans="2:10" x14ac:dyDescent="0.35">
      <c r="B28" s="12"/>
      <c r="C28" s="13"/>
      <c r="D28" s="13"/>
      <c r="E28" s="13"/>
      <c r="F28" s="13"/>
      <c r="G28" s="13"/>
      <c r="H28" s="13"/>
      <c r="I28" s="13"/>
      <c r="J28" s="14"/>
    </row>
    <row r="29" spans="2:10" x14ac:dyDescent="0.35">
      <c r="B29" s="12"/>
      <c r="C29" s="13"/>
      <c r="D29" s="13"/>
      <c r="E29" s="13"/>
      <c r="F29" s="13"/>
      <c r="G29" s="13"/>
      <c r="H29" s="13"/>
      <c r="I29" s="13"/>
      <c r="J29" s="14"/>
    </row>
    <row r="30" spans="2:10" x14ac:dyDescent="0.35">
      <c r="B30" s="12"/>
      <c r="C30" s="13"/>
      <c r="D30" s="13"/>
      <c r="E30" s="13"/>
      <c r="F30" s="13"/>
      <c r="G30" s="13"/>
      <c r="H30" s="13"/>
      <c r="I30" s="13"/>
      <c r="J30" s="14"/>
    </row>
    <row r="31" spans="2:10" x14ac:dyDescent="0.35">
      <c r="B31" s="12"/>
      <c r="C31" s="13"/>
      <c r="D31" s="13"/>
      <c r="E31" s="13"/>
      <c r="F31" s="13"/>
      <c r="G31" s="13"/>
      <c r="H31" s="13"/>
      <c r="I31" s="13"/>
      <c r="J31" s="14"/>
    </row>
    <row r="32" spans="2:10" x14ac:dyDescent="0.35">
      <c r="B32" s="12"/>
      <c r="C32" s="13"/>
      <c r="D32" s="13"/>
      <c r="E32" s="13"/>
      <c r="F32" s="13"/>
      <c r="G32" s="13"/>
      <c r="H32" s="13"/>
      <c r="I32" s="13"/>
      <c r="J32" s="14"/>
    </row>
    <row r="33" spans="2:10" x14ac:dyDescent="0.35">
      <c r="B33" s="12"/>
      <c r="C33" s="13"/>
      <c r="D33" s="13"/>
      <c r="E33" s="13"/>
      <c r="F33" s="13"/>
      <c r="G33" s="13"/>
      <c r="H33" s="13"/>
      <c r="I33" s="13"/>
      <c r="J33" s="14"/>
    </row>
    <row r="34" spans="2:10" x14ac:dyDescent="0.35">
      <c r="B34" s="12"/>
      <c r="C34" s="13"/>
      <c r="D34" s="13"/>
      <c r="E34" s="13"/>
      <c r="F34" s="13"/>
      <c r="G34" s="13"/>
      <c r="H34" s="13"/>
      <c r="I34" s="13"/>
      <c r="J34" s="14"/>
    </row>
    <row r="35" spans="2:10" ht="15" thickBot="1" x14ac:dyDescent="0.4">
      <c r="B35" s="20"/>
      <c r="C35" s="21"/>
      <c r="D35" s="21"/>
      <c r="E35" s="21"/>
      <c r="F35" s="21"/>
      <c r="G35" s="21"/>
      <c r="H35" s="21"/>
      <c r="I35" s="21"/>
      <c r="J35" s="22"/>
    </row>
  </sheetData>
  <mergeCells count="2">
    <mergeCell ref="G6:H6"/>
    <mergeCell ref="G2:H2"/>
  </mergeCells>
  <conditionalFormatting sqref="G7:H11">
    <cfRule type="cellIs" dxfId="1" priority="12" operator="lessThan">
      <formula>0</formula>
    </cfRule>
  </conditionalFormatting>
  <conditionalFormatting sqref="I7:I11">
    <cfRule type="cellIs" dxfId="0" priority="11" operator="lessThan">
      <formula>0</formula>
    </cfRule>
  </conditionalFormatting>
  <conditionalFormatting sqref="F7:F11">
    <cfRule type="dataBar" priority="2">
      <dataBar>
        <cfvo type="min"/>
        <cfvo type="max"/>
        <color theme="9" tint="0.39997558519241921"/>
      </dataBar>
      <extLst>
        <ext xmlns:x14="http://schemas.microsoft.com/office/spreadsheetml/2009/9/main" uri="{B025F937-C7B1-47D3-B67F-A62EFF666E3E}">
          <x14:id>{67CC98D7-A626-47A9-8391-03C04E21B7E4}</x14:id>
        </ext>
      </extLst>
    </cfRule>
  </conditionalFormatting>
  <conditionalFormatting sqref="C15:C19">
    <cfRule type="dataBar" priority="1">
      <dataBar>
        <cfvo type="min"/>
        <cfvo type="max"/>
        <color rgb="FF92D050"/>
      </dataBar>
      <extLst>
        <ext xmlns:x14="http://schemas.microsoft.com/office/spreadsheetml/2009/9/main" uri="{B025F937-C7B1-47D3-B67F-A62EFF666E3E}">
          <x14:id>{5FA9042B-0077-48E5-9043-227F2DA36A3A}</x14:id>
        </ext>
      </extLst>
    </cfRule>
  </conditionalFormatting>
  <pageMargins left="0.70866141732283472" right="0.70866141732283472" top="0.74803149606299213" bottom="0.74803149606299213" header="0.31496062992125984" footer="0.31496062992125984"/>
  <pageSetup paperSize="9" scale="82" fitToWidth="0" orientation="landscape" r:id="rId1"/>
  <ignoredErrors>
    <ignoredError sqref="H3" formula="1"/>
  </ignoredErrors>
  <drawing r:id="rId2"/>
  <extLst>
    <ext xmlns:x14="http://schemas.microsoft.com/office/spreadsheetml/2009/9/main" uri="{78C0D931-6437-407d-A8EE-F0AAD7539E65}">
      <x14:conditionalFormattings>
        <x14:conditionalFormatting xmlns:xm="http://schemas.microsoft.com/office/excel/2006/main">
          <x14:cfRule type="dataBar" id="{67CC98D7-A626-47A9-8391-03C04E21B7E4}">
            <x14:dataBar minLength="0" maxLength="100" border="1" negativeBarBorderColorSameAsPositive="0">
              <x14:cfvo type="autoMin"/>
              <x14:cfvo type="autoMax"/>
              <x14:borderColor theme="9" tint="0.79998168889431442"/>
              <x14:negativeFillColor rgb="FFFF0000"/>
              <x14:negativeBorderColor rgb="FFFF0000"/>
              <x14:axisColor rgb="FF000000"/>
            </x14:dataBar>
          </x14:cfRule>
          <xm:sqref>F7:F11</xm:sqref>
        </x14:conditionalFormatting>
        <x14:conditionalFormatting xmlns:xm="http://schemas.microsoft.com/office/excel/2006/main">
          <x14:cfRule type="dataBar" id="{5FA9042B-0077-48E5-9043-227F2DA36A3A}">
            <x14:dataBar minLength="0" maxLength="100" border="1" negativeBarBorderColorSameAsPositive="0">
              <x14:cfvo type="autoMin"/>
              <x14:cfvo type="autoMax"/>
              <x14:borderColor rgb="FFE4F0DC"/>
              <x14:negativeFillColor rgb="FFFF0000"/>
              <x14:negativeBorderColor rgb="FFFF0000"/>
              <x14:axisColor rgb="FF000000"/>
            </x14:dataBar>
          </x14:cfRule>
          <xm:sqref>C15:C19</xm:sqref>
        </x14:conditionalFormatting>
        <x14:conditionalFormatting xmlns:xm="http://schemas.microsoft.com/office/excel/2006/main">
          <x14:cfRule type="iconSet" priority="10" id="{4052E174-F1FB-4AA3-9AF2-8A6A6EC7CAE6}">
            <x14:iconSet iconSet="3Triangles">
              <x14:cfvo type="percent">
                <xm:f>0</xm:f>
              </x14:cfvo>
              <x14:cfvo type="num">
                <xm:f>0</xm:f>
              </x14:cfvo>
              <x14:cfvo type="num">
                <xm:f>0</xm:f>
              </x14:cfvo>
            </x14:iconSet>
          </x14:cfRule>
          <xm:sqref>H3</xm:sqref>
        </x14:conditionalFormatting>
        <x14:conditionalFormatting xmlns:xm="http://schemas.microsoft.com/office/excel/2006/main">
          <x14:cfRule type="iconSet" priority="6" id="{BD73F557-9539-4B45-A27A-A46829ACF6BE}">
            <x14:iconSet iconSet="3Triangles">
              <x14:cfvo type="percent">
                <xm:f>0</xm:f>
              </x14:cfvo>
              <x14:cfvo type="num">
                <xm:f>0</xm:f>
              </x14:cfvo>
              <x14:cfvo type="num">
                <xm:f>0</xm:f>
              </x14:cfvo>
            </x14:iconSet>
          </x14:cfRule>
          <xm:sqref>H7:H11</xm:sqref>
        </x14:conditionalFormatting>
      </x14:conditionalFormattings>
    </ext>
    <ext xmlns:x14="http://schemas.microsoft.com/office/spreadsheetml/2009/9/main" uri="{05C60535-1F16-4fd2-B633-F4F36F0B64E0}">
      <x14:sparklineGroups xmlns:xm="http://schemas.microsoft.com/office/excel/2006/main">
        <x14:sparklineGroup lineWeight="1.5" displayEmptyCellsAs="gap" xr2:uid="{32E289D4-137F-49B5-A148-A5B2B0A7B359}">
          <x14:colorSeries theme="9" tint="-0.249977111117893"/>
          <x14:colorNegative rgb="FFD00000"/>
          <x14:colorAxis rgb="FF000000"/>
          <x14:colorMarkers rgb="FFD00000"/>
          <x14:colorFirst rgb="FFD00000"/>
          <x14:colorLast rgb="FFD00000"/>
          <x14:colorHigh rgb="FFD00000"/>
          <x14:colorLow rgb="FFD00000"/>
          <x14:sparklines>
            <x14:sparkline>
              <xm:f>Table1!B12:IS12</xm:f>
              <xm:sqref>J7</xm:sqref>
            </x14:sparkline>
            <x14:sparkline>
              <xm:f>Table1!B13:IS13</xm:f>
              <xm:sqref>J8</xm:sqref>
            </x14:sparkline>
            <x14:sparkline>
              <xm:f>Table1!B14:IS14</xm:f>
              <xm:sqref>J9</xm:sqref>
            </x14:sparkline>
            <x14:sparkline>
              <xm:f>Table1!B15:IS15</xm:f>
              <xm:sqref>J10</xm:sqref>
            </x14:sparkline>
            <x14:sparkline>
              <xm:f>Table1!B16:IS16</xm:f>
              <xm:sqref>J11</xm:sqref>
            </x14:sparkline>
          </x14:sparklines>
        </x14:sparklineGroup>
      </x14:sparklineGroup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43077-7988-4637-BA57-77073124CD1C}">
  <dimension ref="A1:IQ23"/>
  <sheetViews>
    <sheetView workbookViewId="0">
      <selection activeCell="IV12" sqref="IV12"/>
    </sheetView>
  </sheetViews>
  <sheetFormatPr defaultRowHeight="14.5" x14ac:dyDescent="0.35"/>
  <cols>
    <col min="1" max="1" width="10.90625" bestFit="1" customWidth="1"/>
    <col min="2" max="2" width="28.08984375" bestFit="1" customWidth="1"/>
  </cols>
  <sheetData>
    <row r="1" spans="1:251" x14ac:dyDescent="0.35">
      <c r="A1" s="5" t="s">
        <v>9</v>
      </c>
      <c r="B1" t="s">
        <v>32</v>
      </c>
    </row>
    <row r="3" spans="1:251" x14ac:dyDescent="0.35">
      <c r="A3" s="5" t="s">
        <v>22</v>
      </c>
      <c r="B3" s="5" t="s">
        <v>23</v>
      </c>
    </row>
    <row r="4" spans="1:251" x14ac:dyDescent="0.35">
      <c r="A4" t="s">
        <v>29</v>
      </c>
      <c r="B4" t="s">
        <v>31</v>
      </c>
      <c r="C4" cm="1" vm="331">
        <f t="array" aca="1" ref="C4:IQ4" ca="1">TRANSPOSE(_xlfn.STOCKHISTORY(A4&amp;":"&amp; B4, TODAY()-365, TODAY(),0,0,1))</f>
        <v>23.8</v>
      </c>
      <c r="D4" vm="332">
        <f ca="1"/>
        <v>23.79</v>
      </c>
      <c r="E4" vm="333">
        <f ca="1"/>
        <v>23.9</v>
      </c>
      <c r="F4" vm="331">
        <f ca="1"/>
        <v>23.8</v>
      </c>
      <c r="G4" vm="334">
        <f ca="1"/>
        <v>23.69</v>
      </c>
      <c r="H4" vm="331">
        <f ca="1"/>
        <v>23.8</v>
      </c>
      <c r="I4" vm="332">
        <f ca="1"/>
        <v>23.79</v>
      </c>
      <c r="J4" vm="335">
        <f ca="1"/>
        <v>23.72</v>
      </c>
      <c r="K4" vm="336">
        <f ca="1"/>
        <v>23.65</v>
      </c>
      <c r="L4" vm="337">
        <f ca="1"/>
        <v>23.63</v>
      </c>
      <c r="M4" vm="338">
        <f ca="1"/>
        <v>23.84</v>
      </c>
      <c r="N4" vm="339">
        <f ca="1"/>
        <v>23.7</v>
      </c>
      <c r="O4" vm="339">
        <f ca="1"/>
        <v>23.7</v>
      </c>
      <c r="P4" vm="339">
        <f ca="1"/>
        <v>23.7</v>
      </c>
      <c r="Q4" vm="336">
        <f ca="1"/>
        <v>23.65</v>
      </c>
      <c r="R4" vm="340">
        <f ca="1"/>
        <v>23.5</v>
      </c>
      <c r="S4" vm="339">
        <f ca="1"/>
        <v>23.7</v>
      </c>
      <c r="T4" vm="341">
        <f ca="1"/>
        <v>23.75</v>
      </c>
      <c r="U4" vm="331">
        <f ca="1"/>
        <v>23.8</v>
      </c>
      <c r="V4" vm="342">
        <f ca="1"/>
        <v>23.85</v>
      </c>
      <c r="W4" vm="343">
        <f ca="1"/>
        <v>23.93</v>
      </c>
      <c r="X4" vm="344">
        <f ca="1"/>
        <v>24.07</v>
      </c>
      <c r="Y4" vm="345">
        <f ca="1"/>
        <v>24</v>
      </c>
      <c r="Z4" vm="345">
        <f ca="1"/>
        <v>24</v>
      </c>
      <c r="AA4" vm="346">
        <f ca="1"/>
        <v>23.82</v>
      </c>
      <c r="AB4" vm="342">
        <f ca="1"/>
        <v>23.85</v>
      </c>
      <c r="AC4" vm="347">
        <f ca="1"/>
        <v>23.6</v>
      </c>
      <c r="AD4" vm="347">
        <f ca="1"/>
        <v>23.6</v>
      </c>
      <c r="AE4" vm="348">
        <f ca="1"/>
        <v>23.45</v>
      </c>
      <c r="AF4" vm="349">
        <f ca="1"/>
        <v>23.42</v>
      </c>
      <c r="AG4" vm="350">
        <f ca="1"/>
        <v>23.11</v>
      </c>
      <c r="AH4" vm="351">
        <f ca="1"/>
        <v>22.95</v>
      </c>
      <c r="AI4" vm="352">
        <f ca="1"/>
        <v>23.1</v>
      </c>
      <c r="AJ4" vm="353">
        <f ca="1"/>
        <v>23.15</v>
      </c>
      <c r="AK4" vm="354">
        <f ca="1"/>
        <v>23.12</v>
      </c>
      <c r="AL4" vm="355">
        <f ca="1"/>
        <v>23.13</v>
      </c>
      <c r="AM4" vm="356">
        <f ca="1"/>
        <v>23.2</v>
      </c>
      <c r="AN4" vm="357">
        <f ca="1"/>
        <v>23.21</v>
      </c>
      <c r="AO4" vm="353">
        <f ca="1"/>
        <v>23.15</v>
      </c>
      <c r="AP4" vm="352">
        <f ca="1"/>
        <v>23.1</v>
      </c>
      <c r="AQ4" vm="358">
        <f ca="1"/>
        <v>22.8</v>
      </c>
      <c r="AR4" vm="359">
        <f ca="1"/>
        <v>22.85</v>
      </c>
      <c r="AS4" vm="360">
        <f ca="1"/>
        <v>22.9</v>
      </c>
      <c r="AT4" vm="358">
        <f ca="1"/>
        <v>22.8</v>
      </c>
      <c r="AU4" vm="351">
        <f ca="1"/>
        <v>22.95</v>
      </c>
      <c r="AV4" vm="359">
        <f ca="1"/>
        <v>22.85</v>
      </c>
      <c r="AW4" vm="353">
        <f ca="1"/>
        <v>23.15</v>
      </c>
      <c r="AX4" vm="340">
        <f ca="1"/>
        <v>23.5</v>
      </c>
      <c r="AY4" vm="356">
        <f ca="1"/>
        <v>23.2</v>
      </c>
      <c r="AZ4" vm="338">
        <f ca="1"/>
        <v>23.84</v>
      </c>
      <c r="BA4" vm="338">
        <f ca="1"/>
        <v>23.84</v>
      </c>
      <c r="BB4" vm="361">
        <f ca="1"/>
        <v>23.94</v>
      </c>
      <c r="BC4" vm="361">
        <f ca="1"/>
        <v>23.94</v>
      </c>
      <c r="BD4" vm="361">
        <f ca="1"/>
        <v>23.94</v>
      </c>
      <c r="BE4" vm="345">
        <f ca="1"/>
        <v>24</v>
      </c>
      <c r="BF4" vm="344">
        <f ca="1"/>
        <v>24.07</v>
      </c>
      <c r="BG4" vm="362">
        <f ca="1"/>
        <v>23.98</v>
      </c>
      <c r="BH4" vm="345">
        <f ca="1"/>
        <v>24</v>
      </c>
      <c r="BI4" vm="345">
        <f ca="1"/>
        <v>24</v>
      </c>
      <c r="BJ4" vm="363">
        <f ca="1"/>
        <v>24.05</v>
      </c>
      <c r="BK4" vm="345">
        <f ca="1"/>
        <v>24</v>
      </c>
      <c r="BL4" vm="364">
        <f ca="1"/>
        <v>23.99</v>
      </c>
      <c r="BM4" vm="331">
        <f ca="1"/>
        <v>23.8</v>
      </c>
      <c r="BN4" vm="336">
        <f ca="1"/>
        <v>23.65</v>
      </c>
      <c r="BO4" vm="342">
        <f ca="1"/>
        <v>23.85</v>
      </c>
      <c r="BP4" vm="333">
        <f ca="1"/>
        <v>23.9</v>
      </c>
      <c r="BQ4" vm="365">
        <f ca="1"/>
        <v>24.14</v>
      </c>
      <c r="BR4" vm="366">
        <f ca="1"/>
        <v>23.96</v>
      </c>
      <c r="BS4" vm="345">
        <f ca="1"/>
        <v>24</v>
      </c>
      <c r="BT4" vm="342">
        <f ca="1"/>
        <v>23.85</v>
      </c>
      <c r="BU4" vm="342">
        <f ca="1"/>
        <v>23.85</v>
      </c>
      <c r="BV4" vm="336">
        <f ca="1"/>
        <v>23.65</v>
      </c>
      <c r="BW4" vm="367">
        <f ca="1"/>
        <v>23.76</v>
      </c>
      <c r="BX4" vm="331">
        <f ca="1"/>
        <v>23.8</v>
      </c>
      <c r="BY4" vm="342">
        <f ca="1"/>
        <v>23.85</v>
      </c>
      <c r="BZ4" vm="331">
        <f ca="1"/>
        <v>23.8</v>
      </c>
      <c r="CA4" vm="331">
        <f ca="1"/>
        <v>23.8</v>
      </c>
      <c r="CB4" vm="347">
        <f ca="1"/>
        <v>23.6</v>
      </c>
      <c r="CC4" vm="356">
        <f ca="1"/>
        <v>23.2</v>
      </c>
      <c r="CD4" vm="368">
        <f ca="1"/>
        <v>23.09</v>
      </c>
      <c r="CE4" vm="353">
        <f ca="1"/>
        <v>23.15</v>
      </c>
      <c r="CF4" vm="369">
        <f ca="1"/>
        <v>23.25</v>
      </c>
      <c r="CG4" vm="353">
        <f ca="1"/>
        <v>23.15</v>
      </c>
      <c r="CH4" vm="351">
        <f ca="1"/>
        <v>22.95</v>
      </c>
      <c r="CI4" vm="351">
        <f ca="1"/>
        <v>22.95</v>
      </c>
      <c r="CJ4" vm="353">
        <f ca="1"/>
        <v>23.15</v>
      </c>
      <c r="CK4" vm="370">
        <f ca="1"/>
        <v>23.02</v>
      </c>
      <c r="CL4" vm="356">
        <f ca="1"/>
        <v>23.2</v>
      </c>
      <c r="CM4" vm="371">
        <f ca="1"/>
        <v>23.3</v>
      </c>
      <c r="CN4" vm="372">
        <f ca="1"/>
        <v>23.4</v>
      </c>
      <c r="CO4" vm="373">
        <f ca="1"/>
        <v>23.04</v>
      </c>
      <c r="CP4" vm="359">
        <f ca="1"/>
        <v>22.85</v>
      </c>
      <c r="CQ4" vm="358">
        <f ca="1"/>
        <v>22.8</v>
      </c>
      <c r="CR4" vm="374">
        <f ca="1"/>
        <v>23.05</v>
      </c>
      <c r="CS4" vm="375">
        <f ca="1"/>
        <v>22.77</v>
      </c>
      <c r="CT4" vm="376">
        <f ca="1"/>
        <v>22.82</v>
      </c>
      <c r="CU4" vm="351">
        <f ca="1"/>
        <v>22.95</v>
      </c>
      <c r="CV4" vm="377">
        <f ca="1"/>
        <v>22.6</v>
      </c>
      <c r="CW4" vm="378">
        <f ca="1"/>
        <v>22.73</v>
      </c>
      <c r="CX4" vm="358">
        <f ca="1"/>
        <v>22.8</v>
      </c>
      <c r="CY4" vm="358">
        <f ca="1"/>
        <v>22.8</v>
      </c>
      <c r="CZ4" vm="359">
        <f ca="1"/>
        <v>22.85</v>
      </c>
      <c r="DA4" vm="379">
        <f ca="1"/>
        <v>22.81</v>
      </c>
      <c r="DB4" vm="353">
        <f ca="1"/>
        <v>23.15</v>
      </c>
      <c r="DC4" vm="351">
        <f ca="1"/>
        <v>22.95</v>
      </c>
      <c r="DD4" vm="353">
        <f ca="1"/>
        <v>23.15</v>
      </c>
      <c r="DE4" vm="352">
        <f ca="1"/>
        <v>23.1</v>
      </c>
      <c r="DF4" vm="380">
        <f ca="1"/>
        <v>23.35</v>
      </c>
      <c r="DG4" vm="372">
        <f ca="1"/>
        <v>23.4</v>
      </c>
      <c r="DH4" vm="381">
        <f ca="1"/>
        <v>23.49</v>
      </c>
      <c r="DI4" vm="382">
        <f ca="1"/>
        <v>23.52</v>
      </c>
      <c r="DJ4" vm="383">
        <f ca="1"/>
        <v>23.57</v>
      </c>
      <c r="DK4" vm="384">
        <f ca="1"/>
        <v>23.61</v>
      </c>
      <c r="DL4" vm="384">
        <f ca="1"/>
        <v>23.61</v>
      </c>
      <c r="DM4" vm="340">
        <f ca="1"/>
        <v>23.5</v>
      </c>
      <c r="DN4" vm="349">
        <f ca="1"/>
        <v>23.42</v>
      </c>
      <c r="DO4" vm="385">
        <f ca="1"/>
        <v>23.37</v>
      </c>
      <c r="DP4" vm="380">
        <f ca="1"/>
        <v>23.35</v>
      </c>
      <c r="DQ4" vm="380">
        <f ca="1"/>
        <v>23.35</v>
      </c>
      <c r="DR4" vm="380">
        <f ca="1"/>
        <v>23.35</v>
      </c>
      <c r="DS4" vm="352">
        <f ca="1"/>
        <v>23.1</v>
      </c>
      <c r="DT4" vm="369">
        <f ca="1"/>
        <v>23.25</v>
      </c>
      <c r="DU4" vm="369">
        <f ca="1"/>
        <v>23.25</v>
      </c>
      <c r="DV4" vm="386">
        <f ca="1"/>
        <v>23.19</v>
      </c>
      <c r="DW4" vm="387">
        <f ca="1"/>
        <v>23.16</v>
      </c>
      <c r="DX4" vm="388">
        <f ca="1"/>
        <v>22.84</v>
      </c>
      <c r="DY4" vm="389">
        <f ca="1"/>
        <v>22.24</v>
      </c>
      <c r="DZ4" vm="390">
        <f ca="1"/>
        <v>22.16</v>
      </c>
      <c r="EA4" vm="391">
        <f ca="1"/>
        <v>22.39</v>
      </c>
      <c r="EB4" vm="392">
        <f ca="1"/>
        <v>22.35</v>
      </c>
      <c r="EC4" vm="393">
        <f ca="1"/>
        <v>22.3</v>
      </c>
      <c r="ED4" vm="390">
        <f ca="1"/>
        <v>22.16</v>
      </c>
      <c r="EE4" vm="394">
        <f ca="1"/>
        <v>24.26</v>
      </c>
      <c r="EF4" vm="395">
        <f ca="1"/>
        <v>24.18</v>
      </c>
      <c r="EG4" vm="363">
        <f ca="1"/>
        <v>24.05</v>
      </c>
      <c r="EH4" vm="396">
        <f ca="1"/>
        <v>23.39</v>
      </c>
      <c r="EI4" vm="340">
        <f ca="1"/>
        <v>23.5</v>
      </c>
      <c r="EJ4" vm="397">
        <f ca="1"/>
        <v>23.36</v>
      </c>
      <c r="EK4" vm="398">
        <f ca="1"/>
        <v>23.23</v>
      </c>
      <c r="EL4" vm="398">
        <f ca="1"/>
        <v>23.23</v>
      </c>
      <c r="EM4" vm="356">
        <f ca="1"/>
        <v>23.2</v>
      </c>
      <c r="EN4" vm="386">
        <f ca="1"/>
        <v>23.19</v>
      </c>
      <c r="EO4" vm="356">
        <f ca="1"/>
        <v>23.2</v>
      </c>
      <c r="EP4" vm="356">
        <f ca="1"/>
        <v>23.2</v>
      </c>
      <c r="EQ4" vm="386">
        <f ca="1"/>
        <v>23.19</v>
      </c>
      <c r="ER4" vm="373">
        <f ca="1"/>
        <v>23.04</v>
      </c>
      <c r="ES4" vm="399">
        <f ca="1"/>
        <v>23</v>
      </c>
      <c r="ET4" vm="374">
        <f ca="1"/>
        <v>23.05</v>
      </c>
      <c r="EU4" vm="399">
        <f ca="1"/>
        <v>23</v>
      </c>
      <c r="EV4" vm="348">
        <f ca="1"/>
        <v>23.45</v>
      </c>
      <c r="EW4" vm="400">
        <f ca="1"/>
        <v>23.55</v>
      </c>
      <c r="EX4" vm="348">
        <f ca="1"/>
        <v>23.45</v>
      </c>
      <c r="EY4" vm="336">
        <f ca="1"/>
        <v>23.65</v>
      </c>
      <c r="EZ4" vm="365">
        <f ca="1"/>
        <v>24.14</v>
      </c>
      <c r="FA4" vm="401">
        <f ca="1"/>
        <v>24.25</v>
      </c>
      <c r="FB4" vm="402">
        <f ca="1"/>
        <v>24.4</v>
      </c>
      <c r="FC4" vm="401">
        <f ca="1"/>
        <v>24.25</v>
      </c>
      <c r="FD4" vm="394">
        <f ca="1"/>
        <v>24.26</v>
      </c>
      <c r="FE4" vm="363">
        <f ca="1"/>
        <v>24.05</v>
      </c>
      <c r="FF4" vm="403">
        <f ca="1"/>
        <v>23.88</v>
      </c>
      <c r="FG4" vm="331">
        <f ca="1"/>
        <v>23.8</v>
      </c>
      <c r="FH4" vm="404">
        <f ca="1"/>
        <v>23.95</v>
      </c>
      <c r="FI4" vm="348">
        <f ca="1"/>
        <v>23.45</v>
      </c>
      <c r="FJ4" vm="348">
        <f ca="1"/>
        <v>23.45</v>
      </c>
      <c r="FK4" t="e" vm="405">
        <f ca="1"/>
        <v>#N/A</v>
      </c>
      <c r="FL4" vm="380">
        <f ca="1"/>
        <v>23.35</v>
      </c>
      <c r="FM4" vm="369">
        <f ca="1"/>
        <v>23.25</v>
      </c>
      <c r="FN4" vm="386">
        <f ca="1"/>
        <v>23.19</v>
      </c>
      <c r="FO4" vm="371">
        <f ca="1"/>
        <v>23.3</v>
      </c>
      <c r="FP4" vm="380">
        <f ca="1"/>
        <v>23.35</v>
      </c>
      <c r="FQ4" vm="341">
        <f ca="1"/>
        <v>23.75</v>
      </c>
      <c r="FR4" vm="341">
        <f ca="1"/>
        <v>23.75</v>
      </c>
      <c r="FS4" vm="341">
        <f ca="1"/>
        <v>23.75</v>
      </c>
      <c r="FT4" vm="341">
        <f ca="1"/>
        <v>23.75</v>
      </c>
      <c r="FU4" vm="406">
        <f ca="1"/>
        <v>23.62</v>
      </c>
      <c r="FV4" vm="336">
        <f ca="1"/>
        <v>23.65</v>
      </c>
      <c r="FW4" vm="336">
        <f ca="1"/>
        <v>23.65</v>
      </c>
      <c r="FX4" vm="339">
        <f ca="1"/>
        <v>23.7</v>
      </c>
      <c r="FY4" vm="340">
        <f ca="1"/>
        <v>23.5</v>
      </c>
      <c r="FZ4" vm="347">
        <f ca="1"/>
        <v>23.6</v>
      </c>
      <c r="GA4" vm="347">
        <f ca="1"/>
        <v>23.6</v>
      </c>
      <c r="GB4" vm="356">
        <f ca="1"/>
        <v>23.2</v>
      </c>
      <c r="GC4" vm="371">
        <f ca="1"/>
        <v>23.3</v>
      </c>
      <c r="GD4" vm="356">
        <f ca="1"/>
        <v>23.2</v>
      </c>
      <c r="GE4" vm="407">
        <f ca="1"/>
        <v>23.06</v>
      </c>
      <c r="GF4" vm="371">
        <f ca="1"/>
        <v>23.3</v>
      </c>
      <c r="GG4" vm="356">
        <f ca="1"/>
        <v>23.2</v>
      </c>
      <c r="GH4" vm="399">
        <f ca="1"/>
        <v>23</v>
      </c>
      <c r="GI4" vm="408">
        <f ca="1"/>
        <v>22.75</v>
      </c>
      <c r="GJ4" vm="409">
        <f ca="1"/>
        <v>22.76</v>
      </c>
      <c r="GK4" vm="360">
        <f ca="1"/>
        <v>22.9</v>
      </c>
      <c r="GL4" vm="410">
        <f ca="1"/>
        <v>22.78</v>
      </c>
      <c r="GM4" vm="411">
        <f ca="1"/>
        <v>23.08</v>
      </c>
      <c r="GN4" vm="369">
        <f ca="1"/>
        <v>23.25</v>
      </c>
      <c r="GO4" vm="353">
        <f ca="1"/>
        <v>23.15</v>
      </c>
      <c r="GP4" vm="400">
        <f ca="1"/>
        <v>23.55</v>
      </c>
      <c r="GQ4" vm="342">
        <f ca="1"/>
        <v>23.85</v>
      </c>
      <c r="GR4" vm="345">
        <f ca="1"/>
        <v>24</v>
      </c>
      <c r="GS4" vm="404">
        <f ca="1"/>
        <v>23.95</v>
      </c>
      <c r="GT4" vm="412">
        <f ca="1"/>
        <v>23.83</v>
      </c>
      <c r="GU4" vm="413">
        <f ca="1"/>
        <v>23.71</v>
      </c>
      <c r="GV4" vm="339">
        <f ca="1"/>
        <v>23.7</v>
      </c>
      <c r="GW4" vm="414">
        <f ca="1"/>
        <v>23.51</v>
      </c>
      <c r="GX4" vm="371">
        <f ca="1"/>
        <v>23.3</v>
      </c>
      <c r="GY4" vm="415">
        <f ca="1"/>
        <v>23.24</v>
      </c>
      <c r="GZ4" vm="356">
        <f ca="1"/>
        <v>23.2</v>
      </c>
      <c r="HA4" vm="354">
        <f ca="1"/>
        <v>23.12</v>
      </c>
      <c r="HB4" vm="399">
        <f ca="1"/>
        <v>23</v>
      </c>
      <c r="HC4" vm="408">
        <f ca="1"/>
        <v>22.75</v>
      </c>
      <c r="HD4" vm="416">
        <f ca="1"/>
        <v>22.7</v>
      </c>
      <c r="HE4" vm="417">
        <f ca="1"/>
        <v>22.66</v>
      </c>
      <c r="HF4" vm="418">
        <f ca="1"/>
        <v>22.62</v>
      </c>
      <c r="HG4" vm="359">
        <f ca="1"/>
        <v>22.85</v>
      </c>
      <c r="HH4" vm="410">
        <f ca="1"/>
        <v>22.78</v>
      </c>
      <c r="HI4" vm="360">
        <f ca="1"/>
        <v>22.9</v>
      </c>
      <c r="HJ4" vm="410">
        <f ca="1"/>
        <v>22.78</v>
      </c>
      <c r="HK4" vm="408">
        <f ca="1"/>
        <v>22.75</v>
      </c>
      <c r="HL4" vm="419">
        <f ca="1"/>
        <v>22.83</v>
      </c>
      <c r="HM4" vm="420">
        <f ca="1"/>
        <v>22.88</v>
      </c>
      <c r="HN4" vm="399">
        <f ca="1"/>
        <v>23</v>
      </c>
      <c r="HO4" vm="421">
        <f ca="1"/>
        <v>22.74</v>
      </c>
      <c r="HP4" vm="419">
        <f ca="1"/>
        <v>22.83</v>
      </c>
      <c r="HQ4" vm="376">
        <f ca="1"/>
        <v>22.82</v>
      </c>
      <c r="HR4" vm="408">
        <f ca="1"/>
        <v>22.75</v>
      </c>
      <c r="HS4" vm="421">
        <f ca="1"/>
        <v>22.74</v>
      </c>
      <c r="HT4" vm="422">
        <f ca="1"/>
        <v>22.71</v>
      </c>
      <c r="HU4" vm="408">
        <f ca="1"/>
        <v>22.75</v>
      </c>
      <c r="HV4" vm="359">
        <f ca="1"/>
        <v>22.85</v>
      </c>
      <c r="HW4" vm="360">
        <f ca="1"/>
        <v>22.9</v>
      </c>
      <c r="HX4" vm="408">
        <f ca="1"/>
        <v>22.75</v>
      </c>
      <c r="HY4" vm="423">
        <f ca="1"/>
        <v>22.61</v>
      </c>
      <c r="HZ4" vm="393">
        <f ca="1"/>
        <v>22.3</v>
      </c>
      <c r="IA4" vm="424">
        <f ca="1"/>
        <v>22.03</v>
      </c>
      <c r="IB4" vm="425">
        <f ca="1"/>
        <v>22.4</v>
      </c>
      <c r="IC4" vm="426">
        <f ca="1"/>
        <v>22.52</v>
      </c>
      <c r="ID4" vm="376">
        <f ca="1"/>
        <v>22.82</v>
      </c>
      <c r="IE4" vm="427">
        <f ca="1"/>
        <v>22.98</v>
      </c>
      <c r="IF4" vm="388">
        <f ca="1"/>
        <v>22.84</v>
      </c>
      <c r="IG4" vm="388">
        <f ca="1"/>
        <v>22.84</v>
      </c>
      <c r="IH4" vm="358">
        <f ca="1"/>
        <v>22.8</v>
      </c>
      <c r="II4" vm="388">
        <f ca="1"/>
        <v>22.84</v>
      </c>
      <c r="IJ4" vm="428">
        <f ca="1"/>
        <v>22.56</v>
      </c>
      <c r="IK4" vm="429">
        <f ca="1"/>
        <v>22.51</v>
      </c>
      <c r="IL4" vm="430">
        <f ca="1"/>
        <v>22.65</v>
      </c>
      <c r="IM4" vm="377">
        <f ca="1"/>
        <v>22.6</v>
      </c>
      <c r="IN4" vm="431">
        <f ca="1"/>
        <v>22.46</v>
      </c>
      <c r="IO4" vm="409">
        <f ca="1"/>
        <v>22.76</v>
      </c>
      <c r="IP4" vm="399">
        <f ca="1"/>
        <v>23</v>
      </c>
      <c r="IQ4" vm="353">
        <f ca="1"/>
        <v>23.15</v>
      </c>
    </row>
    <row r="5" spans="1:251" x14ac:dyDescent="0.35">
      <c r="A5" t="str" cm="1">
        <f t="array" aca="1" ref="A5:F23" ca="1">_xlfn.STOCKHISTORY(A4&amp;":"&amp;B4, TODAY()-30, TODAY(),0,1,0,5,2,3,4,1)</f>
        <v>Date</v>
      </c>
      <c r="B5" t="str">
        <f ca="1"/>
        <v>Volume</v>
      </c>
      <c r="C5" t="str">
        <f ca="1"/>
        <v>Open</v>
      </c>
      <c r="D5" t="str">
        <f ca="1"/>
        <v>High</v>
      </c>
      <c r="E5" t="str">
        <f ca="1"/>
        <v>Low</v>
      </c>
      <c r="F5" t="str">
        <f ca="1"/>
        <v>Close</v>
      </c>
    </row>
    <row r="6" spans="1:251" x14ac:dyDescent="0.35">
      <c r="A6" vm="243">
        <f ca="1"/>
        <v>44830</v>
      </c>
      <c r="B6" vm="432">
        <f ca="1"/>
        <v>8025</v>
      </c>
      <c r="C6" vm="418">
        <f ca="1"/>
        <v>22.62</v>
      </c>
      <c r="D6" vm="418">
        <f ca="1"/>
        <v>22.62</v>
      </c>
      <c r="E6" vm="393">
        <f ca="1"/>
        <v>22.3</v>
      </c>
      <c r="F6" vm="393">
        <f ca="1"/>
        <v>22.3</v>
      </c>
    </row>
    <row r="7" spans="1:251" x14ac:dyDescent="0.35">
      <c r="A7" vm="247">
        <f ca="1"/>
        <v>44831</v>
      </c>
      <c r="B7" vm="433">
        <f ca="1"/>
        <v>5500</v>
      </c>
      <c r="C7" vm="434">
        <f ca="1"/>
        <v>22.34</v>
      </c>
      <c r="D7" vm="425">
        <f ca="1"/>
        <v>22.4</v>
      </c>
      <c r="E7" vm="424">
        <f ca="1"/>
        <v>22.03</v>
      </c>
      <c r="F7" vm="424">
        <f ca="1"/>
        <v>22.03</v>
      </c>
    </row>
    <row r="8" spans="1:251" x14ac:dyDescent="0.35">
      <c r="A8" vm="252">
        <f ca="1"/>
        <v>44832</v>
      </c>
      <c r="B8" vm="435">
        <f ca="1"/>
        <v>15350</v>
      </c>
      <c r="C8" vm="436">
        <f ca="1"/>
        <v>22.2</v>
      </c>
      <c r="D8" vm="425">
        <f ca="1"/>
        <v>22.4</v>
      </c>
      <c r="E8" vm="437">
        <f ca="1"/>
        <v>21.99</v>
      </c>
      <c r="F8" vm="425">
        <f ca="1"/>
        <v>22.4</v>
      </c>
    </row>
    <row r="9" spans="1:251" x14ac:dyDescent="0.35">
      <c r="A9" vm="257">
        <f ca="1"/>
        <v>44837</v>
      </c>
      <c r="B9" vm="438">
        <f ca="1"/>
        <v>3125</v>
      </c>
      <c r="C9" vm="439">
        <f ca="1"/>
        <v>22.5</v>
      </c>
      <c r="D9" vm="440">
        <f ca="1"/>
        <v>22.55</v>
      </c>
      <c r="E9" vm="441">
        <f ca="1"/>
        <v>22.25</v>
      </c>
      <c r="F9" vm="426">
        <f ca="1"/>
        <v>22.52</v>
      </c>
    </row>
    <row r="10" spans="1:251" x14ac:dyDescent="0.35">
      <c r="A10" vm="262">
        <f ca="1"/>
        <v>44838</v>
      </c>
      <c r="B10" vm="442">
        <f ca="1"/>
        <v>5406</v>
      </c>
      <c r="C10" vm="416">
        <f ca="1"/>
        <v>22.7</v>
      </c>
      <c r="D10" vm="376">
        <f ca="1"/>
        <v>22.82</v>
      </c>
      <c r="E10" vm="423">
        <f ca="1"/>
        <v>22.61</v>
      </c>
      <c r="F10" vm="376">
        <f ca="1"/>
        <v>22.82</v>
      </c>
    </row>
    <row r="11" spans="1:251" x14ac:dyDescent="0.35">
      <c r="A11" vm="266">
        <f ca="1"/>
        <v>44839</v>
      </c>
      <c r="B11" vm="443">
        <f ca="1"/>
        <v>6300</v>
      </c>
      <c r="C11" vm="379">
        <f ca="1"/>
        <v>22.81</v>
      </c>
      <c r="D11" vm="444">
        <f ca="1"/>
        <v>22.99</v>
      </c>
      <c r="E11" vm="379">
        <f ca="1"/>
        <v>22.81</v>
      </c>
      <c r="F11" vm="427">
        <f ca="1"/>
        <v>22.98</v>
      </c>
    </row>
    <row r="12" spans="1:251" x14ac:dyDescent="0.35">
      <c r="A12" vm="271">
        <f ca="1"/>
        <v>44840</v>
      </c>
      <c r="B12" vm="445">
        <f ca="1"/>
        <v>10800</v>
      </c>
      <c r="C12" vm="399">
        <f ca="1"/>
        <v>23</v>
      </c>
      <c r="D12" vm="399">
        <f ca="1"/>
        <v>23</v>
      </c>
      <c r="E12" vm="379">
        <f ca="1"/>
        <v>22.81</v>
      </c>
      <c r="F12" vm="388">
        <f ca="1"/>
        <v>22.84</v>
      </c>
    </row>
    <row r="13" spans="1:251" x14ac:dyDescent="0.35">
      <c r="A13" vm="276">
        <f ca="1"/>
        <v>44841</v>
      </c>
      <c r="B13" vm="446">
        <f ca="1"/>
        <v>11200</v>
      </c>
      <c r="C13" vm="419">
        <f ca="1"/>
        <v>22.83</v>
      </c>
      <c r="D13" vm="388">
        <f ca="1"/>
        <v>22.84</v>
      </c>
      <c r="E13" vm="408">
        <f ca="1"/>
        <v>22.75</v>
      </c>
      <c r="F13" vm="388">
        <f ca="1"/>
        <v>22.84</v>
      </c>
    </row>
    <row r="14" spans="1:251" x14ac:dyDescent="0.35">
      <c r="A14" vm="281">
        <f ca="1"/>
        <v>44845</v>
      </c>
      <c r="B14" vm="447">
        <f ca="1"/>
        <v>12114</v>
      </c>
      <c r="C14" vm="359">
        <f ca="1"/>
        <v>22.85</v>
      </c>
      <c r="D14" vm="399">
        <f ca="1"/>
        <v>23</v>
      </c>
      <c r="E14" vm="408">
        <f ca="1"/>
        <v>22.75</v>
      </c>
      <c r="F14" vm="358">
        <f ca="1"/>
        <v>22.8</v>
      </c>
    </row>
    <row r="15" spans="1:251" x14ac:dyDescent="0.35">
      <c r="A15" vm="286">
        <f ca="1"/>
        <v>44846</v>
      </c>
      <c r="B15" vm="448">
        <f ca="1"/>
        <v>10004</v>
      </c>
      <c r="C15" vm="359">
        <f ca="1"/>
        <v>22.85</v>
      </c>
      <c r="D15" vm="360">
        <f ca="1"/>
        <v>22.9</v>
      </c>
      <c r="E15" vm="408">
        <f ca="1"/>
        <v>22.75</v>
      </c>
      <c r="F15" vm="388">
        <f ca="1"/>
        <v>22.84</v>
      </c>
    </row>
    <row r="16" spans="1:251" x14ac:dyDescent="0.35">
      <c r="A16" vm="290">
        <f ca="1"/>
        <v>44847</v>
      </c>
      <c r="B16" vm="449">
        <f ca="1"/>
        <v>7200</v>
      </c>
      <c r="C16" vm="409">
        <f ca="1"/>
        <v>22.76</v>
      </c>
      <c r="D16" vm="358">
        <f ca="1"/>
        <v>22.8</v>
      </c>
      <c r="E16" vm="439">
        <f ca="1"/>
        <v>22.5</v>
      </c>
      <c r="F16" vm="428">
        <f ca="1"/>
        <v>22.56</v>
      </c>
    </row>
    <row r="17" spans="1:6" x14ac:dyDescent="0.35">
      <c r="A17" vm="294">
        <f ca="1"/>
        <v>44848</v>
      </c>
      <c r="B17" vm="450">
        <f ca="1"/>
        <v>9745</v>
      </c>
      <c r="C17" vm="439">
        <f ca="1"/>
        <v>22.5</v>
      </c>
      <c r="D17" vm="377">
        <f ca="1"/>
        <v>22.6</v>
      </c>
      <c r="E17" vm="451">
        <f ca="1"/>
        <v>22.45</v>
      </c>
      <c r="F17" vm="429">
        <f ca="1"/>
        <v>22.51</v>
      </c>
    </row>
    <row r="18" spans="1:6" x14ac:dyDescent="0.35">
      <c r="A18" vm="299">
        <f ca="1"/>
        <v>44851</v>
      </c>
      <c r="B18" vm="452">
        <f ca="1"/>
        <v>1150</v>
      </c>
      <c r="C18" vm="453">
        <f ca="1"/>
        <v>22.48</v>
      </c>
      <c r="D18" vm="430">
        <f ca="1"/>
        <v>22.65</v>
      </c>
      <c r="E18" vm="431">
        <f ca="1"/>
        <v>22.46</v>
      </c>
      <c r="F18" vm="430">
        <f ca="1"/>
        <v>22.65</v>
      </c>
    </row>
    <row r="19" spans="1:6" x14ac:dyDescent="0.35">
      <c r="A19" vm="304">
        <f ca="1"/>
        <v>44852</v>
      </c>
      <c r="B19" vm="454">
        <f ca="1"/>
        <v>1500</v>
      </c>
      <c r="C19" vm="430">
        <f ca="1"/>
        <v>22.65</v>
      </c>
      <c r="D19" vm="430">
        <f ca="1"/>
        <v>22.65</v>
      </c>
      <c r="E19" vm="377">
        <f ca="1"/>
        <v>22.6</v>
      </c>
      <c r="F19" vm="377">
        <f ca="1"/>
        <v>22.6</v>
      </c>
    </row>
    <row r="20" spans="1:6" x14ac:dyDescent="0.35">
      <c r="A20" vm="309">
        <f ca="1"/>
        <v>44853</v>
      </c>
      <c r="B20" vm="455">
        <f ca="1"/>
        <v>5200</v>
      </c>
      <c r="C20" vm="456">
        <f ca="1"/>
        <v>22.59</v>
      </c>
      <c r="D20" vm="456">
        <f ca="1"/>
        <v>22.59</v>
      </c>
      <c r="E20" vm="431">
        <f ca="1"/>
        <v>22.46</v>
      </c>
      <c r="F20" vm="431">
        <f ca="1"/>
        <v>22.46</v>
      </c>
    </row>
    <row r="21" spans="1:6" x14ac:dyDescent="0.35">
      <c r="A21" vm="313">
        <f ca="1"/>
        <v>44854</v>
      </c>
      <c r="B21" vm="457">
        <f ca="1"/>
        <v>3550</v>
      </c>
      <c r="C21" vm="377">
        <f ca="1"/>
        <v>22.6</v>
      </c>
      <c r="D21" vm="410">
        <f ca="1"/>
        <v>22.78</v>
      </c>
      <c r="E21" vm="458">
        <f ca="1"/>
        <v>22.58</v>
      </c>
      <c r="F21" vm="409">
        <f ca="1"/>
        <v>22.76</v>
      </c>
    </row>
    <row r="22" spans="1:6" x14ac:dyDescent="0.35">
      <c r="A22" vm="318">
        <f ca="1"/>
        <v>44855</v>
      </c>
      <c r="B22" vm="459">
        <f ca="1"/>
        <v>2200</v>
      </c>
      <c r="C22" vm="418">
        <f ca="1"/>
        <v>22.62</v>
      </c>
      <c r="D22" vm="399">
        <f ca="1"/>
        <v>23</v>
      </c>
      <c r="E22" vm="418">
        <f ca="1"/>
        <v>22.62</v>
      </c>
      <c r="F22" vm="399">
        <f ca="1"/>
        <v>23</v>
      </c>
    </row>
    <row r="23" spans="1:6" x14ac:dyDescent="0.35">
      <c r="A23" vm="322">
        <f ca="1"/>
        <v>44858</v>
      </c>
      <c r="B23" vm="460">
        <f ca="1"/>
        <v>3400</v>
      </c>
      <c r="C23" vm="409">
        <f ca="1"/>
        <v>22.76</v>
      </c>
      <c r="D23" vm="353">
        <f ca="1"/>
        <v>23.15</v>
      </c>
      <c r="E23" vm="409">
        <f ca="1"/>
        <v>22.76</v>
      </c>
      <c r="F23" vm="353">
        <f ca="1"/>
        <v>23.15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38FB8-E7A9-40EE-AD2F-0FE0811A4164}">
  <dimension ref="A1:K5"/>
  <sheetViews>
    <sheetView topLeftCell="B1" workbookViewId="0">
      <selection activeCell="J3" sqref="J3"/>
    </sheetView>
  </sheetViews>
  <sheetFormatPr defaultRowHeight="14.5" x14ac:dyDescent="0.35"/>
  <cols>
    <col min="1" max="1" width="48.453125" bestFit="1" customWidth="1"/>
    <col min="7" max="7" width="10.1796875" customWidth="1"/>
    <col min="10" max="10" width="12.36328125" bestFit="1" customWidth="1"/>
    <col min="11" max="11" width="12.7265625" bestFit="1" customWidth="1"/>
  </cols>
  <sheetData>
    <row r="1" spans="1:11" x14ac:dyDescent="0.35">
      <c r="A1" t="s">
        <v>9</v>
      </c>
      <c r="B1" t="s">
        <v>22</v>
      </c>
      <c r="C1" t="s">
        <v>23</v>
      </c>
      <c r="D1" t="s">
        <v>24</v>
      </c>
      <c r="E1" t="s">
        <v>25</v>
      </c>
      <c r="F1" t="s">
        <v>11</v>
      </c>
      <c r="G1" t="s">
        <v>26</v>
      </c>
      <c r="H1" t="s">
        <v>27</v>
      </c>
      <c r="J1" s="5" t="s">
        <v>9</v>
      </c>
      <c r="K1" t="s">
        <v>28</v>
      </c>
    </row>
    <row r="2" spans="1:11" x14ac:dyDescent="0.35">
      <c r="A2" t="e" vm="461">
        <v>#VALUE!</v>
      </c>
      <c r="B2" t="str" cm="1">
        <f t="array" ref="B2">_FV(Table3[[#This Row],[Stock]],"Exchange abbreviation",TRUE)</f>
        <v>XTSE</v>
      </c>
      <c r="C2" t="str" cm="1">
        <f t="array" ref="C2">_FV(Table3[[#This Row],[Stock]],"Ticker symbol",TRUE)</f>
        <v>ENB.PR.V</v>
      </c>
      <c r="D2" s="3" cm="1">
        <f t="array" ref="D2">_FV(Table3[[#This Row],[Stock]],"52 week high",TRUE)</f>
        <v>24.68</v>
      </c>
      <c r="E2" s="3" cm="1">
        <f t="array" ref="E2">_FV(Table3[[#This Row],[Stock]],"52 week low",TRUE)</f>
        <v>21.99</v>
      </c>
      <c r="F2" s="3" cm="1">
        <f t="array" ref="F2">_FV(Table3[[#This Row],[Stock]],"Price")</f>
        <v>23.15</v>
      </c>
      <c r="G2" s="3" t="e" cm="1" vm="462">
        <f t="array" ref="G2">_FV(Table3[[#This Row],[Stock]],"P/E",TRUE)</f>
        <v>#VALUE!</v>
      </c>
      <c r="H2" s="3" cm="1">
        <f t="array" ref="H2">_FV(Table3[[#This Row],[Stock]],"Change")</f>
        <v>0.15</v>
      </c>
    </row>
    <row r="3" spans="1:11" x14ac:dyDescent="0.35">
      <c r="A3" t="e" vm="463">
        <v>#VALUE!</v>
      </c>
      <c r="B3" t="str" cm="1">
        <f t="array" ref="B3">_FV(Table3[[#This Row],[Stock]],"Exchange abbreviation",TRUE)</f>
        <v>XTSE</v>
      </c>
      <c r="C3" t="str" cm="1">
        <f t="array" ref="C3">_FV(Table3[[#This Row],[Stock]],"Ticker symbol",TRUE)</f>
        <v>CNQ</v>
      </c>
      <c r="D3" s="4" cm="1">
        <f t="array" ref="D3">_FV(Table3[[#This Row],[Stock]],"52 week high",TRUE)</f>
        <v>86.352800000000002</v>
      </c>
      <c r="E3" s="4" cm="1">
        <f t="array" ref="E3">_FV(Table3[[#This Row],[Stock]],"52 week low",TRUE)</f>
        <v>47.416699999999999</v>
      </c>
      <c r="F3" s="4" cm="1">
        <f t="array" ref="F3">_FV(Table3[[#This Row],[Stock]],"Price")</f>
        <v>80.66</v>
      </c>
      <c r="G3" s="3" cm="1">
        <f t="array" ref="G3">_FV(Table3[[#This Row],[Stock]],"P/E",TRUE)</f>
        <v>8.36</v>
      </c>
      <c r="H3" s="3" cm="1">
        <f t="array" ref="H3">_FV(Table3[[#This Row],[Stock]],"Change")</f>
        <v>0.22</v>
      </c>
      <c r="J3" s="5" t="s">
        <v>22</v>
      </c>
      <c r="K3" s="5" t="s">
        <v>23</v>
      </c>
    </row>
    <row r="4" spans="1:11" x14ac:dyDescent="0.35">
      <c r="J4" t="s">
        <v>29</v>
      </c>
      <c r="K4" t="s">
        <v>30</v>
      </c>
    </row>
    <row r="5" spans="1:11" x14ac:dyDescent="0.35">
      <c r="J5" t="s">
        <v>29</v>
      </c>
      <c r="K5" t="s">
        <v>31</v>
      </c>
    </row>
  </sheetData>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27B19-CEB2-4886-ABF0-B710D1F03740}">
  <dimension ref="A1:IS16"/>
  <sheetViews>
    <sheetView topLeftCell="A7" zoomScale="85" zoomScaleNormal="85" workbookViewId="0">
      <selection activeCell="B19" sqref="B19"/>
    </sheetView>
  </sheetViews>
  <sheetFormatPr defaultRowHeight="14.5" x14ac:dyDescent="0.35"/>
  <cols>
    <col min="1" max="1" width="9.08984375" bestFit="1" customWidth="1"/>
    <col min="2" max="2" width="32.26953125" bestFit="1" customWidth="1"/>
    <col min="3" max="3" width="12.1796875" customWidth="1"/>
    <col min="4" max="4" width="12.08984375" customWidth="1"/>
    <col min="5" max="5" width="11.7265625" customWidth="1"/>
    <col min="6" max="6" width="10.26953125" customWidth="1"/>
    <col min="7" max="7" width="10.08984375" customWidth="1"/>
    <col min="8" max="8" width="12.6328125" customWidth="1"/>
    <col min="9" max="9" width="10.36328125" customWidth="1"/>
  </cols>
  <sheetData>
    <row r="1" spans="1:253" x14ac:dyDescent="0.35">
      <c r="A1" t="s">
        <v>8</v>
      </c>
      <c r="B1" t="s">
        <v>9</v>
      </c>
      <c r="C1" t="s">
        <v>10</v>
      </c>
      <c r="D1" t="s">
        <v>2</v>
      </c>
      <c r="E1" t="s">
        <v>11</v>
      </c>
      <c r="F1" t="s">
        <v>12</v>
      </c>
      <c r="G1" t="s">
        <v>13</v>
      </c>
      <c r="H1" t="s">
        <v>14</v>
      </c>
    </row>
    <row r="2" spans="1:253" x14ac:dyDescent="0.35">
      <c r="A2" s="2">
        <v>44449</v>
      </c>
      <c r="B2" t="e" vm="328">
        <v>#VALUE!</v>
      </c>
      <c r="C2" t="s">
        <v>15</v>
      </c>
      <c r="D2">
        <v>50</v>
      </c>
      <c r="E2">
        <v>80</v>
      </c>
      <c r="F2" t="s">
        <v>16</v>
      </c>
      <c r="G2">
        <f>D2*E2</f>
        <v>4000</v>
      </c>
      <c r="H2" t="str" cm="1">
        <f t="array" ref="H2">_FV(Table1[[#This Row],[Stock]],"Ticker symbol",TRUE)</f>
        <v>PFE</v>
      </c>
    </row>
    <row r="3" spans="1:253" x14ac:dyDescent="0.35">
      <c r="A3" s="2">
        <v>44185</v>
      </c>
      <c r="B3" t="e" vm="327">
        <v>#VALUE!</v>
      </c>
      <c r="C3" t="s">
        <v>15</v>
      </c>
      <c r="D3">
        <v>120</v>
      </c>
      <c r="E3">
        <v>90</v>
      </c>
      <c r="F3" t="s">
        <v>16</v>
      </c>
      <c r="G3">
        <f t="shared" ref="G3:G6" si="0">D3*E3</f>
        <v>10800</v>
      </c>
      <c r="H3" t="str" cm="1">
        <f t="array" ref="H3">_FV(Table1[[#This Row],[Stock]],"Ticker symbol",TRUE)</f>
        <v>MRNA</v>
      </c>
    </row>
    <row r="4" spans="1:253" x14ac:dyDescent="0.35">
      <c r="A4" s="2">
        <v>43944</v>
      </c>
      <c r="B4" t="e" vm="330">
        <v>#VALUE!</v>
      </c>
      <c r="C4" t="s">
        <v>15</v>
      </c>
      <c r="D4">
        <v>80</v>
      </c>
      <c r="E4">
        <v>160</v>
      </c>
      <c r="F4" t="s">
        <v>16</v>
      </c>
      <c r="G4">
        <f t="shared" si="0"/>
        <v>12800</v>
      </c>
      <c r="H4" t="str" cm="1">
        <f t="array" ref="H4">_FV(Table1[[#This Row],[Stock]],"Ticker symbol",TRUE)</f>
        <v>TSLA</v>
      </c>
    </row>
    <row r="5" spans="1:253" x14ac:dyDescent="0.35">
      <c r="A5" s="2">
        <v>44003</v>
      </c>
      <c r="B5" t="e" vm="326">
        <v>#VALUE!</v>
      </c>
      <c r="C5" t="s">
        <v>15</v>
      </c>
      <c r="D5">
        <v>95</v>
      </c>
      <c r="E5">
        <v>100</v>
      </c>
      <c r="F5" t="s">
        <v>16</v>
      </c>
      <c r="G5">
        <f t="shared" si="0"/>
        <v>9500</v>
      </c>
      <c r="H5" t="str" cm="1">
        <f t="array" ref="H5">_FV(Table1[[#This Row],[Stock]],"Ticker symbol",TRUE)</f>
        <v>META</v>
      </c>
    </row>
    <row r="6" spans="1:253" x14ac:dyDescent="0.35">
      <c r="A6" s="2">
        <v>44469</v>
      </c>
      <c r="B6" t="e" vm="329">
        <v>#VALUE!</v>
      </c>
      <c r="C6" t="s">
        <v>15</v>
      </c>
      <c r="D6">
        <v>79</v>
      </c>
      <c r="E6">
        <v>65</v>
      </c>
      <c r="F6" t="s">
        <v>16</v>
      </c>
      <c r="G6">
        <f t="shared" si="0"/>
        <v>5135</v>
      </c>
      <c r="H6" t="str" cm="1">
        <f t="array" ref="H6">_FV(Table1[[#This Row],[Stock]],"Ticker symbol",TRUE)</f>
        <v>SLF</v>
      </c>
    </row>
    <row r="11" spans="1:253" x14ac:dyDescent="0.35">
      <c r="B11" cm="1" vm="464">
        <f t="array" aca="1" ref="B11:IS12" ca="1">TRANSPOSE(_xlfn.STOCKHISTORY('Personal Stocks Portfolio'!B7, TODAY()-365,TODAY(),0,0,0,1))</f>
        <v>44494</v>
      </c>
      <c r="C11" vm="465">
        <f ca="1"/>
        <v>44495</v>
      </c>
      <c r="D11" vm="466">
        <f ca="1"/>
        <v>44496</v>
      </c>
      <c r="E11" vm="467">
        <f ca="1"/>
        <v>44497</v>
      </c>
      <c r="F11" vm="468">
        <f ca="1"/>
        <v>44498</v>
      </c>
      <c r="G11" vm="469">
        <f ca="1"/>
        <v>44501</v>
      </c>
      <c r="H11" vm="470">
        <f ca="1"/>
        <v>44502</v>
      </c>
      <c r="I11" vm="471">
        <f ca="1"/>
        <v>44503</v>
      </c>
      <c r="J11" vm="472">
        <f ca="1"/>
        <v>44504</v>
      </c>
      <c r="K11" vm="473">
        <f ca="1"/>
        <v>44505</v>
      </c>
      <c r="L11" vm="474">
        <f ca="1"/>
        <v>44508</v>
      </c>
      <c r="M11" vm="475">
        <f ca="1"/>
        <v>44509</v>
      </c>
      <c r="N11" vm="476">
        <f ca="1"/>
        <v>44510</v>
      </c>
      <c r="O11" vm="477">
        <f ca="1"/>
        <v>44511</v>
      </c>
      <c r="P11" vm="478">
        <f ca="1"/>
        <v>44512</v>
      </c>
      <c r="Q11" vm="479">
        <f ca="1"/>
        <v>44515</v>
      </c>
      <c r="R11" vm="480">
        <f ca="1"/>
        <v>44516</v>
      </c>
      <c r="S11" vm="481">
        <f ca="1"/>
        <v>44517</v>
      </c>
      <c r="T11" vm="482">
        <f ca="1"/>
        <v>44518</v>
      </c>
      <c r="U11" vm="483">
        <f ca="1"/>
        <v>44519</v>
      </c>
      <c r="V11" vm="484">
        <f ca="1"/>
        <v>44522</v>
      </c>
      <c r="W11" vm="485">
        <f ca="1"/>
        <v>44523</v>
      </c>
      <c r="X11" vm="486">
        <f ca="1"/>
        <v>44524</v>
      </c>
      <c r="Y11" vm="487">
        <f ca="1"/>
        <v>44526</v>
      </c>
      <c r="Z11" vm="488">
        <f ca="1"/>
        <v>44529</v>
      </c>
      <c r="AA11" vm="489">
        <f ca="1"/>
        <v>44530</v>
      </c>
      <c r="AB11" vm="490">
        <f ca="1"/>
        <v>44531</v>
      </c>
      <c r="AC11" vm="491">
        <f ca="1"/>
        <v>44532</v>
      </c>
      <c r="AD11" vm="492">
        <f ca="1"/>
        <v>44533</v>
      </c>
      <c r="AE11" vm="493">
        <f ca="1"/>
        <v>44536</v>
      </c>
      <c r="AF11" vm="494">
        <f ca="1"/>
        <v>44537</v>
      </c>
      <c r="AG11" vm="495">
        <f ca="1"/>
        <v>44538</v>
      </c>
      <c r="AH11" vm="496">
        <f ca="1"/>
        <v>44539</v>
      </c>
      <c r="AI11" vm="497">
        <f ca="1"/>
        <v>44540</v>
      </c>
      <c r="AJ11" vm="498">
        <f ca="1"/>
        <v>44543</v>
      </c>
      <c r="AK11" vm="499">
        <f ca="1"/>
        <v>44544</v>
      </c>
      <c r="AL11" vm="500">
        <f ca="1"/>
        <v>44545</v>
      </c>
      <c r="AM11" vm="501">
        <f ca="1"/>
        <v>44546</v>
      </c>
      <c r="AN11" vm="502">
        <f ca="1"/>
        <v>44547</v>
      </c>
      <c r="AO11" vm="503">
        <f ca="1"/>
        <v>44550</v>
      </c>
      <c r="AP11" vm="504">
        <f ca="1"/>
        <v>44551</v>
      </c>
      <c r="AQ11" vm="505">
        <f ca="1"/>
        <v>44552</v>
      </c>
      <c r="AR11" vm="506">
        <f ca="1"/>
        <v>44553</v>
      </c>
      <c r="AS11" vm="507">
        <f ca="1"/>
        <v>44557</v>
      </c>
      <c r="AT11" vm="508">
        <f ca="1"/>
        <v>44558</v>
      </c>
      <c r="AU11" vm="509">
        <f ca="1"/>
        <v>44559</v>
      </c>
      <c r="AV11" vm="510">
        <f ca="1"/>
        <v>44560</v>
      </c>
      <c r="AW11" vm="511">
        <f ca="1"/>
        <v>44561</v>
      </c>
      <c r="AX11" vm="512">
        <f ca="1"/>
        <v>44564</v>
      </c>
      <c r="AY11" vm="513">
        <f ca="1"/>
        <v>44565</v>
      </c>
      <c r="AZ11" vm="514">
        <f ca="1"/>
        <v>44566</v>
      </c>
      <c r="BA11" vm="515">
        <f ca="1"/>
        <v>44567</v>
      </c>
      <c r="BB11" vm="516">
        <f ca="1"/>
        <v>44568</v>
      </c>
      <c r="BC11" vm="517">
        <f ca="1"/>
        <v>44571</v>
      </c>
      <c r="BD11" vm="518">
        <f ca="1"/>
        <v>44572</v>
      </c>
      <c r="BE11" vm="519">
        <f ca="1"/>
        <v>44573</v>
      </c>
      <c r="BF11" vm="520">
        <f ca="1"/>
        <v>44574</v>
      </c>
      <c r="BG11" vm="521">
        <f ca="1"/>
        <v>44575</v>
      </c>
      <c r="BH11" vm="522">
        <f ca="1"/>
        <v>44579</v>
      </c>
      <c r="BI11" vm="523">
        <f ca="1"/>
        <v>44580</v>
      </c>
      <c r="BJ11" vm="524">
        <f ca="1"/>
        <v>44581</v>
      </c>
      <c r="BK11" vm="525">
        <f ca="1"/>
        <v>44582</v>
      </c>
      <c r="BL11" vm="526">
        <f ca="1"/>
        <v>44585</v>
      </c>
      <c r="BM11" vm="527">
        <f ca="1"/>
        <v>44586</v>
      </c>
      <c r="BN11" vm="528">
        <f ca="1"/>
        <v>44587</v>
      </c>
      <c r="BO11" vm="529">
        <f ca="1"/>
        <v>44588</v>
      </c>
      <c r="BP11" vm="530">
        <f ca="1"/>
        <v>44589</v>
      </c>
      <c r="BQ11" vm="531">
        <f ca="1"/>
        <v>44592</v>
      </c>
      <c r="BR11" vm="532">
        <f ca="1"/>
        <v>44593</v>
      </c>
      <c r="BS11" vm="533">
        <f ca="1"/>
        <v>44594</v>
      </c>
      <c r="BT11" vm="534">
        <f ca="1"/>
        <v>44595</v>
      </c>
      <c r="BU11" vm="535">
        <f ca="1"/>
        <v>44596</v>
      </c>
      <c r="BV11" vm="536">
        <f ca="1"/>
        <v>44599</v>
      </c>
      <c r="BW11" vm="537">
        <f ca="1"/>
        <v>44600</v>
      </c>
      <c r="BX11" vm="538">
        <f ca="1"/>
        <v>44601</v>
      </c>
      <c r="BY11" vm="539">
        <f ca="1"/>
        <v>44602</v>
      </c>
      <c r="BZ11" vm="540">
        <f ca="1"/>
        <v>44603</v>
      </c>
      <c r="CA11" vm="541">
        <f ca="1"/>
        <v>44606</v>
      </c>
      <c r="CB11" vm="542">
        <f ca="1"/>
        <v>44607</v>
      </c>
      <c r="CC11" vm="543">
        <f ca="1"/>
        <v>44608</v>
      </c>
      <c r="CD11" vm="544">
        <f ca="1"/>
        <v>44609</v>
      </c>
      <c r="CE11" vm="545">
        <f ca="1"/>
        <v>44610</v>
      </c>
      <c r="CF11" vm="546">
        <f ca="1"/>
        <v>44614</v>
      </c>
      <c r="CG11" vm="547">
        <f ca="1"/>
        <v>44615</v>
      </c>
      <c r="CH11" vm="548">
        <f ca="1"/>
        <v>44616</v>
      </c>
      <c r="CI11" vm="549">
        <f ca="1"/>
        <v>44617</v>
      </c>
      <c r="CJ11" vm="550">
        <f ca="1"/>
        <v>44620</v>
      </c>
      <c r="CK11" vm="551">
        <f ca="1"/>
        <v>44621</v>
      </c>
      <c r="CL11" vm="552">
        <f ca="1"/>
        <v>44622</v>
      </c>
      <c r="CM11" vm="553">
        <f ca="1"/>
        <v>44623</v>
      </c>
      <c r="CN11" vm="554">
        <f ca="1"/>
        <v>44624</v>
      </c>
      <c r="CO11" vm="555">
        <f ca="1"/>
        <v>44627</v>
      </c>
      <c r="CP11" vm="556">
        <f ca="1"/>
        <v>44628</v>
      </c>
      <c r="CQ11" vm="557">
        <f ca="1"/>
        <v>44629</v>
      </c>
      <c r="CR11" vm="558">
        <f ca="1"/>
        <v>44630</v>
      </c>
      <c r="CS11" vm="559">
        <f ca="1"/>
        <v>44631</v>
      </c>
      <c r="CT11" vm="560">
        <f ca="1"/>
        <v>44634</v>
      </c>
      <c r="CU11" vm="561">
        <f ca="1"/>
        <v>44635</v>
      </c>
      <c r="CV11" vm="562">
        <f ca="1"/>
        <v>44636</v>
      </c>
      <c r="CW11" vm="563">
        <f ca="1"/>
        <v>44637</v>
      </c>
      <c r="CX11" vm="564">
        <f ca="1"/>
        <v>44638</v>
      </c>
      <c r="CY11" vm="565">
        <f ca="1"/>
        <v>44641</v>
      </c>
      <c r="CZ11" vm="566">
        <f ca="1"/>
        <v>44642</v>
      </c>
      <c r="DA11" vm="567">
        <f ca="1"/>
        <v>44643</v>
      </c>
      <c r="DB11" vm="568">
        <f ca="1"/>
        <v>44644</v>
      </c>
      <c r="DC11" vm="569">
        <f ca="1"/>
        <v>44645</v>
      </c>
      <c r="DD11" vm="570">
        <f ca="1"/>
        <v>44648</v>
      </c>
      <c r="DE11" vm="571">
        <f ca="1"/>
        <v>44649</v>
      </c>
      <c r="DF11" vm="572">
        <f ca="1"/>
        <v>44650</v>
      </c>
      <c r="DG11" vm="573">
        <f ca="1"/>
        <v>44651</v>
      </c>
      <c r="DH11" vm="574">
        <f ca="1"/>
        <v>44652</v>
      </c>
      <c r="DI11" vm="575">
        <f ca="1"/>
        <v>44655</v>
      </c>
      <c r="DJ11" vm="576">
        <f ca="1"/>
        <v>44656</v>
      </c>
      <c r="DK11" vm="577">
        <f ca="1"/>
        <v>44657</v>
      </c>
      <c r="DL11" vm="578">
        <f ca="1"/>
        <v>44658</v>
      </c>
      <c r="DM11" vm="579">
        <f ca="1"/>
        <v>44659</v>
      </c>
      <c r="DN11" vm="580">
        <f ca="1"/>
        <v>44662</v>
      </c>
      <c r="DO11" vm="581">
        <f ca="1"/>
        <v>44663</v>
      </c>
      <c r="DP11" vm="582">
        <f ca="1"/>
        <v>44664</v>
      </c>
      <c r="DQ11" vm="583">
        <f ca="1"/>
        <v>44665</v>
      </c>
      <c r="DR11" vm="584">
        <f ca="1"/>
        <v>44669</v>
      </c>
      <c r="DS11" vm="585">
        <f ca="1"/>
        <v>44670</v>
      </c>
      <c r="DT11" vm="586">
        <f ca="1"/>
        <v>44671</v>
      </c>
      <c r="DU11" vm="587">
        <f ca="1"/>
        <v>44672</v>
      </c>
      <c r="DV11" vm="588">
        <f ca="1"/>
        <v>44673</v>
      </c>
      <c r="DW11" vm="589">
        <f ca="1"/>
        <v>44676</v>
      </c>
      <c r="DX11" vm="590">
        <f ca="1"/>
        <v>44677</v>
      </c>
      <c r="DY11" vm="591">
        <f ca="1"/>
        <v>44678</v>
      </c>
      <c r="DZ11" vm="592">
        <f ca="1"/>
        <v>44679</v>
      </c>
      <c r="EA11" vm="593">
        <f ca="1"/>
        <v>44680</v>
      </c>
      <c r="EB11" vm="594">
        <f ca="1"/>
        <v>44683</v>
      </c>
      <c r="EC11" vm="595">
        <f ca="1"/>
        <v>44684</v>
      </c>
      <c r="ED11" vm="596">
        <f ca="1"/>
        <v>44685</v>
      </c>
      <c r="EE11" vm="597">
        <f ca="1"/>
        <v>44686</v>
      </c>
      <c r="EF11" vm="598">
        <f ca="1"/>
        <v>44687</v>
      </c>
      <c r="EG11" vm="599">
        <f ca="1"/>
        <v>44690</v>
      </c>
      <c r="EH11" vm="600">
        <f ca="1"/>
        <v>44691</v>
      </c>
      <c r="EI11" vm="601">
        <f ca="1"/>
        <v>44692</v>
      </c>
      <c r="EJ11" vm="602">
        <f ca="1"/>
        <v>44693</v>
      </c>
      <c r="EK11" vm="603">
        <f ca="1"/>
        <v>44694</v>
      </c>
      <c r="EL11" vm="604">
        <f ca="1"/>
        <v>44697</v>
      </c>
      <c r="EM11" vm="605">
        <f ca="1"/>
        <v>44698</v>
      </c>
      <c r="EN11" vm="606">
        <f ca="1"/>
        <v>44699</v>
      </c>
      <c r="EO11" vm="607">
        <f ca="1"/>
        <v>44700</v>
      </c>
      <c r="EP11" vm="608">
        <f ca="1"/>
        <v>44701</v>
      </c>
      <c r="EQ11" vm="609">
        <f ca="1"/>
        <v>44704</v>
      </c>
      <c r="ER11" vm="610">
        <f ca="1"/>
        <v>44705</v>
      </c>
      <c r="ES11" vm="611">
        <f ca="1"/>
        <v>44706</v>
      </c>
      <c r="ET11" vm="612">
        <f ca="1"/>
        <v>44707</v>
      </c>
      <c r="EU11" vm="613">
        <f ca="1"/>
        <v>44708</v>
      </c>
      <c r="EV11" vm="614">
        <f ca="1"/>
        <v>44712</v>
      </c>
      <c r="EW11" vm="615">
        <f ca="1"/>
        <v>44713</v>
      </c>
      <c r="EX11" vm="616">
        <f ca="1"/>
        <v>44714</v>
      </c>
      <c r="EY11" vm="617">
        <f ca="1"/>
        <v>44715</v>
      </c>
      <c r="EZ11" vm="618">
        <f ca="1"/>
        <v>44718</v>
      </c>
      <c r="FA11" vm="619">
        <f ca="1"/>
        <v>44719</v>
      </c>
      <c r="FB11" vm="620">
        <f ca="1"/>
        <v>44720</v>
      </c>
      <c r="FC11" vm="621">
        <f ca="1"/>
        <v>44721</v>
      </c>
      <c r="FD11" vm="622">
        <f ca="1"/>
        <v>44722</v>
      </c>
      <c r="FE11" vm="623">
        <f ca="1"/>
        <v>44725</v>
      </c>
      <c r="FF11" vm="624">
        <f ca="1"/>
        <v>44726</v>
      </c>
      <c r="FG11" vm="625">
        <f ca="1"/>
        <v>44727</v>
      </c>
      <c r="FH11" vm="626">
        <f ca="1"/>
        <v>44728</v>
      </c>
      <c r="FI11" vm="627">
        <f ca="1"/>
        <v>44729</v>
      </c>
      <c r="FJ11" vm="628">
        <f ca="1"/>
        <v>44733</v>
      </c>
      <c r="FK11" vm="629">
        <f ca="1"/>
        <v>44734</v>
      </c>
      <c r="FL11" vm="630">
        <f ca="1"/>
        <v>44735</v>
      </c>
      <c r="FM11" vm="631">
        <f ca="1"/>
        <v>44736</v>
      </c>
      <c r="FN11" vm="632">
        <f ca="1"/>
        <v>44739</v>
      </c>
      <c r="FO11" vm="633">
        <f ca="1"/>
        <v>44740</v>
      </c>
      <c r="FP11" vm="634">
        <f ca="1"/>
        <v>44741</v>
      </c>
      <c r="FQ11" vm="635">
        <f ca="1"/>
        <v>44742</v>
      </c>
      <c r="FR11" vm="636">
        <f ca="1"/>
        <v>44743</v>
      </c>
      <c r="FS11" vm="637">
        <f ca="1"/>
        <v>44747</v>
      </c>
      <c r="FT11" vm="638">
        <f ca="1"/>
        <v>44748</v>
      </c>
      <c r="FU11" vm="639">
        <f ca="1"/>
        <v>44749</v>
      </c>
      <c r="FV11" vm="640">
        <f ca="1"/>
        <v>44750</v>
      </c>
      <c r="FW11" vm="641">
        <f ca="1"/>
        <v>44753</v>
      </c>
      <c r="FX11" vm="642">
        <f ca="1"/>
        <v>44754</v>
      </c>
      <c r="FY11" vm="643">
        <f ca="1"/>
        <v>44755</v>
      </c>
      <c r="FZ11" vm="644">
        <f ca="1"/>
        <v>44756</v>
      </c>
      <c r="GA11" vm="645">
        <f ca="1"/>
        <v>44757</v>
      </c>
      <c r="GB11" vm="646">
        <f ca="1"/>
        <v>44760</v>
      </c>
      <c r="GC11" vm="647">
        <f ca="1"/>
        <v>44761</v>
      </c>
      <c r="GD11" vm="648">
        <f ca="1"/>
        <v>44762</v>
      </c>
      <c r="GE11" vm="649">
        <f ca="1"/>
        <v>44763</v>
      </c>
      <c r="GF11" vm="650">
        <f ca="1"/>
        <v>44764</v>
      </c>
      <c r="GG11" vm="651">
        <f ca="1"/>
        <v>44767</v>
      </c>
      <c r="GH11" vm="652">
        <f ca="1"/>
        <v>44768</v>
      </c>
      <c r="GI11" vm="653">
        <f ca="1"/>
        <v>44769</v>
      </c>
      <c r="GJ11" vm="654">
        <f ca="1"/>
        <v>44770</v>
      </c>
      <c r="GK11" vm="655">
        <f ca="1"/>
        <v>44771</v>
      </c>
      <c r="GL11" vm="656">
        <f ca="1"/>
        <v>44774</v>
      </c>
      <c r="GM11" vm="657">
        <f ca="1"/>
        <v>44775</v>
      </c>
      <c r="GN11" vm="658">
        <f ca="1"/>
        <v>44776</v>
      </c>
      <c r="GO11" vm="659">
        <f ca="1"/>
        <v>44777</v>
      </c>
      <c r="GP11" vm="660">
        <f ca="1"/>
        <v>44778</v>
      </c>
      <c r="GQ11" vm="661">
        <f ca="1"/>
        <v>44781</v>
      </c>
      <c r="GR11" vm="662">
        <f ca="1"/>
        <v>44782</v>
      </c>
      <c r="GS11" vm="663">
        <f ca="1"/>
        <v>44783</v>
      </c>
      <c r="GT11" vm="664">
        <f ca="1"/>
        <v>44784</v>
      </c>
      <c r="GU11" vm="665">
        <f ca="1"/>
        <v>44785</v>
      </c>
      <c r="GV11" vm="666">
        <f ca="1"/>
        <v>44788</v>
      </c>
      <c r="GW11" vm="667">
        <f ca="1"/>
        <v>44789</v>
      </c>
      <c r="GX11" vm="668">
        <f ca="1"/>
        <v>44790</v>
      </c>
      <c r="GY11" vm="669">
        <f ca="1"/>
        <v>44791</v>
      </c>
      <c r="GZ11" vm="670">
        <f ca="1"/>
        <v>44792</v>
      </c>
      <c r="HA11" vm="671">
        <f ca="1"/>
        <v>44795</v>
      </c>
      <c r="HB11" vm="672">
        <f ca="1"/>
        <v>44796</v>
      </c>
      <c r="HC11" vm="673">
        <f ca="1"/>
        <v>44797</v>
      </c>
      <c r="HD11" vm="674">
        <f ca="1"/>
        <v>44798</v>
      </c>
      <c r="HE11" vm="675">
        <f ca="1"/>
        <v>44799</v>
      </c>
      <c r="HF11" vm="676">
        <f ca="1"/>
        <v>44802</v>
      </c>
      <c r="HG11" vm="677">
        <f ca="1"/>
        <v>44803</v>
      </c>
      <c r="HH11" vm="678">
        <f ca="1"/>
        <v>44804</v>
      </c>
      <c r="HI11" vm="679">
        <f ca="1"/>
        <v>44805</v>
      </c>
      <c r="HJ11" vm="680">
        <f ca="1"/>
        <v>44806</v>
      </c>
      <c r="HK11" vm="681">
        <f ca="1"/>
        <v>44810</v>
      </c>
      <c r="HL11" vm="682">
        <f ca="1"/>
        <v>44811</v>
      </c>
      <c r="HM11" vm="683">
        <f ca="1"/>
        <v>44812</v>
      </c>
      <c r="HN11" vm="684">
        <f ca="1"/>
        <v>44813</v>
      </c>
      <c r="HO11" vm="685">
        <f ca="1"/>
        <v>44816</v>
      </c>
      <c r="HP11" vm="686">
        <f ca="1"/>
        <v>44817</v>
      </c>
      <c r="HQ11" vm="687">
        <f ca="1"/>
        <v>44818</v>
      </c>
      <c r="HR11" vm="688">
        <f ca="1"/>
        <v>44819</v>
      </c>
      <c r="HS11" vm="689">
        <f ca="1"/>
        <v>44820</v>
      </c>
      <c r="HT11" vm="690">
        <f ca="1"/>
        <v>44823</v>
      </c>
      <c r="HU11" vm="691">
        <f ca="1"/>
        <v>44824</v>
      </c>
      <c r="HV11" vm="692">
        <f ca="1"/>
        <v>44825</v>
      </c>
      <c r="HW11" vm="693">
        <f ca="1"/>
        <v>44826</v>
      </c>
      <c r="HX11" vm="694">
        <f ca="1"/>
        <v>44827</v>
      </c>
      <c r="HY11" vm="243">
        <f ca="1"/>
        <v>44830</v>
      </c>
      <c r="HZ11" vm="247">
        <f ca="1"/>
        <v>44831</v>
      </c>
      <c r="IA11" vm="252">
        <f ca="1"/>
        <v>44832</v>
      </c>
      <c r="IB11" vm="695">
        <f ca="1"/>
        <v>44833</v>
      </c>
      <c r="IC11" vm="696">
        <f ca="1"/>
        <v>44834</v>
      </c>
      <c r="ID11" vm="257">
        <f ca="1"/>
        <v>44837</v>
      </c>
      <c r="IE11" vm="262">
        <f ca="1"/>
        <v>44838</v>
      </c>
      <c r="IF11" vm="266">
        <f ca="1"/>
        <v>44839</v>
      </c>
      <c r="IG11" vm="271">
        <f ca="1"/>
        <v>44840</v>
      </c>
      <c r="IH11" vm="276">
        <f ca="1"/>
        <v>44841</v>
      </c>
      <c r="II11" vm="697">
        <f ca="1"/>
        <v>44844</v>
      </c>
      <c r="IJ11" vm="281">
        <f ca="1"/>
        <v>44845</v>
      </c>
      <c r="IK11" vm="286">
        <f ca="1"/>
        <v>44846</v>
      </c>
      <c r="IL11" vm="290">
        <f ca="1"/>
        <v>44847</v>
      </c>
      <c r="IM11" vm="294">
        <f ca="1"/>
        <v>44848</v>
      </c>
      <c r="IN11" vm="299">
        <f ca="1"/>
        <v>44851</v>
      </c>
      <c r="IO11" vm="304">
        <f ca="1"/>
        <v>44852</v>
      </c>
      <c r="IP11" vm="309">
        <f ca="1"/>
        <v>44853</v>
      </c>
      <c r="IQ11" vm="313">
        <f ca="1"/>
        <v>44854</v>
      </c>
      <c r="IR11" vm="318">
        <f ca="1"/>
        <v>44855</v>
      </c>
      <c r="IS11" vm="322">
        <f ca="1"/>
        <v>44858</v>
      </c>
    </row>
    <row r="12" spans="1:253" x14ac:dyDescent="0.35">
      <c r="B12" vm="698">
        <f ca="1"/>
        <v>328.69</v>
      </c>
      <c r="C12" vm="699">
        <f ca="1"/>
        <v>315.81</v>
      </c>
      <c r="D12" vm="700">
        <f ca="1"/>
        <v>312.22000000000003</v>
      </c>
      <c r="E12" vm="701">
        <f ca="1"/>
        <v>316.92</v>
      </c>
      <c r="F12" vm="702">
        <f ca="1"/>
        <v>323.57</v>
      </c>
      <c r="G12" vm="703">
        <f ca="1"/>
        <v>329.98</v>
      </c>
      <c r="H12" vm="704">
        <f ca="1"/>
        <v>328.08</v>
      </c>
      <c r="I12" vm="705">
        <f ca="1"/>
        <v>331.62</v>
      </c>
      <c r="J12" vm="706">
        <f ca="1"/>
        <v>335.85</v>
      </c>
      <c r="K12" vm="707">
        <f ca="1"/>
        <v>341.13</v>
      </c>
      <c r="L12" vm="708">
        <f ca="1"/>
        <v>338.62</v>
      </c>
      <c r="M12" vm="709">
        <f ca="1"/>
        <v>335.37</v>
      </c>
      <c r="N12" vm="710">
        <f ca="1"/>
        <v>327.64</v>
      </c>
      <c r="O12" vm="711">
        <f ca="1"/>
        <v>327.74</v>
      </c>
      <c r="P12" vm="712">
        <f ca="1"/>
        <v>340.89</v>
      </c>
      <c r="Q12" vm="713">
        <f ca="1"/>
        <v>347.56</v>
      </c>
      <c r="R12" vm="714">
        <f ca="1"/>
        <v>342.96</v>
      </c>
      <c r="S12" vm="715">
        <f ca="1"/>
        <v>340.77</v>
      </c>
      <c r="T12" vm="716">
        <f ca="1"/>
        <v>338.69</v>
      </c>
      <c r="U12" vm="717">
        <f ca="1"/>
        <v>345.3</v>
      </c>
      <c r="V12" vm="718">
        <f ca="1"/>
        <v>341.01</v>
      </c>
      <c r="W12" vm="719">
        <f ca="1"/>
        <v>337.25</v>
      </c>
      <c r="X12" vm="720">
        <f ca="1"/>
        <v>341.06</v>
      </c>
      <c r="Y12" vm="721">
        <f ca="1"/>
        <v>333.12</v>
      </c>
      <c r="Z12" vm="722">
        <f ca="1"/>
        <v>338.03</v>
      </c>
      <c r="AA12" vm="723">
        <f ca="1"/>
        <v>324.45999999999998</v>
      </c>
      <c r="AB12" vm="724">
        <f ca="1"/>
        <v>310.60000000000002</v>
      </c>
      <c r="AC12" vm="725">
        <f ca="1"/>
        <v>310.39</v>
      </c>
      <c r="AD12" vm="726">
        <f ca="1"/>
        <v>306.83999999999997</v>
      </c>
      <c r="AE12" vm="727">
        <f ca="1"/>
        <v>317.87</v>
      </c>
      <c r="AF12" vm="728">
        <f ca="1"/>
        <v>322.81</v>
      </c>
      <c r="AG12" vm="729">
        <f ca="1"/>
        <v>330.56</v>
      </c>
      <c r="AH12" vm="730">
        <f ca="1"/>
        <v>329.82</v>
      </c>
      <c r="AI12" vm="731">
        <f ca="1"/>
        <v>329.75</v>
      </c>
      <c r="AJ12" vm="732">
        <f ca="1"/>
        <v>334.49</v>
      </c>
      <c r="AK12" vm="733">
        <f ca="1"/>
        <v>333.74</v>
      </c>
      <c r="AL12" vm="734">
        <f ca="1"/>
        <v>341.66</v>
      </c>
      <c r="AM12" vm="735">
        <f ca="1"/>
        <v>334.9</v>
      </c>
      <c r="AN12" vm="736">
        <f ca="1"/>
        <v>333.79</v>
      </c>
      <c r="AO12" vm="737">
        <f ca="1"/>
        <v>325.45</v>
      </c>
      <c r="AP12" vm="738">
        <f ca="1"/>
        <v>334.2</v>
      </c>
      <c r="AQ12" vm="739">
        <f ca="1"/>
        <v>330.45</v>
      </c>
      <c r="AR12" vm="740">
        <f ca="1"/>
        <v>335.24</v>
      </c>
      <c r="AS12" vm="741">
        <f ca="1"/>
        <v>346.18</v>
      </c>
      <c r="AT12" vm="742">
        <f ca="1"/>
        <v>346.22</v>
      </c>
      <c r="AU12" vm="743">
        <f ca="1"/>
        <v>342.94</v>
      </c>
      <c r="AV12" vm="744">
        <f ca="1"/>
        <v>344.36</v>
      </c>
      <c r="AW12" vm="745">
        <f ca="1"/>
        <v>336.35</v>
      </c>
      <c r="AX12" vm="746">
        <f ca="1"/>
        <v>338.54</v>
      </c>
      <c r="AY12" vm="747">
        <f ca="1"/>
        <v>336.53</v>
      </c>
      <c r="AZ12" vm="748">
        <f ca="1"/>
        <v>324.17</v>
      </c>
      <c r="BA12" vm="749">
        <f ca="1"/>
        <v>332.46</v>
      </c>
      <c r="BB12" vm="750">
        <f ca="1"/>
        <v>331.79</v>
      </c>
      <c r="BC12" vm="751">
        <f ca="1"/>
        <v>328.07</v>
      </c>
      <c r="BD12" vm="752">
        <f ca="1"/>
        <v>334.37</v>
      </c>
      <c r="BE12" vm="753">
        <f ca="1"/>
        <v>333.26</v>
      </c>
      <c r="BF12" vm="754">
        <f ca="1"/>
        <v>326.48</v>
      </c>
      <c r="BG12" vm="755">
        <f ca="1"/>
        <v>331.9</v>
      </c>
      <c r="BH12" vm="756">
        <f ca="1"/>
        <v>318.14999999999998</v>
      </c>
      <c r="BI12" vm="757">
        <f ca="1"/>
        <v>319.58999999999997</v>
      </c>
      <c r="BJ12" vm="758">
        <f ca="1"/>
        <v>316.56</v>
      </c>
      <c r="BK12" vm="759">
        <f ca="1"/>
        <v>303.17</v>
      </c>
      <c r="BL12" vm="760">
        <f ca="1"/>
        <v>308.70999999999998</v>
      </c>
      <c r="BM12" vm="761">
        <f ca="1"/>
        <v>300.14999999999998</v>
      </c>
      <c r="BN12" vm="762">
        <f ca="1"/>
        <v>294.63</v>
      </c>
      <c r="BO12" vm="763">
        <f ca="1"/>
        <v>294.64</v>
      </c>
      <c r="BP12" vm="764">
        <f ca="1"/>
        <v>301.70999999999998</v>
      </c>
      <c r="BQ12" vm="765">
        <f ca="1"/>
        <v>313.26</v>
      </c>
      <c r="BR12" vm="766">
        <f ca="1"/>
        <v>319</v>
      </c>
      <c r="BS12" vm="767">
        <f ca="1"/>
        <v>323</v>
      </c>
      <c r="BT12" vm="768">
        <f ca="1"/>
        <v>237.76</v>
      </c>
      <c r="BU12" vm="769">
        <f ca="1"/>
        <v>237.09</v>
      </c>
      <c r="BV12" vm="770">
        <f ca="1"/>
        <v>224.91</v>
      </c>
      <c r="BW12" vm="771">
        <f ca="1"/>
        <v>220.18</v>
      </c>
      <c r="BX12" vm="772">
        <f ca="1"/>
        <v>232</v>
      </c>
      <c r="BY12" vm="773">
        <f ca="1"/>
        <v>228.07</v>
      </c>
      <c r="BZ12" vm="774">
        <f ca="1"/>
        <v>219.55</v>
      </c>
      <c r="CA12" vm="775">
        <f ca="1"/>
        <v>217.7</v>
      </c>
      <c r="CB12" vm="776">
        <f ca="1"/>
        <v>221</v>
      </c>
      <c r="CC12" vm="777">
        <f ca="1"/>
        <v>216.54</v>
      </c>
      <c r="CD12" vm="778">
        <f ca="1"/>
        <v>207.71</v>
      </c>
      <c r="CE12" vm="779">
        <f ca="1"/>
        <v>206.16</v>
      </c>
      <c r="CF12" vm="780">
        <f ca="1"/>
        <v>202.08</v>
      </c>
      <c r="CG12" vm="781">
        <f ca="1"/>
        <v>198.45</v>
      </c>
      <c r="CH12" vm="782">
        <f ca="1"/>
        <v>207.6</v>
      </c>
      <c r="CI12" vm="783">
        <f ca="1"/>
        <v>210.48</v>
      </c>
      <c r="CJ12" vm="784">
        <f ca="1"/>
        <v>211.03</v>
      </c>
      <c r="CK12" vm="785">
        <f ca="1"/>
        <v>203.49</v>
      </c>
      <c r="CL12" vm="786">
        <f ca="1"/>
        <v>208.11</v>
      </c>
      <c r="CM12" vm="787">
        <f ca="1"/>
        <v>202.97</v>
      </c>
      <c r="CN12" vm="788">
        <f ca="1"/>
        <v>200.06</v>
      </c>
      <c r="CO12" vm="789">
        <f ca="1"/>
        <v>187.47</v>
      </c>
      <c r="CP12" vm="790">
        <f ca="1"/>
        <v>190.29</v>
      </c>
      <c r="CQ12" vm="791">
        <f ca="1"/>
        <v>198.5</v>
      </c>
      <c r="CR12" vm="792">
        <f ca="1"/>
        <v>195.21</v>
      </c>
      <c r="CS12" vm="793">
        <f ca="1"/>
        <v>187.61</v>
      </c>
      <c r="CT12" vm="794">
        <f ca="1"/>
        <v>186.63</v>
      </c>
      <c r="CU12" vm="795">
        <f ca="1"/>
        <v>192.03</v>
      </c>
      <c r="CV12" vm="796">
        <f ca="1"/>
        <v>203.63</v>
      </c>
      <c r="CW12" vm="797">
        <f ca="1"/>
        <v>207.84</v>
      </c>
      <c r="CX12" vm="798">
        <f ca="1"/>
        <v>216.49</v>
      </c>
      <c r="CY12" vm="799">
        <f ca="1"/>
        <v>211.49</v>
      </c>
      <c r="CZ12" vm="800">
        <f ca="1"/>
        <v>216.65</v>
      </c>
      <c r="DA12" vm="801">
        <f ca="1"/>
        <v>213.46</v>
      </c>
      <c r="DB12" vm="802">
        <f ca="1"/>
        <v>219.57</v>
      </c>
      <c r="DC12" vm="803">
        <f ca="1"/>
        <v>221.82</v>
      </c>
      <c r="DD12" vm="804">
        <f ca="1"/>
        <v>223.59</v>
      </c>
      <c r="DE12" vm="805">
        <f ca="1"/>
        <v>229.86</v>
      </c>
      <c r="DF12" vm="806">
        <f ca="1"/>
        <v>227.85</v>
      </c>
      <c r="DG12" vm="807">
        <f ca="1"/>
        <v>222.36</v>
      </c>
      <c r="DH12" vm="808">
        <f ca="1"/>
        <v>224.85</v>
      </c>
      <c r="DI12" vm="809">
        <f ca="1"/>
        <v>233.89</v>
      </c>
      <c r="DJ12" vm="810">
        <f ca="1"/>
        <v>231.84</v>
      </c>
      <c r="DK12" vm="811">
        <f ca="1"/>
        <v>223.3</v>
      </c>
      <c r="DL12" vm="812">
        <f ca="1"/>
        <v>222.95</v>
      </c>
      <c r="DM12" vm="813">
        <f ca="1"/>
        <v>222.33</v>
      </c>
      <c r="DN12" vm="814">
        <f ca="1"/>
        <v>216.46</v>
      </c>
      <c r="DO12" vm="815">
        <f ca="1"/>
        <v>214.14</v>
      </c>
      <c r="DP12" vm="816">
        <f ca="1"/>
        <v>214.99</v>
      </c>
      <c r="DQ12" vm="817">
        <f ca="1"/>
        <v>210.18</v>
      </c>
      <c r="DR12" vm="818">
        <f ca="1"/>
        <v>210.77</v>
      </c>
      <c r="DS12" vm="819">
        <f ca="1"/>
        <v>217.31</v>
      </c>
      <c r="DT12" vm="820">
        <f ca="1"/>
        <v>200.42</v>
      </c>
      <c r="DU12" vm="821">
        <f ca="1"/>
        <v>188.07</v>
      </c>
      <c r="DV12" vm="822">
        <f ca="1"/>
        <v>184.11</v>
      </c>
      <c r="DW12" vm="823">
        <f ca="1"/>
        <v>186.99</v>
      </c>
      <c r="DX12" vm="824">
        <f ca="1"/>
        <v>180.95</v>
      </c>
      <c r="DY12" vm="825">
        <f ca="1"/>
        <v>174.95</v>
      </c>
      <c r="DZ12" vm="826">
        <f ca="1"/>
        <v>205.73</v>
      </c>
      <c r="EA12" vm="827">
        <f ca="1"/>
        <v>200.47</v>
      </c>
      <c r="EB12" vm="828">
        <f ca="1"/>
        <v>211.13</v>
      </c>
      <c r="EC12" vm="829">
        <f ca="1"/>
        <v>212.03</v>
      </c>
      <c r="ED12" vm="830">
        <f ca="1"/>
        <v>223.41</v>
      </c>
      <c r="EE12" vm="831">
        <f ca="1"/>
        <v>208.28</v>
      </c>
      <c r="EF12" vm="832">
        <f ca="1"/>
        <v>203.77</v>
      </c>
      <c r="EG12" vm="833">
        <f ca="1"/>
        <v>196.21</v>
      </c>
      <c r="EH12" vm="834">
        <f ca="1"/>
        <v>197.65</v>
      </c>
      <c r="EI12" vm="835">
        <f ca="1"/>
        <v>188.74</v>
      </c>
      <c r="EJ12" vm="836">
        <f ca="1"/>
        <v>191.24</v>
      </c>
      <c r="EK12" vm="837">
        <f ca="1"/>
        <v>198.62</v>
      </c>
      <c r="EL12" vm="838">
        <f ca="1"/>
        <v>200.04</v>
      </c>
      <c r="EM12" vm="839">
        <f ca="1"/>
        <v>202.62</v>
      </c>
      <c r="EN12" vm="840">
        <f ca="1"/>
        <v>192.24</v>
      </c>
      <c r="EO12" vm="841">
        <f ca="1"/>
        <v>191.29</v>
      </c>
      <c r="EP12" vm="842">
        <f ca="1"/>
        <v>193.54</v>
      </c>
      <c r="EQ12" vm="843">
        <f ca="1"/>
        <v>196.23</v>
      </c>
      <c r="ER12" vm="844">
        <f ca="1"/>
        <v>181.28</v>
      </c>
      <c r="ES12" vm="845">
        <f ca="1"/>
        <v>183.83</v>
      </c>
      <c r="ET12" vm="846">
        <f ca="1"/>
        <v>191.63</v>
      </c>
      <c r="EU12" vm="847">
        <f ca="1"/>
        <v>195.13</v>
      </c>
      <c r="EV12" vm="848">
        <f ca="1"/>
        <v>193.64</v>
      </c>
      <c r="EW12" vm="849">
        <f ca="1"/>
        <v>188.64</v>
      </c>
      <c r="EX12" vm="850">
        <f ca="1"/>
        <v>198.86</v>
      </c>
      <c r="EY12" vm="851">
        <f ca="1"/>
        <v>190.78</v>
      </c>
      <c r="EZ12" vm="852">
        <f ca="1"/>
        <v>194.25</v>
      </c>
      <c r="FA12" vm="853">
        <f ca="1"/>
        <v>195.65</v>
      </c>
      <c r="FB12" vm="854">
        <f ca="1"/>
        <v>196.64</v>
      </c>
      <c r="FC12" vm="855">
        <f ca="1"/>
        <v>184</v>
      </c>
      <c r="FD12" vm="856">
        <f ca="1"/>
        <v>175.57</v>
      </c>
      <c r="FE12" vm="857">
        <f ca="1"/>
        <v>164.26</v>
      </c>
      <c r="FF12" vm="858">
        <f ca="1"/>
        <v>163.72999999999999</v>
      </c>
      <c r="FG12" vm="859">
        <f ca="1"/>
        <v>169.35</v>
      </c>
      <c r="FH12" vm="860">
        <f ca="1"/>
        <v>160.87</v>
      </c>
      <c r="FI12" vm="861">
        <f ca="1"/>
        <v>163.74</v>
      </c>
      <c r="FJ12" vm="862">
        <f ca="1"/>
        <v>157.05000000000001</v>
      </c>
      <c r="FK12" vm="863">
        <f ca="1"/>
        <v>155.85</v>
      </c>
      <c r="FL12" vm="864">
        <f ca="1"/>
        <v>158.75</v>
      </c>
      <c r="FM12" vm="865">
        <f ca="1"/>
        <v>170.16</v>
      </c>
      <c r="FN12" vm="866">
        <f ca="1"/>
        <v>169.49</v>
      </c>
      <c r="FO12" vm="867">
        <f ca="1"/>
        <v>160.68</v>
      </c>
      <c r="FP12" vm="868">
        <f ca="1"/>
        <v>163.94</v>
      </c>
      <c r="FQ12" vm="869">
        <f ca="1"/>
        <v>161.25</v>
      </c>
      <c r="FR12" vm="870">
        <f ca="1"/>
        <v>160.03</v>
      </c>
      <c r="FS12" vm="871">
        <f ca="1"/>
        <v>168.19</v>
      </c>
      <c r="FT12" vm="872">
        <f ca="1"/>
        <v>169.77</v>
      </c>
      <c r="FU12" vm="873">
        <f ca="1"/>
        <v>172.19</v>
      </c>
      <c r="FV12" vm="874">
        <f ca="1"/>
        <v>170.88</v>
      </c>
      <c r="FW12" vm="875">
        <f ca="1"/>
        <v>162.88</v>
      </c>
      <c r="FX12" vm="876">
        <f ca="1"/>
        <v>163.27000000000001</v>
      </c>
      <c r="FY12" vm="877">
        <f ca="1"/>
        <v>163.49</v>
      </c>
      <c r="FZ12" vm="878">
        <f ca="1"/>
        <v>158.05000000000001</v>
      </c>
      <c r="GA12" vm="879">
        <f ca="1"/>
        <v>164.7</v>
      </c>
      <c r="GB12" vm="880">
        <f ca="1"/>
        <v>167.23</v>
      </c>
      <c r="GC12" vm="881">
        <f ca="1"/>
        <v>175.78</v>
      </c>
      <c r="GD12" vm="882">
        <f ca="1"/>
        <v>183.09</v>
      </c>
      <c r="GE12" vm="883">
        <f ca="1"/>
        <v>183.17</v>
      </c>
      <c r="GF12" vm="884">
        <f ca="1"/>
        <v>169.27</v>
      </c>
      <c r="GG12" vm="885">
        <f ca="1"/>
        <v>166.65</v>
      </c>
      <c r="GH12" vm="886">
        <f ca="1"/>
        <v>159.15</v>
      </c>
      <c r="GI12" vm="887">
        <f ca="1"/>
        <v>169.58</v>
      </c>
      <c r="GJ12" vm="888">
        <f ca="1"/>
        <v>160.72</v>
      </c>
      <c r="GK12" vm="889">
        <f ca="1"/>
        <v>159.1</v>
      </c>
      <c r="GL12" vm="890">
        <f ca="1"/>
        <v>159.93</v>
      </c>
      <c r="GM12" vm="891">
        <f ca="1"/>
        <v>160.19</v>
      </c>
      <c r="GN12" vm="892">
        <f ca="1"/>
        <v>168.8</v>
      </c>
      <c r="GO12" vm="893">
        <f ca="1"/>
        <v>170.57</v>
      </c>
      <c r="GP12" vm="894">
        <f ca="1"/>
        <v>167.11</v>
      </c>
      <c r="GQ12" vm="895">
        <f ca="1"/>
        <v>170.25</v>
      </c>
      <c r="GR12" vm="896">
        <f ca="1"/>
        <v>168.53</v>
      </c>
      <c r="GS12" vm="897">
        <f ca="1"/>
        <v>178.34</v>
      </c>
      <c r="GT12" vm="898">
        <f ca="1"/>
        <v>177.49</v>
      </c>
      <c r="GU12" vm="899">
        <f ca="1"/>
        <v>180.5</v>
      </c>
      <c r="GV12" vm="900">
        <f ca="1"/>
        <v>180.89</v>
      </c>
      <c r="GW12" vm="901">
        <f ca="1"/>
        <v>179.47</v>
      </c>
      <c r="GX12" vm="902">
        <f ca="1"/>
        <v>174.85</v>
      </c>
      <c r="GY12" vm="903">
        <f ca="1"/>
        <v>174.66</v>
      </c>
      <c r="GZ12" vm="904">
        <f ca="1"/>
        <v>167.96</v>
      </c>
      <c r="HA12" vm="905">
        <f ca="1"/>
        <v>163.05000000000001</v>
      </c>
      <c r="HB12" vm="906">
        <f ca="1"/>
        <v>161.11000000000001</v>
      </c>
      <c r="HC12" vm="907">
        <f ca="1"/>
        <v>163.26</v>
      </c>
      <c r="HD12" vm="908">
        <f ca="1"/>
        <v>168.78</v>
      </c>
      <c r="HE12" vm="909">
        <f ca="1"/>
        <v>161.78</v>
      </c>
      <c r="HF12" vm="910">
        <f ca="1"/>
        <v>159.16999999999999</v>
      </c>
      <c r="HG12" vm="911">
        <f ca="1"/>
        <v>157.16</v>
      </c>
      <c r="HH12" vm="912">
        <f ca="1"/>
        <v>162.93</v>
      </c>
      <c r="HI12" vm="913">
        <f ca="1"/>
        <v>165.36</v>
      </c>
      <c r="HJ12" vm="914">
        <f ca="1"/>
        <v>160.32</v>
      </c>
      <c r="HK12" vm="915">
        <f ca="1"/>
        <v>158.54</v>
      </c>
      <c r="HL12" vm="916">
        <f ca="1"/>
        <v>160.38999999999999</v>
      </c>
      <c r="HM12" vm="917">
        <f ca="1"/>
        <v>162.06</v>
      </c>
      <c r="HN12" vm="918">
        <f ca="1"/>
        <v>169.15</v>
      </c>
      <c r="HO12" vm="919">
        <f ca="1"/>
        <v>168.96</v>
      </c>
      <c r="HP12" vm="920">
        <f ca="1"/>
        <v>153.13</v>
      </c>
      <c r="HQ12" vm="921">
        <f ca="1"/>
        <v>151.47</v>
      </c>
      <c r="HR12" vm="922">
        <f ca="1"/>
        <v>149.55000000000001</v>
      </c>
      <c r="HS12" vm="923">
        <f ca="1"/>
        <v>146.29</v>
      </c>
      <c r="HT12" vm="924">
        <f ca="1"/>
        <v>148.02000000000001</v>
      </c>
      <c r="HU12" vm="925">
        <f ca="1"/>
        <v>146.09</v>
      </c>
      <c r="HV12" vm="926">
        <f ca="1"/>
        <v>142.12</v>
      </c>
      <c r="HW12" vm="927">
        <f ca="1"/>
        <v>142.82</v>
      </c>
      <c r="HX12" vm="928">
        <f ca="1"/>
        <v>140.41</v>
      </c>
      <c r="HY12" vm="929">
        <f ca="1"/>
        <v>136.37</v>
      </c>
      <c r="HZ12" vm="930">
        <f ca="1"/>
        <v>134.4</v>
      </c>
      <c r="IA12" vm="931">
        <f ca="1"/>
        <v>141.61000000000001</v>
      </c>
      <c r="IB12" vm="932">
        <f ca="1"/>
        <v>136.41</v>
      </c>
      <c r="IC12" vm="933">
        <f ca="1"/>
        <v>135.68</v>
      </c>
      <c r="ID12" vm="934">
        <f ca="1"/>
        <v>138.61000000000001</v>
      </c>
      <c r="IE12" vm="935">
        <f ca="1"/>
        <v>140.28</v>
      </c>
      <c r="IF12" vm="936">
        <f ca="1"/>
        <v>138.97999999999999</v>
      </c>
      <c r="IG12" vm="937">
        <f ca="1"/>
        <v>139.07</v>
      </c>
      <c r="IH12" vm="938">
        <f ca="1"/>
        <v>133.44999999999999</v>
      </c>
      <c r="II12" vm="939">
        <f ca="1"/>
        <v>133.79</v>
      </c>
      <c r="IJ12" vm="940">
        <f ca="1"/>
        <v>128.54</v>
      </c>
      <c r="IK12" vm="941">
        <f ca="1"/>
        <v>127.5</v>
      </c>
      <c r="IL12" vm="942">
        <f ca="1"/>
        <v>130.29</v>
      </c>
      <c r="IM12" vm="943">
        <f ca="1"/>
        <v>126.76</v>
      </c>
      <c r="IN12" vm="944">
        <f ca="1"/>
        <v>134.04</v>
      </c>
      <c r="IO12" vm="945">
        <f ca="1"/>
        <v>132.80000000000001</v>
      </c>
      <c r="IP12" vm="946">
        <f ca="1"/>
        <v>133.22999999999999</v>
      </c>
      <c r="IQ12" vm="947">
        <f ca="1"/>
        <v>131.53</v>
      </c>
      <c r="IR12" vm="948">
        <f ca="1"/>
        <v>130.01</v>
      </c>
      <c r="IS12" vm="949">
        <f ca="1"/>
        <v>129.72</v>
      </c>
    </row>
    <row r="13" spans="1:253" x14ac:dyDescent="0.35">
      <c r="B13" cm="1" vm="950">
        <f t="array" aca="1" ref="B13:IS13" ca="1">TRANSPOSE(_xlfn.STOCKHISTORY('Personal Stocks Portfolio'!B8,TODAY()-365, TODAY(), 0,0,1))</f>
        <v>349.56</v>
      </c>
      <c r="C13" vm="951">
        <f ca="1"/>
        <v>345.74</v>
      </c>
      <c r="D13" vm="952">
        <f ca="1"/>
        <v>340.88</v>
      </c>
      <c r="E13" vm="953">
        <f ca="1"/>
        <v>347.92</v>
      </c>
      <c r="F13" vm="954">
        <f ca="1"/>
        <v>345.21</v>
      </c>
      <c r="G13" vm="955">
        <f ca="1"/>
        <v>337.17</v>
      </c>
      <c r="H13" vm="956">
        <f ca="1"/>
        <v>348.64</v>
      </c>
      <c r="I13" vm="957">
        <f ca="1"/>
        <v>345.92</v>
      </c>
      <c r="J13" vm="958">
        <f ca="1"/>
        <v>284.02</v>
      </c>
      <c r="K13" vm="959">
        <f ca="1"/>
        <v>236.99</v>
      </c>
      <c r="L13" vm="960">
        <f ca="1"/>
        <v>244.68</v>
      </c>
      <c r="M13" vm="961">
        <f ca="1"/>
        <v>236.85</v>
      </c>
      <c r="N13" vm="962">
        <f ca="1"/>
        <v>228.96</v>
      </c>
      <c r="O13" vm="963">
        <f ca="1"/>
        <v>225.82</v>
      </c>
      <c r="P13" vm="964">
        <f ca="1"/>
        <v>231.19</v>
      </c>
      <c r="Q13" vm="965">
        <f ca="1"/>
        <v>235.07</v>
      </c>
      <c r="R13" vm="966">
        <f ca="1"/>
        <v>234.28</v>
      </c>
      <c r="S13" vm="967">
        <f ca="1"/>
        <v>242.23</v>
      </c>
      <c r="T13" vm="968">
        <f ca="1"/>
        <v>251.41</v>
      </c>
      <c r="U13" vm="969">
        <f ca="1"/>
        <v>263.77999999999997</v>
      </c>
      <c r="V13" vm="970">
        <f ca="1"/>
        <v>282.69</v>
      </c>
      <c r="W13" vm="971">
        <f ca="1"/>
        <v>276.38</v>
      </c>
      <c r="X13" vm="972">
        <f ca="1"/>
        <v>273.39</v>
      </c>
      <c r="Y13" vm="973">
        <f ca="1"/>
        <v>329.63</v>
      </c>
      <c r="Z13" vm="974">
        <f ca="1"/>
        <v>368.51</v>
      </c>
      <c r="AA13" vm="975">
        <f ca="1"/>
        <v>352.43</v>
      </c>
      <c r="AB13" vm="976">
        <f ca="1"/>
        <v>310.61</v>
      </c>
      <c r="AC13" vm="977">
        <f ca="1"/>
        <v>301.49</v>
      </c>
      <c r="AD13" vm="978">
        <f ca="1"/>
        <v>306.72000000000003</v>
      </c>
      <c r="AE13" vm="979">
        <f ca="1"/>
        <v>265.33</v>
      </c>
      <c r="AF13" vm="980">
        <f ca="1"/>
        <v>282.35000000000002</v>
      </c>
      <c r="AG13" vm="981">
        <f ca="1"/>
        <v>283.39999999999998</v>
      </c>
      <c r="AH13" vm="982">
        <f ca="1"/>
        <v>272.20999999999998</v>
      </c>
      <c r="AI13" vm="983">
        <f ca="1"/>
        <v>257.06</v>
      </c>
      <c r="AJ13" vm="984">
        <f ca="1"/>
        <v>271.99</v>
      </c>
      <c r="AK13" vm="985">
        <f ca="1"/>
        <v>277.16000000000003</v>
      </c>
      <c r="AL13" vm="986">
        <f ca="1"/>
        <v>283.27999999999997</v>
      </c>
      <c r="AM13" vm="987">
        <f ca="1"/>
        <v>282.02</v>
      </c>
      <c r="AN13" vm="988">
        <f ca="1"/>
        <v>294.8</v>
      </c>
      <c r="AO13" vm="971">
        <f ca="1"/>
        <v>276.38</v>
      </c>
      <c r="AP13" vm="989">
        <f ca="1"/>
        <v>268.14</v>
      </c>
      <c r="AQ13" vm="990">
        <f ca="1"/>
        <v>251.36</v>
      </c>
      <c r="AR13" vm="991">
        <f ca="1"/>
        <v>249.99</v>
      </c>
      <c r="AS13" vm="992">
        <f ca="1"/>
        <v>246.88</v>
      </c>
      <c r="AT13" vm="993">
        <f ca="1"/>
        <v>241.44</v>
      </c>
      <c r="AU13" vm="994">
        <f ca="1"/>
        <v>247.88</v>
      </c>
      <c r="AV13" vm="995">
        <f ca="1"/>
        <v>251.6</v>
      </c>
      <c r="AW13" vm="996">
        <f ca="1"/>
        <v>253.98</v>
      </c>
      <c r="AX13" vm="997">
        <f ca="1"/>
        <v>235.05</v>
      </c>
      <c r="AY13" vm="998">
        <f ca="1"/>
        <v>233.06</v>
      </c>
      <c r="AZ13" vm="999">
        <f ca="1"/>
        <v>215.23</v>
      </c>
      <c r="BA13" vm="1000">
        <f ca="1"/>
        <v>216.06</v>
      </c>
      <c r="BB13" vm="1001">
        <f ca="1"/>
        <v>213.86</v>
      </c>
      <c r="BC13" vm="1002">
        <f ca="1"/>
        <v>233.7</v>
      </c>
      <c r="BD13" vm="1003">
        <f ca="1"/>
        <v>221.39</v>
      </c>
      <c r="BE13" vm="1004">
        <f ca="1"/>
        <v>222.89</v>
      </c>
      <c r="BF13" vm="1005">
        <f ca="1"/>
        <v>210.17</v>
      </c>
      <c r="BG13" vm="1006">
        <f ca="1"/>
        <v>204.73</v>
      </c>
      <c r="BH13" vm="1007">
        <f ca="1"/>
        <v>186.61</v>
      </c>
      <c r="BI13" vm="1008">
        <f ca="1"/>
        <v>174.07</v>
      </c>
      <c r="BJ13" vm="1009">
        <f ca="1"/>
        <v>167.52</v>
      </c>
      <c r="BK13" vm="1010">
        <f ca="1"/>
        <v>160.07</v>
      </c>
      <c r="BL13" vm="1011">
        <f ca="1"/>
        <v>157.30000000000001</v>
      </c>
      <c r="BM13" vm="1012">
        <f ca="1"/>
        <v>152.54</v>
      </c>
      <c r="BN13" vm="1013">
        <f ca="1"/>
        <v>154.96</v>
      </c>
      <c r="BO13" vm="1014">
        <f ca="1"/>
        <v>148.62</v>
      </c>
      <c r="BP13" vm="1015">
        <f ca="1"/>
        <v>159.47</v>
      </c>
      <c r="BQ13" vm="1016">
        <f ca="1"/>
        <v>169.33</v>
      </c>
      <c r="BR13" vm="1017">
        <f ca="1"/>
        <v>172.74</v>
      </c>
      <c r="BS13" vm="1018">
        <f ca="1"/>
        <v>169.61</v>
      </c>
      <c r="BT13" vm="1019">
        <f ca="1"/>
        <v>163.95</v>
      </c>
      <c r="BU13" vm="1020">
        <f ca="1"/>
        <v>163.01</v>
      </c>
      <c r="BV13" vm="1021">
        <f ca="1"/>
        <v>160.27000000000001</v>
      </c>
      <c r="BW13" vm="1022">
        <f ca="1"/>
        <v>153.31</v>
      </c>
      <c r="BX13" vm="1023">
        <f ca="1"/>
        <v>164.03</v>
      </c>
      <c r="BY13" vm="1024">
        <f ca="1"/>
        <v>160.41999999999999</v>
      </c>
      <c r="BZ13" vm="1025">
        <f ca="1"/>
        <v>161.32</v>
      </c>
      <c r="CA13" vm="1026">
        <f ca="1"/>
        <v>142.47</v>
      </c>
      <c r="CB13" vm="1027">
        <f ca="1"/>
        <v>151.12</v>
      </c>
      <c r="CC13" vm="1028">
        <f ca="1"/>
        <v>151.81</v>
      </c>
      <c r="CD13" vm="1029">
        <f ca="1"/>
        <v>146.36000000000001</v>
      </c>
      <c r="CE13" vm="1030">
        <f ca="1"/>
        <v>145.74</v>
      </c>
      <c r="CF13" vm="1031">
        <f ca="1"/>
        <v>144.97</v>
      </c>
      <c r="CG13" vm="1032">
        <f ca="1"/>
        <v>135.72999999999999</v>
      </c>
      <c r="CH13" vm="1033">
        <f ca="1"/>
        <v>156.22999999999999</v>
      </c>
      <c r="CI13" vm="1034">
        <f ca="1"/>
        <v>151.33000000000001</v>
      </c>
      <c r="CJ13" vm="1035">
        <f ca="1"/>
        <v>153.6</v>
      </c>
      <c r="CK13" vm="1036">
        <f ca="1"/>
        <v>149.52000000000001</v>
      </c>
      <c r="CL13" vm="1037">
        <f ca="1"/>
        <v>147.86000000000001</v>
      </c>
      <c r="CM13" vm="1038">
        <f ca="1"/>
        <v>141.52000000000001</v>
      </c>
      <c r="CN13" vm="1039">
        <f ca="1"/>
        <v>136.46</v>
      </c>
      <c r="CO13" vm="1040">
        <f ca="1"/>
        <v>126.46</v>
      </c>
      <c r="CP13" vm="1041">
        <f ca="1"/>
        <v>129.28</v>
      </c>
      <c r="CQ13" vm="1042">
        <f ca="1"/>
        <v>142.49</v>
      </c>
      <c r="CR13" vm="1043">
        <f ca="1"/>
        <v>139.52000000000001</v>
      </c>
      <c r="CS13" vm="1044">
        <f ca="1"/>
        <v>138.19999999999999</v>
      </c>
      <c r="CT13" vm="1045">
        <f ca="1"/>
        <v>150.07</v>
      </c>
      <c r="CU13" vm="1046">
        <f ca="1"/>
        <v>148.12</v>
      </c>
      <c r="CV13" vm="1047">
        <f ca="1"/>
        <v>169.36</v>
      </c>
      <c r="CW13" vm="1048">
        <f ca="1"/>
        <v>168.26</v>
      </c>
      <c r="CX13" vm="1049">
        <f ca="1"/>
        <v>178.93</v>
      </c>
      <c r="CY13" vm="1050">
        <f ca="1"/>
        <v>175.38</v>
      </c>
      <c r="CZ13" vm="1051">
        <f ca="1"/>
        <v>186.72</v>
      </c>
      <c r="DA13" vm="1052">
        <f ca="1"/>
        <v>178.73</v>
      </c>
      <c r="DB13" vm="1053">
        <f ca="1"/>
        <v>179.68</v>
      </c>
      <c r="DC13" vm="1054">
        <f ca="1"/>
        <v>165.92</v>
      </c>
      <c r="DD13" vm="1055">
        <f ca="1"/>
        <v>173.08</v>
      </c>
      <c r="DE13" vm="1056">
        <f ca="1"/>
        <v>180.64</v>
      </c>
      <c r="DF13" vm="1057">
        <f ca="1"/>
        <v>174.92</v>
      </c>
      <c r="DG13" vm="1058">
        <f ca="1"/>
        <v>172.26</v>
      </c>
      <c r="DH13" vm="1059">
        <f ca="1"/>
        <v>176.59</v>
      </c>
      <c r="DI13" vm="1060">
        <f ca="1"/>
        <v>172.54</v>
      </c>
      <c r="DJ13" vm="1061">
        <f ca="1"/>
        <v>162.05000000000001</v>
      </c>
      <c r="DK13" vm="1062">
        <f ca="1"/>
        <v>154.62</v>
      </c>
      <c r="DL13" vm="1063">
        <f ca="1"/>
        <v>159</v>
      </c>
      <c r="DM13" vm="1064">
        <f ca="1"/>
        <v>160.84</v>
      </c>
      <c r="DN13" vm="1065">
        <f ca="1"/>
        <v>160</v>
      </c>
      <c r="DO13" vm="1066">
        <f ca="1"/>
        <v>159.5</v>
      </c>
      <c r="DP13" vm="1067">
        <f ca="1"/>
        <v>169.66</v>
      </c>
      <c r="DQ13" vm="1068">
        <f ca="1"/>
        <v>165.49</v>
      </c>
      <c r="DR13" vm="1069">
        <f ca="1"/>
        <v>154.75</v>
      </c>
      <c r="DS13" vm="1070">
        <f ca="1"/>
        <v>152.72</v>
      </c>
      <c r="DT13" vm="1071">
        <f ca="1"/>
        <v>150.12</v>
      </c>
      <c r="DU13" vm="1072">
        <f ca="1"/>
        <v>144.5</v>
      </c>
      <c r="DV13" vm="1073">
        <f ca="1"/>
        <v>140.34</v>
      </c>
      <c r="DW13" vm="1074">
        <f ca="1"/>
        <v>150.41</v>
      </c>
      <c r="DX13" vm="1075">
        <f ca="1"/>
        <v>145.79</v>
      </c>
      <c r="DY13" vm="1076">
        <f ca="1"/>
        <v>142.43</v>
      </c>
      <c r="DZ13" vm="1077">
        <f ca="1"/>
        <v>142.52000000000001</v>
      </c>
      <c r="EA13" vm="1078">
        <f ca="1"/>
        <v>134.41</v>
      </c>
      <c r="EB13" vm="1079">
        <f ca="1"/>
        <v>142.08000000000001</v>
      </c>
      <c r="EC13" vm="1080">
        <f ca="1"/>
        <v>146.54</v>
      </c>
      <c r="ED13" vm="1081">
        <f ca="1"/>
        <v>155.05000000000001</v>
      </c>
      <c r="EE13" vm="1082">
        <f ca="1"/>
        <v>142.02000000000001</v>
      </c>
      <c r="EF13" vm="930">
        <f ca="1"/>
        <v>134.4</v>
      </c>
      <c r="EG13" vm="1083">
        <f ca="1"/>
        <v>135.80000000000001</v>
      </c>
      <c r="EH13" vm="1084">
        <f ca="1"/>
        <v>132.32</v>
      </c>
      <c r="EI13" vm="1085">
        <f ca="1"/>
        <v>123.43</v>
      </c>
      <c r="EJ13" vm="1086">
        <f ca="1"/>
        <v>130.16999999999999</v>
      </c>
      <c r="EK13" vm="1087">
        <f ca="1"/>
        <v>137.91</v>
      </c>
      <c r="EL13" vm="1088">
        <f ca="1"/>
        <v>136.26</v>
      </c>
      <c r="EM13" vm="1089">
        <f ca="1"/>
        <v>142.28</v>
      </c>
      <c r="EN13" vm="1090">
        <f ca="1"/>
        <v>137.71</v>
      </c>
      <c r="EO13" vm="1091">
        <f ca="1"/>
        <v>143.38</v>
      </c>
      <c r="EP13" vm="1092">
        <f ca="1"/>
        <v>136.25</v>
      </c>
      <c r="EQ13" vm="1093">
        <f ca="1"/>
        <v>137.62</v>
      </c>
      <c r="ER13" vm="1094">
        <f ca="1"/>
        <v>132.06</v>
      </c>
      <c r="ES13" vm="1095">
        <f ca="1"/>
        <v>130.85</v>
      </c>
      <c r="ET13" vm="1083">
        <f ca="1"/>
        <v>135.80000000000001</v>
      </c>
      <c r="EU13" vm="1096">
        <f ca="1"/>
        <v>147.66</v>
      </c>
      <c r="EV13" vm="1097">
        <f ca="1"/>
        <v>145.33000000000001</v>
      </c>
      <c r="EW13" vm="1098">
        <f ca="1"/>
        <v>143.4</v>
      </c>
      <c r="EX13" vm="1099">
        <f ca="1"/>
        <v>140.18</v>
      </c>
      <c r="EY13" vm="1100">
        <f ca="1"/>
        <v>137.15</v>
      </c>
      <c r="EZ13" vm="1101">
        <f ca="1"/>
        <v>140</v>
      </c>
      <c r="FA13" vm="1102">
        <f ca="1"/>
        <v>145.34</v>
      </c>
      <c r="FB13" vm="1103">
        <f ca="1"/>
        <v>148.53</v>
      </c>
      <c r="FC13" vm="944">
        <f ca="1"/>
        <v>134.04</v>
      </c>
      <c r="FD13" vm="1104">
        <f ca="1"/>
        <v>127.12</v>
      </c>
      <c r="FE13" vm="1105">
        <f ca="1"/>
        <v>117.13</v>
      </c>
      <c r="FF13" vm="1106">
        <f ca="1"/>
        <v>121.56</v>
      </c>
      <c r="FG13" vm="1107">
        <f ca="1"/>
        <v>128.53</v>
      </c>
      <c r="FH13" vm="1108">
        <f ca="1"/>
        <v>121.08</v>
      </c>
      <c r="FI13" vm="1109">
        <f ca="1"/>
        <v>128.03</v>
      </c>
      <c r="FJ13" vm="1110">
        <f ca="1"/>
        <v>129.99</v>
      </c>
      <c r="FK13" vm="1111">
        <f ca="1"/>
        <v>136.07</v>
      </c>
      <c r="FL13" vm="1112">
        <f ca="1"/>
        <v>143.26</v>
      </c>
      <c r="FM13" vm="1113">
        <f ca="1"/>
        <v>144.27000000000001</v>
      </c>
      <c r="FN13" vm="1114">
        <f ca="1"/>
        <v>145.36000000000001</v>
      </c>
      <c r="FO13" vm="1115">
        <f ca="1"/>
        <v>142.19</v>
      </c>
      <c r="FP13" vm="1116">
        <f ca="1"/>
        <v>142.81</v>
      </c>
      <c r="FQ13" vm="1117">
        <f ca="1"/>
        <v>142.85</v>
      </c>
      <c r="FR13" vm="1118">
        <f ca="1"/>
        <v>149.94999999999999</v>
      </c>
      <c r="FS13" vm="1119">
        <f ca="1"/>
        <v>155.54</v>
      </c>
      <c r="FT13" vm="1120">
        <f ca="1"/>
        <v>159.56</v>
      </c>
      <c r="FU13" vm="1121">
        <f ca="1"/>
        <v>172.4</v>
      </c>
      <c r="FV13" vm="1122">
        <f ca="1"/>
        <v>176.23</v>
      </c>
      <c r="FW13" vm="1123">
        <f ca="1"/>
        <v>175.26</v>
      </c>
      <c r="FX13" vm="1124">
        <f ca="1"/>
        <v>173.25</v>
      </c>
      <c r="FY13" vm="1125">
        <f ca="1"/>
        <v>171.24</v>
      </c>
      <c r="FZ13" vm="1126">
        <f ca="1"/>
        <v>159.91999999999999</v>
      </c>
      <c r="GA13" vm="1127">
        <f ca="1"/>
        <v>166.91</v>
      </c>
      <c r="GB13" vm="1128">
        <f ca="1"/>
        <v>163.4</v>
      </c>
      <c r="GC13" vm="1129">
        <f ca="1"/>
        <v>167.14</v>
      </c>
      <c r="GD13" vm="1130">
        <f ca="1"/>
        <v>166.89</v>
      </c>
      <c r="GE13" vm="1131">
        <f ca="1"/>
        <v>168.89</v>
      </c>
      <c r="GF13" vm="1132">
        <f ca="1"/>
        <v>163.52000000000001</v>
      </c>
      <c r="GG13" vm="1133">
        <f ca="1"/>
        <v>165.69</v>
      </c>
      <c r="GH13" vm="1134">
        <f ca="1"/>
        <v>160.9</v>
      </c>
      <c r="GI13" vm="1135">
        <f ca="1"/>
        <v>158.02000000000001</v>
      </c>
      <c r="GJ13" vm="1136">
        <f ca="1"/>
        <v>158.07</v>
      </c>
      <c r="GK13" vm="1137">
        <f ca="1"/>
        <v>164.09</v>
      </c>
      <c r="GL13" vm="1138">
        <f ca="1"/>
        <v>161.51</v>
      </c>
      <c r="GM13" vm="1139">
        <f ca="1"/>
        <v>160.81</v>
      </c>
      <c r="GN13" vm="1140">
        <f ca="1"/>
        <v>186.49</v>
      </c>
      <c r="GO13" vm="1141">
        <f ca="1"/>
        <v>194.18</v>
      </c>
      <c r="GP13" vm="1142">
        <f ca="1"/>
        <v>186.84</v>
      </c>
      <c r="GQ13" vm="1143">
        <f ca="1"/>
        <v>182.94</v>
      </c>
      <c r="GR13" vm="1144">
        <f ca="1"/>
        <v>171.14</v>
      </c>
      <c r="GS13" vm="1145">
        <f ca="1"/>
        <v>174.27</v>
      </c>
      <c r="GT13" vm="1146">
        <f ca="1"/>
        <v>171.81</v>
      </c>
      <c r="GU13" vm="1147">
        <f ca="1"/>
        <v>171.18</v>
      </c>
      <c r="GV13" vm="1148">
        <f ca="1"/>
        <v>176.78</v>
      </c>
      <c r="GW13" vm="904">
        <f ca="1"/>
        <v>167.96</v>
      </c>
      <c r="GX13" vm="1149">
        <f ca="1"/>
        <v>158</v>
      </c>
      <c r="GY13" vm="1150">
        <f ca="1"/>
        <v>150</v>
      </c>
      <c r="GZ13" vm="1151">
        <f ca="1"/>
        <v>146.1</v>
      </c>
      <c r="HA13" vm="1026">
        <f ca="1"/>
        <v>142.47</v>
      </c>
      <c r="HB13" vm="1152">
        <f ca="1"/>
        <v>143.78</v>
      </c>
      <c r="HC13" vm="1153">
        <f ca="1"/>
        <v>141.43</v>
      </c>
      <c r="HD13" vm="1154">
        <f ca="1"/>
        <v>142.05000000000001</v>
      </c>
      <c r="HE13" vm="1155">
        <f ca="1"/>
        <v>136.69999999999999</v>
      </c>
      <c r="HF13" vm="1156">
        <f ca="1"/>
        <v>137.26</v>
      </c>
      <c r="HG13" vm="1157">
        <f ca="1"/>
        <v>135.93</v>
      </c>
      <c r="HH13" vm="1158">
        <f ca="1"/>
        <v>132.27000000000001</v>
      </c>
      <c r="HI13" vm="1159">
        <f ca="1"/>
        <v>138.94999999999999</v>
      </c>
      <c r="HJ13" vm="1160">
        <f ca="1"/>
        <v>138.57</v>
      </c>
      <c r="HK13" vm="1161">
        <f ca="1"/>
        <v>130.08000000000001</v>
      </c>
      <c r="HL13" vm="1162">
        <f ca="1"/>
        <v>134.9</v>
      </c>
      <c r="HM13" vm="1163">
        <f ca="1"/>
        <v>141.28</v>
      </c>
      <c r="HN13" vm="1089">
        <f ca="1"/>
        <v>142.28</v>
      </c>
      <c r="HO13" vm="1164">
        <f ca="1"/>
        <v>140.32</v>
      </c>
      <c r="HP13" vm="1165">
        <f ca="1"/>
        <v>131.30000000000001</v>
      </c>
      <c r="HQ13" vm="1166">
        <f ca="1"/>
        <v>139.4</v>
      </c>
      <c r="HR13" vm="1167">
        <f ca="1"/>
        <v>135.86000000000001</v>
      </c>
      <c r="HS13" vm="1168">
        <f ca="1"/>
        <v>137.74</v>
      </c>
      <c r="HT13" vm="1169">
        <f ca="1"/>
        <v>127.9</v>
      </c>
      <c r="HU13" vm="1170">
        <f ca="1"/>
        <v>129.70500000000001</v>
      </c>
      <c r="HV13" vm="1171">
        <f ca="1"/>
        <v>125.76</v>
      </c>
      <c r="HW13" vm="1172">
        <f ca="1"/>
        <v>124.32</v>
      </c>
      <c r="HX13" vm="1173">
        <f ca="1"/>
        <v>123.64</v>
      </c>
      <c r="HY13" vm="1174">
        <f ca="1"/>
        <v>119.69</v>
      </c>
      <c r="HZ13" vm="1175">
        <f ca="1"/>
        <v>122.23</v>
      </c>
      <c r="IA13" vm="1176">
        <f ca="1"/>
        <v>122.15</v>
      </c>
      <c r="IB13" vm="1177">
        <f ca="1"/>
        <v>118.07</v>
      </c>
      <c r="IC13" vm="1178">
        <f ca="1"/>
        <v>118.25</v>
      </c>
      <c r="ID13" vm="1179">
        <f ca="1"/>
        <v>120.99</v>
      </c>
      <c r="IE13" vm="1180">
        <f ca="1"/>
        <v>125.67</v>
      </c>
      <c r="IF13" vm="1181">
        <f ca="1"/>
        <v>125.62</v>
      </c>
      <c r="IG13" vm="1182">
        <f ca="1"/>
        <v>125.15</v>
      </c>
      <c r="IH13" vm="1183">
        <f ca="1"/>
        <v>119.32</v>
      </c>
      <c r="II13" vm="1184">
        <f ca="1"/>
        <v>123.42</v>
      </c>
      <c r="IJ13" vm="1185">
        <f ca="1"/>
        <v>120.72</v>
      </c>
      <c r="IK13" vm="1186">
        <f ca="1"/>
        <v>130.72</v>
      </c>
      <c r="IL13" vm="1187">
        <f ca="1"/>
        <v>134.72</v>
      </c>
      <c r="IM13" vm="1188">
        <f ca="1"/>
        <v>134</v>
      </c>
      <c r="IN13" vm="1189">
        <f ca="1"/>
        <v>139.25</v>
      </c>
      <c r="IO13" vm="1190">
        <f ca="1"/>
        <v>134.09</v>
      </c>
      <c r="IP13" vm="1191">
        <f ca="1"/>
        <v>123.52</v>
      </c>
      <c r="IQ13" vm="1192">
        <f ca="1"/>
        <v>118.38</v>
      </c>
      <c r="IR13" vm="1193">
        <f ca="1"/>
        <v>128.32</v>
      </c>
      <c r="IS13" vm="1194">
        <f ca="1"/>
        <v>133.02000000000001</v>
      </c>
    </row>
    <row r="14" spans="1:253" x14ac:dyDescent="0.35">
      <c r="B14" cm="1" vm="1195">
        <f t="array" aca="1" ref="B14:IS14" ca="1">TRANSPOSE(_xlfn.STOCKHISTORY('Personal Stocks Portfolio'!B9,TODAY()-365, TODAY(), 0,0,1))</f>
        <v>43.15</v>
      </c>
      <c r="C14" vm="1196">
        <f ca="1"/>
        <v>43.56</v>
      </c>
      <c r="D14" vm="1197">
        <f ca="1"/>
        <v>42.97</v>
      </c>
      <c r="E14" vm="1198">
        <f ca="1"/>
        <v>43.18</v>
      </c>
      <c r="F14" vm="1199">
        <f ca="1"/>
        <v>43.74</v>
      </c>
      <c r="G14" vm="1200">
        <f ca="1"/>
        <v>43.64</v>
      </c>
      <c r="H14" vm="1201">
        <f ca="1"/>
        <v>45.45</v>
      </c>
      <c r="I14" vm="1202">
        <f ca="1"/>
        <v>44.82</v>
      </c>
      <c r="J14" vm="1203">
        <f ca="1"/>
        <v>43.85</v>
      </c>
      <c r="K14" vm="1204">
        <f ca="1"/>
        <v>48.61</v>
      </c>
      <c r="L14" vm="1205">
        <f ca="1"/>
        <v>48.33</v>
      </c>
      <c r="M14" vm="1206">
        <f ca="1"/>
        <v>47.3</v>
      </c>
      <c r="N14" vm="1207">
        <f ca="1"/>
        <v>49.02</v>
      </c>
      <c r="O14" vm="1208">
        <f ca="1"/>
        <v>50.18</v>
      </c>
      <c r="P14" vm="1209">
        <f ca="1"/>
        <v>49.73</v>
      </c>
      <c r="Q14" vm="1210">
        <f ca="1"/>
        <v>49.65</v>
      </c>
      <c r="R14" vm="1211">
        <f ca="1"/>
        <v>49.6</v>
      </c>
      <c r="S14" vm="1212">
        <f ca="1"/>
        <v>50.87</v>
      </c>
      <c r="T14" vm="1213">
        <f ca="1"/>
        <v>51.41</v>
      </c>
      <c r="U14" vm="1214">
        <f ca="1"/>
        <v>50.8</v>
      </c>
      <c r="V14" vm="1215">
        <f ca="1"/>
        <v>51.2</v>
      </c>
      <c r="W14" vm="1216">
        <f ca="1"/>
        <v>51.08</v>
      </c>
      <c r="X14" vm="1217">
        <f ca="1"/>
        <v>50.89</v>
      </c>
      <c r="Y14" vm="1218">
        <f ca="1"/>
        <v>54</v>
      </c>
      <c r="Z14" vm="1219">
        <f ca="1"/>
        <v>52.4</v>
      </c>
      <c r="AA14" vm="1220">
        <f ca="1"/>
        <v>53.73</v>
      </c>
      <c r="AB14" vm="1221">
        <f ca="1"/>
        <v>54.68</v>
      </c>
      <c r="AC14" vm="1222">
        <f ca="1"/>
        <v>53.04</v>
      </c>
      <c r="AD14" vm="1223">
        <f ca="1"/>
        <v>54.27</v>
      </c>
      <c r="AE14" vm="1224">
        <f ca="1"/>
        <v>51.48</v>
      </c>
      <c r="AF14" vm="1225">
        <f ca="1"/>
        <v>51.72</v>
      </c>
      <c r="AG14" vm="1226">
        <f ca="1"/>
        <v>51.4</v>
      </c>
      <c r="AH14" vm="1227">
        <f ca="1"/>
        <v>52.08</v>
      </c>
      <c r="AI14" vm="1228">
        <f ca="1"/>
        <v>52.78</v>
      </c>
      <c r="AJ14" vm="1229">
        <f ca="1"/>
        <v>55.2</v>
      </c>
      <c r="AK14" vm="1230">
        <f ca="1"/>
        <v>55.54</v>
      </c>
      <c r="AL14" vm="1231">
        <f ca="1"/>
        <v>58.8</v>
      </c>
      <c r="AM14" vm="1232">
        <f ca="1"/>
        <v>61.25</v>
      </c>
      <c r="AN14" vm="1233">
        <f ca="1"/>
        <v>59.48</v>
      </c>
      <c r="AO14" vm="1234">
        <f ca="1"/>
        <v>61.02</v>
      </c>
      <c r="AP14" vm="1235">
        <f ca="1"/>
        <v>58.95</v>
      </c>
      <c r="AQ14" vm="1236">
        <f ca="1"/>
        <v>59.55</v>
      </c>
      <c r="AR14" vm="1237">
        <f ca="1"/>
        <v>58.71</v>
      </c>
      <c r="AS14" vm="1238">
        <f ca="1"/>
        <v>59.2</v>
      </c>
      <c r="AT14" vm="1239">
        <f ca="1"/>
        <v>58.01</v>
      </c>
      <c r="AU14" vm="1240">
        <f ca="1"/>
        <v>57.58</v>
      </c>
      <c r="AV14" vm="1241">
        <f ca="1"/>
        <v>58.4</v>
      </c>
      <c r="AW14" vm="1242">
        <f ca="1"/>
        <v>59.05</v>
      </c>
      <c r="AX14" vm="1243">
        <f ca="1"/>
        <v>56.65</v>
      </c>
      <c r="AY14" vm="1244">
        <f ca="1"/>
        <v>54.53</v>
      </c>
      <c r="AZ14" vm="1245">
        <f ca="1"/>
        <v>55.63</v>
      </c>
      <c r="BA14" vm="1246">
        <f ca="1"/>
        <v>54.84</v>
      </c>
      <c r="BB14" vm="1247">
        <f ca="1"/>
        <v>55.72</v>
      </c>
      <c r="BC14" vm="1248">
        <f ca="1"/>
        <v>56.24</v>
      </c>
      <c r="BD14" vm="1249">
        <f ca="1"/>
        <v>56.69</v>
      </c>
      <c r="BE14" vm="1243">
        <f ca="1"/>
        <v>56.65</v>
      </c>
      <c r="BF14" vm="1230">
        <f ca="1"/>
        <v>55.54</v>
      </c>
      <c r="BG14" vm="1250">
        <f ca="1"/>
        <v>54.95</v>
      </c>
      <c r="BH14" vm="1251">
        <f ca="1"/>
        <v>54.11</v>
      </c>
      <c r="BI14" vm="1252">
        <f ca="1"/>
        <v>53.54</v>
      </c>
      <c r="BJ14" vm="1253">
        <f ca="1"/>
        <v>54.05</v>
      </c>
      <c r="BK14" vm="1254">
        <f ca="1"/>
        <v>52.79</v>
      </c>
      <c r="BL14" vm="1255">
        <f ca="1"/>
        <v>51.54</v>
      </c>
      <c r="BM14" vm="1256">
        <f ca="1"/>
        <v>52.54</v>
      </c>
      <c r="BN14" vm="1257">
        <f ca="1"/>
        <v>53.01</v>
      </c>
      <c r="BO14" vm="1258">
        <f ca="1"/>
        <v>53.37</v>
      </c>
      <c r="BP14" vm="1259">
        <f ca="1"/>
        <v>54.33</v>
      </c>
      <c r="BQ14" vm="1260">
        <f ca="1"/>
        <v>52.69</v>
      </c>
      <c r="BR14" vm="1261">
        <f ca="1"/>
        <v>53.07</v>
      </c>
      <c r="BS14" vm="1262">
        <f ca="1"/>
        <v>53.86</v>
      </c>
      <c r="BT14" vm="1263">
        <f ca="1"/>
        <v>53.38</v>
      </c>
      <c r="BU14" vm="1264">
        <f ca="1"/>
        <v>53</v>
      </c>
      <c r="BV14" vm="1265">
        <f ca="1"/>
        <v>53.21</v>
      </c>
      <c r="BW14" vm="1266">
        <f ca="1"/>
        <v>51.7</v>
      </c>
      <c r="BX14" vm="1267">
        <f ca="1"/>
        <v>51.47</v>
      </c>
      <c r="BY14" vm="1268">
        <f ca="1"/>
        <v>50.6</v>
      </c>
      <c r="BZ14" vm="1269">
        <f ca="1"/>
        <v>50.78</v>
      </c>
      <c r="CA14" vm="1270">
        <f ca="1"/>
        <v>49.8</v>
      </c>
      <c r="CB14" vm="1271">
        <f ca="1"/>
        <v>49.79</v>
      </c>
      <c r="CC14" vm="1272">
        <f ca="1"/>
        <v>49.68</v>
      </c>
      <c r="CD14" vm="1273">
        <f ca="1"/>
        <v>48.9</v>
      </c>
      <c r="CE14" vm="1274">
        <f ca="1"/>
        <v>48.53</v>
      </c>
      <c r="CF14" vm="1275">
        <f ca="1"/>
        <v>47.53</v>
      </c>
      <c r="CG14" vm="1276">
        <f ca="1"/>
        <v>46.87</v>
      </c>
      <c r="CH14" vm="1277">
        <f ca="1"/>
        <v>45.96</v>
      </c>
      <c r="CI14" vm="1278">
        <f ca="1"/>
        <v>47.72</v>
      </c>
      <c r="CJ14" vm="1279">
        <f ca="1"/>
        <v>46.94</v>
      </c>
      <c r="CK14" vm="1280">
        <f ca="1"/>
        <v>45.75</v>
      </c>
      <c r="CL14" vm="1281">
        <f ca="1"/>
        <v>47.7</v>
      </c>
      <c r="CM14" vm="1282">
        <f ca="1"/>
        <v>47.83</v>
      </c>
      <c r="CN14" vm="1283">
        <f ca="1"/>
        <v>48.65</v>
      </c>
      <c r="CO14" vm="1284">
        <f ca="1"/>
        <v>47.98</v>
      </c>
      <c r="CP14" vm="1285">
        <f ca="1"/>
        <v>47.44</v>
      </c>
      <c r="CQ14" vm="1286">
        <f ca="1"/>
        <v>48.75</v>
      </c>
      <c r="CR14" vm="1287">
        <f ca="1"/>
        <v>49.2</v>
      </c>
      <c r="CS14" vm="1288">
        <f ca="1"/>
        <v>50.27</v>
      </c>
      <c r="CT14" vm="1289">
        <f ca="1"/>
        <v>52.25</v>
      </c>
      <c r="CU14" vm="1290">
        <f ca="1"/>
        <v>52.21</v>
      </c>
      <c r="CV14" vm="1291">
        <f ca="1"/>
        <v>52.92</v>
      </c>
      <c r="CW14" vm="1292">
        <f ca="1"/>
        <v>54.24</v>
      </c>
      <c r="CX14" vm="1293">
        <f ca="1"/>
        <v>54.51</v>
      </c>
      <c r="CY14" vm="1294">
        <f ca="1"/>
        <v>54.19</v>
      </c>
      <c r="CZ14" vm="1222">
        <f ca="1"/>
        <v>53.04</v>
      </c>
      <c r="DA14" vm="1295">
        <f ca="1"/>
        <v>52.19</v>
      </c>
      <c r="DB14" vm="1296">
        <f ca="1"/>
        <v>52.59</v>
      </c>
      <c r="DC14" vm="1228">
        <f ca="1"/>
        <v>52.78</v>
      </c>
      <c r="DD14" vm="1297">
        <f ca="1"/>
        <v>53.28</v>
      </c>
      <c r="DE14" vm="1298">
        <f ca="1"/>
        <v>52.74</v>
      </c>
      <c r="DF14" vm="1299">
        <f ca="1"/>
        <v>52.44</v>
      </c>
      <c r="DG14" vm="1300">
        <f ca="1"/>
        <v>51.77</v>
      </c>
      <c r="DH14" vm="1301">
        <f ca="1"/>
        <v>51.57</v>
      </c>
      <c r="DI14" vm="1302">
        <f ca="1"/>
        <v>50.94</v>
      </c>
      <c r="DJ14" vm="1303">
        <f ca="1"/>
        <v>51.24</v>
      </c>
      <c r="DK14" vm="1304">
        <f ca="1"/>
        <v>52.87</v>
      </c>
      <c r="DL14" vm="1305">
        <f ca="1"/>
        <v>55.16</v>
      </c>
      <c r="DM14" vm="1306">
        <f ca="1"/>
        <v>55.17</v>
      </c>
      <c r="DN14" vm="1307">
        <f ca="1"/>
        <v>53.93</v>
      </c>
      <c r="DO14" vm="1308">
        <f ca="1"/>
        <v>53.11</v>
      </c>
      <c r="DP14" vm="1309">
        <f ca="1"/>
        <v>53.1</v>
      </c>
      <c r="DQ14" vm="1310">
        <f ca="1"/>
        <v>53.12</v>
      </c>
      <c r="DR14" vm="1311">
        <f ca="1"/>
        <v>51.84</v>
      </c>
      <c r="DS14" vm="1208">
        <f ca="1"/>
        <v>50.18</v>
      </c>
      <c r="DT14" vm="1312">
        <f ca="1"/>
        <v>49.75</v>
      </c>
      <c r="DU14" vm="1313">
        <f ca="1"/>
        <v>49.11</v>
      </c>
      <c r="DV14" vm="1314">
        <f ca="1"/>
        <v>48.13</v>
      </c>
      <c r="DW14" vm="1315">
        <f ca="1"/>
        <v>48.95</v>
      </c>
      <c r="DX14" vm="1316">
        <f ca="1"/>
        <v>49.03</v>
      </c>
      <c r="DY14" vm="1317">
        <f ca="1"/>
        <v>49.74</v>
      </c>
      <c r="DZ14" vm="1318">
        <f ca="1"/>
        <v>50.51</v>
      </c>
      <c r="EA14" vm="1319">
        <f ca="1"/>
        <v>49.07</v>
      </c>
      <c r="EB14" vm="1320">
        <f ca="1"/>
        <v>48.34</v>
      </c>
      <c r="EC14" vm="1321">
        <f ca="1"/>
        <v>49.29</v>
      </c>
      <c r="ED14" vm="1322">
        <f ca="1"/>
        <v>49.66</v>
      </c>
      <c r="EE14" vm="1323">
        <f ca="1"/>
        <v>48.45</v>
      </c>
      <c r="EF14" vm="1324">
        <f ca="1"/>
        <v>49.04</v>
      </c>
      <c r="EG14" vm="1325">
        <f ca="1"/>
        <v>48.64</v>
      </c>
      <c r="EH14" vm="1326">
        <f ca="1"/>
        <v>49.49</v>
      </c>
      <c r="EI14" vm="1327">
        <f ca="1"/>
        <v>49.45</v>
      </c>
      <c r="EJ14" vm="1328">
        <f ca="1"/>
        <v>50.39</v>
      </c>
      <c r="EK14" vm="1329">
        <f ca="1"/>
        <v>49.92</v>
      </c>
      <c r="EL14" vm="1330">
        <f ca="1"/>
        <v>50.67</v>
      </c>
      <c r="EM14" vm="1331">
        <f ca="1"/>
        <v>51.34</v>
      </c>
      <c r="EN14" vm="1332">
        <f ca="1"/>
        <v>50.4</v>
      </c>
      <c r="EO14" vm="1333">
        <f ca="1"/>
        <v>50.65</v>
      </c>
      <c r="EP14" vm="1334">
        <f ca="1"/>
        <v>52.47</v>
      </c>
      <c r="EQ14" vm="1335">
        <f ca="1"/>
        <v>52.88</v>
      </c>
      <c r="ER14" vm="1336">
        <f ca="1"/>
        <v>53.41</v>
      </c>
      <c r="ES14" vm="1337">
        <f ca="1"/>
        <v>53.71</v>
      </c>
      <c r="ET14" vm="1338">
        <f ca="1"/>
        <v>53.99</v>
      </c>
      <c r="EU14" vm="1339">
        <f ca="1"/>
        <v>53.91</v>
      </c>
      <c r="EV14" vm="1222">
        <f ca="1"/>
        <v>53.04</v>
      </c>
      <c r="EW14" vm="1340">
        <f ca="1"/>
        <v>52.37</v>
      </c>
      <c r="EX14" vm="1341">
        <f ca="1"/>
        <v>52.68</v>
      </c>
      <c r="EY14" vm="1342">
        <f ca="1"/>
        <v>53.2</v>
      </c>
      <c r="EZ14" vm="1343">
        <f ca="1"/>
        <v>53.26</v>
      </c>
      <c r="FA14" vm="1344">
        <f ca="1"/>
        <v>53.96</v>
      </c>
      <c r="FB14" vm="1345">
        <f ca="1"/>
        <v>53.47</v>
      </c>
      <c r="FC14" vm="1346">
        <f ca="1"/>
        <v>51.78</v>
      </c>
      <c r="FD14" vm="1347">
        <f ca="1"/>
        <v>49.97</v>
      </c>
      <c r="FE14" vm="1348">
        <f ca="1"/>
        <v>47.91</v>
      </c>
      <c r="FF14" vm="1349">
        <f ca="1"/>
        <v>47.92</v>
      </c>
      <c r="FG14" vm="1350">
        <f ca="1"/>
        <v>48.51</v>
      </c>
      <c r="FH14" vm="1351">
        <f ca="1"/>
        <v>47.48</v>
      </c>
      <c r="FI14" vm="1352">
        <f ca="1"/>
        <v>46.53</v>
      </c>
      <c r="FJ14" vm="1353">
        <f ca="1"/>
        <v>48.11</v>
      </c>
      <c r="FK14" vm="1319">
        <f ca="1"/>
        <v>49.07</v>
      </c>
      <c r="FL14" vm="1354">
        <f ca="1"/>
        <v>50.09</v>
      </c>
      <c r="FM14" vm="1355">
        <f ca="1"/>
        <v>51.59</v>
      </c>
      <c r="FN14" vm="1356">
        <f ca="1"/>
        <v>51.88</v>
      </c>
      <c r="FO14" vm="1357">
        <f ca="1"/>
        <v>50.66</v>
      </c>
      <c r="FP14" vm="1302">
        <f ca="1"/>
        <v>50.94</v>
      </c>
      <c r="FQ14" vm="1358">
        <f ca="1"/>
        <v>52.43</v>
      </c>
      <c r="FR14" vm="1359">
        <f ca="1"/>
        <v>52.31</v>
      </c>
      <c r="FS14" vm="1360">
        <f ca="1"/>
        <v>51.64</v>
      </c>
      <c r="FT14" vm="1361">
        <f ca="1"/>
        <v>52.75</v>
      </c>
      <c r="FU14" vm="1362">
        <f ca="1"/>
        <v>53.42</v>
      </c>
      <c r="FV14" vm="1363">
        <f ca="1"/>
        <v>53.17</v>
      </c>
      <c r="FW14" vm="1364">
        <f ca="1"/>
        <v>52.89</v>
      </c>
      <c r="FX14" vm="1365">
        <f ca="1"/>
        <v>52.04</v>
      </c>
      <c r="FY14" vm="1366">
        <f ca="1"/>
        <v>51.79</v>
      </c>
      <c r="FZ14" vm="1367">
        <f ca="1"/>
        <v>51.39</v>
      </c>
      <c r="GA14" vm="1368">
        <f ca="1"/>
        <v>51.75</v>
      </c>
      <c r="GB14" vm="1369">
        <f ca="1"/>
        <v>50.75</v>
      </c>
      <c r="GC14" vm="1370">
        <f ca="1"/>
        <v>51.37</v>
      </c>
      <c r="GD14" vm="1371">
        <f ca="1"/>
        <v>50.82</v>
      </c>
      <c r="GE14" vm="1372">
        <f ca="1"/>
        <v>51.12</v>
      </c>
      <c r="GF14" vm="1373">
        <f ca="1"/>
        <v>51.23</v>
      </c>
      <c r="GG14" vm="1300">
        <f ca="1"/>
        <v>51.77</v>
      </c>
      <c r="GH14" vm="1374">
        <f ca="1"/>
        <v>52.3</v>
      </c>
      <c r="GI14" vm="1375">
        <f ca="1"/>
        <v>51.95</v>
      </c>
      <c r="GJ14" vm="1376">
        <f ca="1"/>
        <v>50.72</v>
      </c>
      <c r="GK14" vm="1318">
        <f ca="1"/>
        <v>50.51</v>
      </c>
      <c r="GL14" vm="1377">
        <f ca="1"/>
        <v>50.61</v>
      </c>
      <c r="GM14" vm="1378">
        <f ca="1"/>
        <v>49.69</v>
      </c>
      <c r="GN14" vm="1379">
        <f ca="1"/>
        <v>49.86</v>
      </c>
      <c r="GO14" vm="1379">
        <f ca="1"/>
        <v>49.86</v>
      </c>
      <c r="GP14" vm="1380">
        <f ca="1"/>
        <v>49.27</v>
      </c>
      <c r="GQ14" vm="1381">
        <f ca="1"/>
        <v>49.57</v>
      </c>
      <c r="GR14" vm="1382">
        <f ca="1"/>
        <v>49.78</v>
      </c>
      <c r="GS14" vm="1383">
        <f ca="1"/>
        <v>49.95</v>
      </c>
      <c r="GT14" vm="1384">
        <f ca="1"/>
        <v>48.29</v>
      </c>
      <c r="GU14" vm="1385">
        <f ca="1"/>
        <v>50.11</v>
      </c>
      <c r="GV14" vm="1312">
        <f ca="1"/>
        <v>49.75</v>
      </c>
      <c r="GW14" vm="1379">
        <f ca="1"/>
        <v>49.86</v>
      </c>
      <c r="GX14" vm="1380">
        <f ca="1"/>
        <v>49.27</v>
      </c>
      <c r="GY14" vm="1386">
        <f ca="1"/>
        <v>48.58</v>
      </c>
      <c r="GZ14" vm="1387">
        <f ca="1"/>
        <v>49.15</v>
      </c>
      <c r="HA14" vm="1273">
        <f ca="1"/>
        <v>48.9</v>
      </c>
      <c r="HB14" vm="1388">
        <f ca="1"/>
        <v>48.01</v>
      </c>
      <c r="HC14" vm="1389">
        <f ca="1"/>
        <v>47.43</v>
      </c>
      <c r="HD14" vm="1390">
        <f ca="1"/>
        <v>47.9</v>
      </c>
      <c r="HE14" vm="1391">
        <f ca="1"/>
        <v>46.82</v>
      </c>
      <c r="HF14" vm="1392">
        <f ca="1"/>
        <v>46.23</v>
      </c>
      <c r="HG14" vm="1393">
        <f ca="1"/>
        <v>45.85</v>
      </c>
      <c r="HH14" vm="1394">
        <f ca="1"/>
        <v>45.23</v>
      </c>
      <c r="HI14" vm="1395">
        <f ca="1"/>
        <v>46.63</v>
      </c>
      <c r="HJ14" vm="1396">
        <f ca="1"/>
        <v>45.7</v>
      </c>
      <c r="HK14" vm="1397">
        <f ca="1"/>
        <v>45.76</v>
      </c>
      <c r="HL14" vm="1398">
        <f ca="1"/>
        <v>46.13</v>
      </c>
      <c r="HM14" vm="1399">
        <f ca="1"/>
        <v>47.08</v>
      </c>
      <c r="HN14" vm="1400">
        <f ca="1"/>
        <v>47.84</v>
      </c>
      <c r="HO14" vm="1401">
        <f ca="1"/>
        <v>47.76</v>
      </c>
      <c r="HP14" vm="1402">
        <f ca="1"/>
        <v>46.19</v>
      </c>
      <c r="HQ14" vm="1403">
        <f ca="1"/>
        <v>46.15</v>
      </c>
      <c r="HR14" vm="1404">
        <f ca="1"/>
        <v>45.94</v>
      </c>
      <c r="HS14" vm="1405">
        <f ca="1"/>
        <v>46.03</v>
      </c>
      <c r="HT14" vm="1406">
        <f ca="1"/>
        <v>45.44</v>
      </c>
      <c r="HU14" vm="1407">
        <f ca="1"/>
        <v>44.77</v>
      </c>
      <c r="HV14" vm="1408">
        <f ca="1"/>
        <v>43.92</v>
      </c>
      <c r="HW14" vm="1409">
        <f ca="1"/>
        <v>44.57</v>
      </c>
      <c r="HX14" vm="1410">
        <f ca="1"/>
        <v>44.08</v>
      </c>
      <c r="HY14" vm="1411">
        <f ca="1"/>
        <v>43.83</v>
      </c>
      <c r="HZ14" vm="1412">
        <f ca="1"/>
        <v>44.09</v>
      </c>
      <c r="IA14" vm="1413">
        <f ca="1"/>
        <v>44.43</v>
      </c>
      <c r="IB14" vm="1414">
        <f ca="1"/>
        <v>44.16</v>
      </c>
      <c r="IC14" vm="1415">
        <f ca="1"/>
        <v>43.76</v>
      </c>
      <c r="ID14" vm="1416">
        <f ca="1"/>
        <v>44.14</v>
      </c>
      <c r="IE14" vm="1417">
        <f ca="1"/>
        <v>44.46</v>
      </c>
      <c r="IF14" vm="1418">
        <f ca="1"/>
        <v>44.12</v>
      </c>
      <c r="IG14" vm="1419">
        <f ca="1"/>
        <v>43.09</v>
      </c>
      <c r="IH14" vm="1420">
        <f ca="1"/>
        <v>42.32</v>
      </c>
      <c r="II14" vm="1421">
        <f ca="1"/>
        <v>41.75</v>
      </c>
      <c r="IJ14" vm="1422">
        <f ca="1"/>
        <v>41.92</v>
      </c>
      <c r="IK14" vm="1423">
        <f ca="1"/>
        <v>42.03</v>
      </c>
      <c r="IL14" vm="1424">
        <f ca="1"/>
        <v>42.98</v>
      </c>
      <c r="IM14" vm="1425">
        <f ca="1"/>
        <v>42.86</v>
      </c>
      <c r="IN14" vm="1426">
        <f ca="1"/>
        <v>43.65</v>
      </c>
      <c r="IO14" vm="1412">
        <f ca="1"/>
        <v>44.09</v>
      </c>
      <c r="IP14" vm="1427">
        <f ca="1"/>
        <v>43.11</v>
      </c>
      <c r="IQ14" vm="1428">
        <f ca="1"/>
        <v>42.91</v>
      </c>
      <c r="IR14" vm="1429">
        <f ca="1"/>
        <v>44.95</v>
      </c>
      <c r="IS14" vm="1430">
        <f ca="1"/>
        <v>45.54</v>
      </c>
    </row>
    <row r="15" spans="1:253" x14ac:dyDescent="0.35">
      <c r="B15" cm="1" vm="1431">
        <f t="array" aca="1" ref="B15:IS15" ca="1">TRANSPOSE(_xlfn.STOCKHISTORY('Personal Stocks Portfolio'!B10,TODAY()-365, TODAY(), 0,0,1))</f>
        <v>57.12</v>
      </c>
      <c r="C15" vm="1432">
        <f ca="1"/>
        <v>57.5</v>
      </c>
      <c r="D15" vm="1433">
        <f ca="1"/>
        <v>57.45</v>
      </c>
      <c r="E15" vm="1434">
        <f ca="1"/>
        <v>57.39</v>
      </c>
      <c r="F15" vm="1435">
        <f ca="1"/>
        <v>56.97</v>
      </c>
      <c r="G15" vm="1436">
        <f ca="1"/>
        <v>57.21</v>
      </c>
      <c r="H15" vm="1437">
        <f ca="1"/>
        <v>57.37</v>
      </c>
      <c r="I15" vm="1438">
        <f ca="1"/>
        <v>57.63</v>
      </c>
      <c r="J15" vm="1439">
        <f ca="1"/>
        <v>57.18</v>
      </c>
      <c r="K15" vm="1440">
        <f ca="1"/>
        <v>56.79</v>
      </c>
      <c r="L15" vm="1441">
        <f ca="1"/>
        <v>57.46</v>
      </c>
      <c r="M15" vm="1442">
        <f ca="1"/>
        <v>57.22</v>
      </c>
      <c r="N15" vm="1443">
        <f ca="1"/>
        <v>56.34</v>
      </c>
      <c r="O15" vm="1444">
        <f ca="1"/>
        <v>56.21</v>
      </c>
      <c r="P15" vm="1445">
        <f ca="1"/>
        <v>56.19</v>
      </c>
      <c r="Q15" vm="1446">
        <f ca="1"/>
        <v>56.22</v>
      </c>
      <c r="R15" vm="1446">
        <f ca="1"/>
        <v>56.22</v>
      </c>
      <c r="S15" vm="1447">
        <f ca="1"/>
        <v>56.15</v>
      </c>
      <c r="T15" vm="1448">
        <f ca="1"/>
        <v>55.87</v>
      </c>
      <c r="U15" vm="1449">
        <f ca="1"/>
        <v>55.85</v>
      </c>
      <c r="V15" vm="1450">
        <f ca="1"/>
        <v>55.65</v>
      </c>
      <c r="W15" vm="1451">
        <f ca="1"/>
        <v>55.12</v>
      </c>
      <c r="X15" vm="1452">
        <f ca="1"/>
        <v>55.03</v>
      </c>
      <c r="Y15" vm="1262">
        <f ca="1"/>
        <v>53.86</v>
      </c>
      <c r="Z15" vm="1453">
        <f ca="1"/>
        <v>53.81</v>
      </c>
      <c r="AA15" vm="1454">
        <f ca="1"/>
        <v>53.08</v>
      </c>
      <c r="AB15" vm="1455">
        <f ca="1"/>
        <v>52.64</v>
      </c>
      <c r="AC15" vm="1456">
        <f ca="1"/>
        <v>53.68</v>
      </c>
      <c r="AD15" vm="1343">
        <f ca="1"/>
        <v>53.26</v>
      </c>
      <c r="AE15" vm="1457">
        <f ca="1"/>
        <v>54.06</v>
      </c>
      <c r="AF15" vm="1458">
        <f ca="1"/>
        <v>54.65</v>
      </c>
      <c r="AG15" vm="1459">
        <f ca="1"/>
        <v>54.86</v>
      </c>
      <c r="AH15" vm="1460">
        <f ca="1"/>
        <v>54.59</v>
      </c>
      <c r="AI15" vm="1244">
        <f ca="1"/>
        <v>54.53</v>
      </c>
      <c r="AJ15" vm="1461">
        <f ca="1"/>
        <v>53.97</v>
      </c>
      <c r="AK15" vm="1462">
        <f ca="1"/>
        <v>53.85</v>
      </c>
      <c r="AL15" vm="1463">
        <f ca="1"/>
        <v>54.04</v>
      </c>
      <c r="AM15" vm="1464">
        <f ca="1"/>
        <v>54.45</v>
      </c>
      <c r="AN15" vm="1465">
        <f ca="1"/>
        <v>53.62</v>
      </c>
      <c r="AO15" vm="1466">
        <f ca="1"/>
        <v>52.9</v>
      </c>
      <c r="AP15" vm="1467">
        <f ca="1"/>
        <v>53.65</v>
      </c>
      <c r="AQ15" vm="1468">
        <f ca="1"/>
        <v>54.13</v>
      </c>
      <c r="AR15" vm="1469">
        <f ca="1"/>
        <v>54.64</v>
      </c>
      <c r="AS15" vm="1470">
        <f ca="1"/>
        <v>55.56</v>
      </c>
      <c r="AT15" vm="1471">
        <f ca="1"/>
        <v>55.64</v>
      </c>
      <c r="AU15" vm="1472">
        <f ca="1"/>
        <v>55.01</v>
      </c>
      <c r="AV15" vm="1305">
        <f ca="1"/>
        <v>55.16</v>
      </c>
      <c r="AW15" vm="1473">
        <f ca="1"/>
        <v>55.69</v>
      </c>
      <c r="AX15" vm="1474">
        <f ca="1"/>
        <v>55.77</v>
      </c>
      <c r="AY15" vm="1475">
        <f ca="1"/>
        <v>55.68</v>
      </c>
      <c r="AZ15" vm="1476">
        <f ca="1"/>
        <v>55.53</v>
      </c>
      <c r="BA15" vm="1477">
        <f ca="1"/>
        <v>55.62</v>
      </c>
      <c r="BB15" vm="1478">
        <f ca="1"/>
        <v>56.09</v>
      </c>
      <c r="BC15" vm="1479">
        <f ca="1"/>
        <v>55.93</v>
      </c>
      <c r="BD15" vm="1480">
        <f ca="1"/>
        <v>56.72</v>
      </c>
      <c r="BE15" vm="1442">
        <f ca="1"/>
        <v>57.22</v>
      </c>
      <c r="BF15" vm="1481">
        <f ca="1"/>
        <v>57.59</v>
      </c>
      <c r="BG15" vm="1432">
        <f ca="1"/>
        <v>57.5</v>
      </c>
      <c r="BH15" vm="1482">
        <f ca="1"/>
        <v>57.96</v>
      </c>
      <c r="BI15" vm="1483">
        <f ca="1"/>
        <v>57.13</v>
      </c>
      <c r="BJ15" vm="1484">
        <f ca="1"/>
        <v>56.88</v>
      </c>
      <c r="BK15" vm="1485">
        <f ca="1"/>
        <v>55.92</v>
      </c>
      <c r="BL15" vm="1486">
        <f ca="1"/>
        <v>55.18</v>
      </c>
      <c r="BM15" vm="1487">
        <f ca="1"/>
        <v>55.38</v>
      </c>
      <c r="BN15" vm="1488">
        <f ca="1"/>
        <v>55.42</v>
      </c>
      <c r="BO15" vm="1229">
        <f ca="1"/>
        <v>55.2</v>
      </c>
      <c r="BP15" vm="1489">
        <f ca="1"/>
        <v>55.91</v>
      </c>
      <c r="BQ15" vm="1490">
        <f ca="1"/>
        <v>56.6</v>
      </c>
      <c r="BR15" vm="1491">
        <f ca="1"/>
        <v>57.31</v>
      </c>
      <c r="BS15" vm="1492">
        <f ca="1"/>
        <v>57.86</v>
      </c>
      <c r="BT15" vm="1493">
        <f ca="1"/>
        <v>57.26</v>
      </c>
      <c r="BU15" vm="1431">
        <f ca="1"/>
        <v>57.12</v>
      </c>
      <c r="BV15" vm="1494">
        <f ca="1"/>
        <v>57.47</v>
      </c>
      <c r="BW15" vm="1495">
        <f ca="1"/>
        <v>58.03</v>
      </c>
      <c r="BX15" vm="1496">
        <f ca="1"/>
        <v>58.25</v>
      </c>
      <c r="BY15" vm="1497">
        <f ca="1"/>
        <v>54.78</v>
      </c>
      <c r="BZ15" vm="1498">
        <f ca="1"/>
        <v>54.7</v>
      </c>
      <c r="CA15" vm="1499">
        <f ca="1"/>
        <v>53.67</v>
      </c>
      <c r="CB15" vm="1500">
        <f ca="1"/>
        <v>53.75</v>
      </c>
      <c r="CC15" vm="1501">
        <f ca="1"/>
        <v>54.22</v>
      </c>
      <c r="CD15" vm="1500">
        <f ca="1"/>
        <v>53.75</v>
      </c>
      <c r="CE15" vm="1502">
        <f ca="1"/>
        <v>53.03</v>
      </c>
      <c r="CF15" vm="1258">
        <f ca="1"/>
        <v>53.37</v>
      </c>
      <c r="CG15" vm="1502">
        <f ca="1"/>
        <v>53.03</v>
      </c>
      <c r="CH15" vm="1503">
        <f ca="1"/>
        <v>51.87</v>
      </c>
      <c r="CI15" vm="1504">
        <f ca="1"/>
        <v>53.02</v>
      </c>
      <c r="CJ15" vm="1505">
        <f ca="1"/>
        <v>52.56</v>
      </c>
      <c r="CK15" vm="1506">
        <f ca="1"/>
        <v>51.02</v>
      </c>
      <c r="CL15" vm="1507">
        <f ca="1"/>
        <v>52.15</v>
      </c>
      <c r="CM15" vm="1359">
        <f ca="1"/>
        <v>52.31</v>
      </c>
      <c r="CN15" vm="1508">
        <f ca="1"/>
        <v>52.07</v>
      </c>
      <c r="CO15" vm="1215">
        <f ca="1"/>
        <v>51.2</v>
      </c>
      <c r="CP15" vm="1509">
        <f ca="1"/>
        <v>51.32</v>
      </c>
      <c r="CQ15" vm="1510">
        <f ca="1"/>
        <v>52.33</v>
      </c>
      <c r="CR15" vm="1511">
        <f ca="1"/>
        <v>52.58</v>
      </c>
      <c r="CS15" vm="1512">
        <f ca="1"/>
        <v>52.94</v>
      </c>
      <c r="CT15" vm="1513">
        <f ca="1"/>
        <v>52.95</v>
      </c>
      <c r="CU15" vm="1514">
        <f ca="1"/>
        <v>53.46</v>
      </c>
      <c r="CV15" vm="1515">
        <f ca="1"/>
        <v>54.85</v>
      </c>
      <c r="CW15" vm="1516">
        <f ca="1"/>
        <v>55.27</v>
      </c>
      <c r="CX15" vm="1517">
        <f ca="1"/>
        <v>55.75</v>
      </c>
      <c r="CY15" vm="1448">
        <f ca="1"/>
        <v>55.87</v>
      </c>
      <c r="CZ15" vm="1444">
        <f ca="1"/>
        <v>56.21</v>
      </c>
      <c r="DA15" vm="1518">
        <f ca="1"/>
        <v>55.74</v>
      </c>
      <c r="DB15" vm="1471">
        <f ca="1"/>
        <v>55.64</v>
      </c>
      <c r="DC15" vm="1248">
        <f ca="1"/>
        <v>56.24</v>
      </c>
      <c r="DD15" vm="1519">
        <f ca="1"/>
        <v>55.97</v>
      </c>
      <c r="DE15" vm="1520">
        <f ca="1"/>
        <v>56.28</v>
      </c>
      <c r="DF15" vm="1521">
        <f ca="1"/>
        <v>56.4</v>
      </c>
      <c r="DG15" vm="1522">
        <f ca="1"/>
        <v>55.83</v>
      </c>
      <c r="DH15" vm="1523">
        <f ca="1"/>
        <v>55.82</v>
      </c>
      <c r="DI15" vm="1471">
        <f ca="1"/>
        <v>55.64</v>
      </c>
      <c r="DJ15" vm="1524">
        <f ca="1"/>
        <v>55.51</v>
      </c>
      <c r="DK15" vm="1525">
        <f ca="1"/>
        <v>55.4</v>
      </c>
      <c r="DL15" vm="1464">
        <f ca="1"/>
        <v>54.45</v>
      </c>
      <c r="DM15" vm="1526">
        <f ca="1"/>
        <v>54.94</v>
      </c>
      <c r="DN15" vm="1525">
        <f ca="1"/>
        <v>55.4</v>
      </c>
      <c r="DO15" vm="1527">
        <f ca="1"/>
        <v>55.36</v>
      </c>
      <c r="DP15" vm="1527">
        <f ca="1"/>
        <v>55.36</v>
      </c>
      <c r="DQ15" vm="1528">
        <f ca="1"/>
        <v>54.61</v>
      </c>
      <c r="DR15" vm="1529">
        <f ca="1"/>
        <v>54.31</v>
      </c>
      <c r="DS15" vm="1530">
        <f ca="1"/>
        <v>54.26</v>
      </c>
      <c r="DT15" vm="1531">
        <f ca="1"/>
        <v>54.62</v>
      </c>
      <c r="DU15" vm="1532">
        <f ca="1"/>
        <v>54.01</v>
      </c>
      <c r="DV15" vm="1533">
        <f ca="1"/>
        <v>52.36</v>
      </c>
      <c r="DW15" vm="1534">
        <f ca="1"/>
        <v>51.94</v>
      </c>
      <c r="DX15" vm="1535">
        <f ca="1"/>
        <v>50.37</v>
      </c>
      <c r="DY15" vm="1270">
        <f ca="1"/>
        <v>49.8</v>
      </c>
      <c r="DZ15" vm="1536">
        <f ca="1"/>
        <v>50.58</v>
      </c>
      <c r="EA15" vm="1312">
        <f ca="1"/>
        <v>49.75</v>
      </c>
      <c r="EB15" vm="1537">
        <f ca="1"/>
        <v>49.4</v>
      </c>
      <c r="EC15" vm="1208">
        <f ca="1"/>
        <v>50.18</v>
      </c>
      <c r="ED15" vm="1538">
        <f ca="1"/>
        <v>51.16</v>
      </c>
      <c r="EE15" vm="1539">
        <f ca="1"/>
        <v>49.82</v>
      </c>
      <c r="EF15" vm="1540">
        <f ca="1"/>
        <v>49.44</v>
      </c>
      <c r="EG15" vm="1380">
        <f ca="1"/>
        <v>49.27</v>
      </c>
      <c r="EH15" vm="1541">
        <f ca="1"/>
        <v>48.84</v>
      </c>
      <c r="EI15" vm="1542">
        <f ca="1"/>
        <v>48.23</v>
      </c>
      <c r="EJ15" vm="1543">
        <f ca="1"/>
        <v>46.8</v>
      </c>
      <c r="EK15" vm="1544">
        <f ca="1"/>
        <v>47.62</v>
      </c>
      <c r="EL15" vm="1545">
        <f ca="1"/>
        <v>47.41</v>
      </c>
      <c r="EM15" vm="1546">
        <f ca="1"/>
        <v>48.88</v>
      </c>
      <c r="EN15" vm="1547">
        <f ca="1"/>
        <v>48.09</v>
      </c>
      <c r="EO15" vm="1542">
        <f ca="1"/>
        <v>48.23</v>
      </c>
      <c r="EP15" vm="1548">
        <f ca="1"/>
        <v>47.96</v>
      </c>
      <c r="EQ15" vm="1549">
        <f ca="1"/>
        <v>48.8</v>
      </c>
      <c r="ER15" vm="1550">
        <f ca="1"/>
        <v>48.86</v>
      </c>
      <c r="ES15" vm="1551">
        <f ca="1"/>
        <v>48.76</v>
      </c>
      <c r="ET15" vm="1552">
        <f ca="1"/>
        <v>49.25</v>
      </c>
      <c r="EU15" vm="1553">
        <f ca="1"/>
        <v>49.84</v>
      </c>
      <c r="EV15" vm="1554">
        <f ca="1"/>
        <v>48.81</v>
      </c>
      <c r="EW15" vm="1555">
        <f ca="1"/>
        <v>49.41</v>
      </c>
      <c r="EX15" vm="1556">
        <f ca="1"/>
        <v>49.77</v>
      </c>
      <c r="EY15" vm="1557">
        <f ca="1"/>
        <v>49.56</v>
      </c>
      <c r="EZ15" vm="1383">
        <f ca="1"/>
        <v>49.95</v>
      </c>
      <c r="FA15" vm="1558">
        <f ca="1"/>
        <v>50.3</v>
      </c>
      <c r="FB15" vm="1270">
        <f ca="1"/>
        <v>49.8</v>
      </c>
      <c r="FC15" vm="1537">
        <f ca="1"/>
        <v>49.4</v>
      </c>
      <c r="FD15" vm="1559">
        <f ca="1"/>
        <v>47.88</v>
      </c>
      <c r="FE15" vm="1560">
        <f ca="1"/>
        <v>46.48</v>
      </c>
      <c r="FF15" vm="1561">
        <f ca="1"/>
        <v>45.79</v>
      </c>
      <c r="FG15" vm="1562">
        <f ca="1"/>
        <v>46.32</v>
      </c>
      <c r="FH15" vm="1563">
        <f ca="1"/>
        <v>44.37</v>
      </c>
      <c r="FI15" vm="1564">
        <f ca="1"/>
        <v>44.68</v>
      </c>
      <c r="FJ15" vm="1565">
        <f ca="1"/>
        <v>45.89</v>
      </c>
      <c r="FK15" vm="1566">
        <f ca="1"/>
        <v>45.06</v>
      </c>
      <c r="FL15" vm="1567">
        <f ca="1"/>
        <v>44.6</v>
      </c>
      <c r="FM15" vm="1568">
        <f ca="1"/>
        <v>45.83</v>
      </c>
      <c r="FN15" vm="1569">
        <f ca="1"/>
        <v>45.86</v>
      </c>
      <c r="FO15" vm="1403">
        <f ca="1"/>
        <v>46.15</v>
      </c>
      <c r="FP15" vm="1570">
        <f ca="1"/>
        <v>45.92</v>
      </c>
      <c r="FQ15" vm="1571">
        <f ca="1"/>
        <v>45.81</v>
      </c>
      <c r="FR15" vm="1572">
        <f ca="1"/>
        <v>46.38</v>
      </c>
      <c r="FS15" vm="1573">
        <f ca="1"/>
        <v>44.9</v>
      </c>
      <c r="FT15" vm="1574">
        <f ca="1"/>
        <v>44.58</v>
      </c>
      <c r="FU15" vm="1575">
        <f ca="1"/>
        <v>45.57</v>
      </c>
      <c r="FV15" vm="1576">
        <f ca="1"/>
        <v>45.48</v>
      </c>
      <c r="FW15" vm="1577">
        <f ca="1"/>
        <v>45.27</v>
      </c>
      <c r="FX15" vm="1578">
        <f ca="1"/>
        <v>45.25</v>
      </c>
      <c r="FY15" vm="1579">
        <f ca="1"/>
        <v>44.75</v>
      </c>
      <c r="FZ15" vm="1580">
        <f ca="1"/>
        <v>43.19</v>
      </c>
      <c r="GA15" vm="1581">
        <f ca="1"/>
        <v>43.39</v>
      </c>
      <c r="GB15" vm="1582">
        <f ca="1"/>
        <v>43.41</v>
      </c>
      <c r="GC15" vm="1583">
        <f ca="1"/>
        <v>44.69</v>
      </c>
      <c r="GD15" vm="1567">
        <f ca="1"/>
        <v>44.6</v>
      </c>
      <c r="GE15" vm="1584">
        <f ca="1"/>
        <v>44.5</v>
      </c>
      <c r="GF15" vm="1585">
        <f ca="1"/>
        <v>44.34</v>
      </c>
      <c r="GG15" vm="1586">
        <f ca="1"/>
        <v>44.72</v>
      </c>
      <c r="GH15" vm="1587">
        <f ca="1"/>
        <v>44.39</v>
      </c>
      <c r="GI15" vm="1588">
        <f ca="1"/>
        <v>45.08</v>
      </c>
      <c r="GJ15" vm="1589">
        <f ca="1"/>
        <v>45.63</v>
      </c>
      <c r="GK15" vm="1590">
        <f ca="1"/>
        <v>46.44</v>
      </c>
      <c r="GL15" vm="1591">
        <f ca="1"/>
        <v>45.9</v>
      </c>
      <c r="GM15" vm="1592">
        <f ca="1"/>
        <v>45.43</v>
      </c>
      <c r="GN15" vm="1593">
        <f ca="1"/>
        <v>46.06</v>
      </c>
      <c r="GO15" vm="1594">
        <f ca="1"/>
        <v>47.01</v>
      </c>
      <c r="GP15" vm="1595">
        <f ca="1"/>
        <v>46.7</v>
      </c>
      <c r="GQ15" vm="1594">
        <f ca="1"/>
        <v>47.01</v>
      </c>
      <c r="GR15" vm="1596">
        <f ca="1"/>
        <v>46.62</v>
      </c>
      <c r="GS15" vm="1597">
        <f ca="1"/>
        <v>47.54</v>
      </c>
      <c r="GT15" vm="1598">
        <f ca="1"/>
        <v>47.82</v>
      </c>
      <c r="GU15" vm="1599">
        <f ca="1"/>
        <v>48.66</v>
      </c>
      <c r="GV15" vm="1600">
        <f ca="1"/>
        <v>47.93</v>
      </c>
      <c r="GW15" vm="1601">
        <f ca="1"/>
        <v>48.35</v>
      </c>
      <c r="GX15" vm="1602">
        <f ca="1"/>
        <v>48.04</v>
      </c>
      <c r="GY15" vm="1603">
        <f ca="1"/>
        <v>48.18</v>
      </c>
      <c r="GZ15" vm="1604">
        <f ca="1"/>
        <v>47.49</v>
      </c>
      <c r="HA15" vm="1605">
        <f ca="1"/>
        <v>46.47</v>
      </c>
      <c r="HB15" vm="1591">
        <f ca="1"/>
        <v>45.9</v>
      </c>
      <c r="HC15" vm="1606">
        <f ca="1"/>
        <v>45.67</v>
      </c>
      <c r="HD15" vm="1607">
        <f ca="1"/>
        <v>46.67</v>
      </c>
      <c r="HE15" vm="1608">
        <f ca="1"/>
        <v>45.39</v>
      </c>
      <c r="HF15" vm="1577">
        <f ca="1"/>
        <v>45.27</v>
      </c>
      <c r="HG15" vm="1417">
        <f ca="1"/>
        <v>44.46</v>
      </c>
      <c r="HH15" vm="1609">
        <f ca="1"/>
        <v>44.07</v>
      </c>
      <c r="HI15" vm="1610">
        <f ca="1"/>
        <v>43.7</v>
      </c>
      <c r="HJ15" vm="1611">
        <f ca="1"/>
        <v>43.95</v>
      </c>
      <c r="HK15" vm="1612">
        <f ca="1"/>
        <v>43.49</v>
      </c>
      <c r="HL15" vm="1613">
        <f ca="1"/>
        <v>43.94</v>
      </c>
      <c r="HM15" vm="1614">
        <f ca="1"/>
        <v>44.33</v>
      </c>
      <c r="HN15" vm="1615">
        <f ca="1"/>
        <v>45.55</v>
      </c>
      <c r="HO15" vm="1616">
        <f ca="1"/>
        <v>46.04</v>
      </c>
      <c r="HP15" vm="1617">
        <f ca="1"/>
        <v>44.54</v>
      </c>
      <c r="HQ15" vm="1416">
        <f ca="1"/>
        <v>44.14</v>
      </c>
      <c r="HR15" vm="1618">
        <f ca="1"/>
        <v>44</v>
      </c>
      <c r="HS15" vm="1612">
        <f ca="1"/>
        <v>43.49</v>
      </c>
      <c r="HT15" vm="1408">
        <f ca="1"/>
        <v>43.92</v>
      </c>
      <c r="HU15" vm="1619">
        <f ca="1"/>
        <v>42.9</v>
      </c>
      <c r="HV15" vm="1620">
        <f ca="1"/>
        <v>42.44</v>
      </c>
      <c r="HW15" vm="1621">
        <f ca="1"/>
        <v>41.7</v>
      </c>
      <c r="HX15" vm="1622">
        <f ca="1"/>
        <v>40.659999999999997</v>
      </c>
      <c r="HY15" vm="1623">
        <f ca="1"/>
        <v>40.15</v>
      </c>
      <c r="HZ15" vm="1624">
        <f ca="1"/>
        <v>39.81</v>
      </c>
      <c r="IA15" vm="1625">
        <f ca="1"/>
        <v>40.64</v>
      </c>
      <c r="IB15" vm="1626">
        <f ca="1"/>
        <v>40.17</v>
      </c>
      <c r="IC15" vm="1627">
        <f ca="1"/>
        <v>39.76</v>
      </c>
      <c r="ID15" vm="1628">
        <f ca="1"/>
        <v>41.21</v>
      </c>
      <c r="IE15" vm="1629">
        <f ca="1"/>
        <v>42.94</v>
      </c>
      <c r="IF15" vm="1630">
        <f ca="1"/>
        <v>41.87</v>
      </c>
      <c r="IG15" vm="1631">
        <f ca="1"/>
        <v>40.89</v>
      </c>
      <c r="IH15" vm="1632">
        <f ca="1"/>
        <v>40.369999999999997</v>
      </c>
      <c r="II15" vm="1633">
        <f ca="1"/>
        <v>40</v>
      </c>
      <c r="IJ15" vm="1634">
        <f ca="1"/>
        <v>39.39</v>
      </c>
      <c r="IK15" vm="1635">
        <f ca="1"/>
        <v>39.04</v>
      </c>
      <c r="IL15" vm="1636">
        <f ca="1"/>
        <v>40.26</v>
      </c>
      <c r="IM15" vm="1637">
        <f ca="1"/>
        <v>39.47</v>
      </c>
      <c r="IN15" vm="1638">
        <f ca="1"/>
        <v>40.85</v>
      </c>
      <c r="IO15" vm="1639">
        <f ca="1"/>
        <v>40.950000000000003</v>
      </c>
      <c r="IP15" vm="1638">
        <f ca="1"/>
        <v>40.85</v>
      </c>
      <c r="IQ15" vm="1640">
        <f ca="1"/>
        <v>40.29</v>
      </c>
      <c r="IR15" vm="1641">
        <f ca="1"/>
        <v>41.27</v>
      </c>
      <c r="IS15" vm="1642">
        <f ca="1"/>
        <v>41.34</v>
      </c>
    </row>
    <row r="16" spans="1:253" x14ac:dyDescent="0.35">
      <c r="B16" cm="1" vm="1643">
        <f t="array" aca="1" ref="B16:IS16" ca="1">TRANSPOSE(_xlfn.STOCKHISTORY('Personal Stocks Portfolio'!B11,TODAY()-365, TODAY(), 0,0,1))</f>
        <v>341.61660000000001</v>
      </c>
      <c r="C16" vm="1644">
        <f ca="1"/>
        <v>339.47329999999999</v>
      </c>
      <c r="D16" vm="1645">
        <f ca="1"/>
        <v>345.94990000000001</v>
      </c>
      <c r="E16" vm="1646">
        <f ca="1"/>
        <v>359.00970000000001</v>
      </c>
      <c r="F16" vm="1647">
        <f ca="1"/>
        <v>371.32960000000003</v>
      </c>
      <c r="G16" vm="1648">
        <f ca="1"/>
        <v>402.85930000000002</v>
      </c>
      <c r="H16" vm="1649">
        <f ca="1"/>
        <v>390.6628</v>
      </c>
      <c r="I16" vm="1650">
        <f ca="1"/>
        <v>404.61599999999999</v>
      </c>
      <c r="J16" vm="1651">
        <f ca="1"/>
        <v>409.96589999999998</v>
      </c>
      <c r="K16" vm="1652">
        <f ca="1"/>
        <v>407.35930000000002</v>
      </c>
      <c r="L16" vm="1653">
        <f ca="1"/>
        <v>387.64280000000002</v>
      </c>
      <c r="M16" vm="1654">
        <f ca="1"/>
        <v>341.16329999999999</v>
      </c>
      <c r="N16" vm="1655">
        <f ca="1"/>
        <v>355.97980000000001</v>
      </c>
      <c r="O16" vm="1656">
        <f ca="1"/>
        <v>354.49979999999999</v>
      </c>
      <c r="P16" vm="1657">
        <f ca="1"/>
        <v>344.4699</v>
      </c>
      <c r="Q16" vm="1658">
        <f ca="1"/>
        <v>337.79329999999999</v>
      </c>
      <c r="R16" vm="1659">
        <f ca="1"/>
        <v>351.57319999999999</v>
      </c>
      <c r="S16" vm="1660">
        <f ca="1"/>
        <v>362.99970000000002</v>
      </c>
      <c r="T16" vm="1661">
        <f ca="1"/>
        <v>365.4563</v>
      </c>
      <c r="U16" vm="1662">
        <f ca="1"/>
        <v>379.01620000000003</v>
      </c>
      <c r="V16" vm="1663">
        <f ca="1"/>
        <v>385.61950000000002</v>
      </c>
      <c r="W16" vm="1664">
        <f ca="1"/>
        <v>369.673</v>
      </c>
      <c r="X16" vm="1665">
        <f ca="1"/>
        <v>371.99630000000002</v>
      </c>
      <c r="Y16" vm="1666">
        <f ca="1"/>
        <v>360.63639999999998</v>
      </c>
      <c r="Z16" vm="1667">
        <f ca="1"/>
        <v>378.99290000000002</v>
      </c>
      <c r="AA16" vm="1668">
        <f ca="1"/>
        <v>381.5829</v>
      </c>
      <c r="AB16" vm="1669">
        <f ca="1"/>
        <v>364.99639999999999</v>
      </c>
      <c r="AC16" vm="1670">
        <f ca="1"/>
        <v>361.52969999999999</v>
      </c>
      <c r="AD16" vm="1671">
        <f ca="1"/>
        <v>338.32</v>
      </c>
      <c r="AE16" vm="1672">
        <f ca="1"/>
        <v>336.33330000000001</v>
      </c>
      <c r="AF16" vm="1673">
        <f ca="1"/>
        <v>350.57979999999998</v>
      </c>
      <c r="AG16" vm="1674">
        <f ca="1"/>
        <v>356.31639999999999</v>
      </c>
      <c r="AH16" vm="1675">
        <f ca="1"/>
        <v>334.5967</v>
      </c>
      <c r="AI16" vm="1676">
        <f ca="1"/>
        <v>339.00659999999999</v>
      </c>
      <c r="AJ16" vm="1677">
        <f ca="1"/>
        <v>322.13339999999999</v>
      </c>
      <c r="AK16" vm="1678">
        <f ca="1"/>
        <v>319.50009999999997</v>
      </c>
      <c r="AL16" vm="1679">
        <f ca="1"/>
        <v>325.32670000000002</v>
      </c>
      <c r="AM16" vm="1680">
        <f ca="1"/>
        <v>308.97019999999998</v>
      </c>
      <c r="AN16" vm="1681">
        <f ca="1"/>
        <v>310.85359999999997</v>
      </c>
      <c r="AO16" vm="1682">
        <f ca="1"/>
        <v>299.97699999999998</v>
      </c>
      <c r="AP16" vm="1683">
        <f ca="1"/>
        <v>312.84019999999998</v>
      </c>
      <c r="AQ16" vm="1684">
        <f ca="1"/>
        <v>336.28660000000002</v>
      </c>
      <c r="AR16" vm="1685">
        <f ca="1"/>
        <v>355.66309999999999</v>
      </c>
      <c r="AS16" vm="1686">
        <f ca="1"/>
        <v>364.64299999999997</v>
      </c>
      <c r="AT16" vm="1687">
        <f ca="1"/>
        <v>362.81970000000001</v>
      </c>
      <c r="AU16" vm="1688">
        <f ca="1"/>
        <v>362.05970000000002</v>
      </c>
      <c r="AV16" vm="1689">
        <f ca="1"/>
        <v>356.77640000000002</v>
      </c>
      <c r="AW16" vm="1690">
        <f ca="1"/>
        <v>352.25650000000002</v>
      </c>
      <c r="AX16" vm="1691">
        <f ca="1"/>
        <v>399.92270000000002</v>
      </c>
      <c r="AY16" vm="1692">
        <f ca="1"/>
        <v>383.19279999999998</v>
      </c>
      <c r="AZ16" vm="1693">
        <f ca="1"/>
        <v>362.70299999999997</v>
      </c>
      <c r="BA16" vm="1694">
        <f ca="1"/>
        <v>354.8965</v>
      </c>
      <c r="BB16" vm="1695">
        <f ca="1"/>
        <v>342.31659999999999</v>
      </c>
      <c r="BC16" vm="1696">
        <f ca="1"/>
        <v>352.70310000000001</v>
      </c>
      <c r="BD16" vm="1697">
        <f ca="1"/>
        <v>354.79649999999998</v>
      </c>
      <c r="BE16" vm="1698">
        <f ca="1"/>
        <v>368.73630000000003</v>
      </c>
      <c r="BF16" vm="1699">
        <f ca="1"/>
        <v>343.84989999999999</v>
      </c>
      <c r="BG16" vm="1700">
        <f ca="1"/>
        <v>349.86649999999997</v>
      </c>
      <c r="BH16" vm="1701">
        <f ca="1"/>
        <v>343.49990000000003</v>
      </c>
      <c r="BI16" vm="1702">
        <f ca="1"/>
        <v>331.88</v>
      </c>
      <c r="BJ16" vm="1703">
        <f ca="1"/>
        <v>332.08670000000001</v>
      </c>
      <c r="BK16" vm="1704">
        <f ca="1"/>
        <v>314.6302</v>
      </c>
      <c r="BL16" vm="1705">
        <f ca="1"/>
        <v>309.99689999999998</v>
      </c>
      <c r="BM16" vm="1706">
        <f ca="1"/>
        <v>306.13029999999998</v>
      </c>
      <c r="BN16" vm="1707">
        <f ca="1"/>
        <v>312.46690000000001</v>
      </c>
      <c r="BO16" vm="1708">
        <f ca="1"/>
        <v>276.3639</v>
      </c>
      <c r="BP16" vm="1709">
        <f ca="1"/>
        <v>282.11380000000003</v>
      </c>
      <c r="BQ16" vm="1710">
        <f ca="1"/>
        <v>312.23689999999999</v>
      </c>
      <c r="BR16" vm="1711">
        <f ca="1"/>
        <v>310.41359999999997</v>
      </c>
      <c r="BS16" vm="1712">
        <f ca="1"/>
        <v>301.8836</v>
      </c>
      <c r="BT16" vm="1713">
        <f ca="1"/>
        <v>297.0437</v>
      </c>
      <c r="BU16" vm="1714">
        <f ca="1"/>
        <v>307.77030000000002</v>
      </c>
      <c r="BV16" vm="1715">
        <f ca="1"/>
        <v>302.4436</v>
      </c>
      <c r="BW16" vm="1716">
        <f ca="1"/>
        <v>307.33030000000002</v>
      </c>
      <c r="BX16" vm="1717">
        <f ca="1"/>
        <v>310.66359999999997</v>
      </c>
      <c r="BY16" vm="1718">
        <f ca="1"/>
        <v>301.51369999999997</v>
      </c>
      <c r="BZ16" vm="1719">
        <f ca="1"/>
        <v>286.66379999999998</v>
      </c>
      <c r="CA16" vm="1720">
        <f ca="1"/>
        <v>291.9171</v>
      </c>
      <c r="CB16" vm="1721">
        <f ca="1"/>
        <v>307.47359999999998</v>
      </c>
      <c r="CC16" vm="1722">
        <f ca="1"/>
        <v>307.79360000000003</v>
      </c>
      <c r="CD16" vm="1723">
        <f ca="1"/>
        <v>292.11369999999999</v>
      </c>
      <c r="CE16" vm="1724">
        <f ca="1"/>
        <v>285.65710000000001</v>
      </c>
      <c r="CF16" vm="1725">
        <f ca="1"/>
        <v>273.84059999999999</v>
      </c>
      <c r="CG16" vm="1726">
        <f ca="1"/>
        <v>254.67750000000001</v>
      </c>
      <c r="CH16" vm="1727">
        <f ca="1"/>
        <v>266.92070000000001</v>
      </c>
      <c r="CI16" vm="1728">
        <f ca="1"/>
        <v>269.95400000000001</v>
      </c>
      <c r="CJ16" vm="1729">
        <f ca="1"/>
        <v>290.1404</v>
      </c>
      <c r="CK16" vm="1730">
        <f ca="1"/>
        <v>288.12049999999999</v>
      </c>
      <c r="CL16" vm="1731">
        <f ca="1"/>
        <v>293.2937</v>
      </c>
      <c r="CM16" vm="1732">
        <f ca="1"/>
        <v>279.76049999999998</v>
      </c>
      <c r="CN16" vm="1733">
        <f ca="1"/>
        <v>279.42720000000003</v>
      </c>
      <c r="CO16" vm="1734">
        <f ca="1"/>
        <v>268.19069999999999</v>
      </c>
      <c r="CP16" vm="1735">
        <f ca="1"/>
        <v>274.79730000000001</v>
      </c>
      <c r="CQ16" vm="1736">
        <f ca="1"/>
        <v>286.32049999999998</v>
      </c>
      <c r="CR16" vm="1737">
        <f ca="1"/>
        <v>279.43049999999999</v>
      </c>
      <c r="CS16" vm="1738">
        <f ca="1"/>
        <v>265.11399999999998</v>
      </c>
      <c r="CT16" vm="1739">
        <f ca="1"/>
        <v>255.45410000000001</v>
      </c>
      <c r="CU16" vm="1740">
        <f ca="1"/>
        <v>267.29399999999998</v>
      </c>
      <c r="CV16" vm="1741">
        <f ca="1"/>
        <v>280.07389999999998</v>
      </c>
      <c r="CW16" vm="1742">
        <f ca="1"/>
        <v>290.53039999999999</v>
      </c>
      <c r="CX16" vm="1743">
        <f ca="1"/>
        <v>301.79360000000003</v>
      </c>
      <c r="CY16" vm="1744">
        <f ca="1"/>
        <v>307.05029999999999</v>
      </c>
      <c r="CZ16" vm="1745">
        <f ca="1"/>
        <v>331.32339999999999</v>
      </c>
      <c r="DA16" vm="1746">
        <f ca="1"/>
        <v>333.0333</v>
      </c>
      <c r="DB16" vm="1747">
        <f ca="1"/>
        <v>337.97</v>
      </c>
      <c r="DC16" vm="1748">
        <f ca="1"/>
        <v>336.8766</v>
      </c>
      <c r="DD16" vm="1749">
        <f ca="1"/>
        <v>363.94299999999998</v>
      </c>
      <c r="DE16" vm="1750">
        <f ca="1"/>
        <v>366.5197</v>
      </c>
      <c r="DF16" vm="1751">
        <f ca="1"/>
        <v>364.65969999999999</v>
      </c>
      <c r="DG16" vm="1752">
        <f ca="1"/>
        <v>359.19639999999998</v>
      </c>
      <c r="DH16" vm="1753">
        <f ca="1"/>
        <v>361.52640000000002</v>
      </c>
      <c r="DI16" vm="1754">
        <f ca="1"/>
        <v>381.81279999999998</v>
      </c>
      <c r="DJ16" vm="1755">
        <f ca="1"/>
        <v>363.74970000000002</v>
      </c>
      <c r="DK16" vm="1756">
        <f ca="1"/>
        <v>348.58319999999998</v>
      </c>
      <c r="DL16" vm="1757">
        <f ca="1"/>
        <v>352.41649999999998</v>
      </c>
      <c r="DM16" vm="1758">
        <f ca="1"/>
        <v>341.82659999999998</v>
      </c>
      <c r="DN16" vm="1759">
        <f ca="1"/>
        <v>325.30669999999998</v>
      </c>
      <c r="DO16" vm="1760">
        <f ca="1"/>
        <v>328.98</v>
      </c>
      <c r="DP16" vm="1761">
        <f ca="1"/>
        <v>340.78660000000002</v>
      </c>
      <c r="DQ16" vm="1762">
        <f ca="1"/>
        <v>328.33010000000002</v>
      </c>
      <c r="DR16" vm="1763">
        <f ca="1"/>
        <v>334.76</v>
      </c>
      <c r="DS16" vm="1764">
        <f ca="1"/>
        <v>342.71319999999997</v>
      </c>
      <c r="DT16" vm="1765">
        <f ca="1"/>
        <v>325.73009999999999</v>
      </c>
      <c r="DU16" vm="1766">
        <f ca="1"/>
        <v>336.25659999999999</v>
      </c>
      <c r="DV16" vm="1767">
        <f ca="1"/>
        <v>335.01330000000002</v>
      </c>
      <c r="DW16" vm="1768">
        <f ca="1"/>
        <v>332.67</v>
      </c>
      <c r="DX16" vm="1769">
        <f ca="1"/>
        <v>292.13709999999998</v>
      </c>
      <c r="DY16" vm="1770">
        <f ca="1"/>
        <v>293.83370000000002</v>
      </c>
      <c r="DZ16" vm="1771">
        <f ca="1"/>
        <v>292.50040000000001</v>
      </c>
      <c r="EA16" vm="1772">
        <f ca="1"/>
        <v>290.25040000000001</v>
      </c>
      <c r="EB16" vm="1773">
        <f ca="1"/>
        <v>300.97699999999998</v>
      </c>
      <c r="EC16" vm="1774">
        <f ca="1"/>
        <v>303.08030000000002</v>
      </c>
      <c r="ED16" vm="1775">
        <f ca="1"/>
        <v>317.53680000000003</v>
      </c>
      <c r="EE16" vm="1776">
        <f ca="1"/>
        <v>291.09039999999999</v>
      </c>
      <c r="EF16" vm="1777">
        <f ca="1"/>
        <v>288.5471</v>
      </c>
      <c r="EG16" vm="1778">
        <f ca="1"/>
        <v>262.36739999999998</v>
      </c>
      <c r="EH16" vm="1779">
        <f ca="1"/>
        <v>266.6773</v>
      </c>
      <c r="EI16" vm="1780">
        <f ca="1"/>
        <v>244.66419999999999</v>
      </c>
      <c r="EJ16" vm="1781">
        <f ca="1"/>
        <v>242.66419999999999</v>
      </c>
      <c r="EK16" vm="1782">
        <f ca="1"/>
        <v>256.5274</v>
      </c>
      <c r="EL16" vm="1783">
        <f ca="1"/>
        <v>241.45429999999999</v>
      </c>
      <c r="EM16" vm="1784">
        <f ca="1"/>
        <v>253.86750000000001</v>
      </c>
      <c r="EN16" vm="1785">
        <f ca="1"/>
        <v>236.601</v>
      </c>
      <c r="EO16" vm="1786">
        <f ca="1"/>
        <v>236.471</v>
      </c>
      <c r="EP16" vm="1787">
        <f ca="1"/>
        <v>221.2978</v>
      </c>
      <c r="EQ16" vm="1788">
        <f ca="1"/>
        <v>224.96440000000001</v>
      </c>
      <c r="ER16" vm="1789">
        <f ca="1"/>
        <v>209.38460000000001</v>
      </c>
      <c r="ES16" vm="1790">
        <f ca="1"/>
        <v>219.59780000000001</v>
      </c>
      <c r="ET16" vm="1791">
        <f ca="1"/>
        <v>235.9076</v>
      </c>
      <c r="EU16" vm="1792">
        <f ca="1"/>
        <v>253.20750000000001</v>
      </c>
      <c r="EV16" vm="1793">
        <f ca="1"/>
        <v>252.7508</v>
      </c>
      <c r="EW16" vm="1794">
        <f ca="1"/>
        <v>246.78749999999999</v>
      </c>
      <c r="EX16" vm="1795">
        <f ca="1"/>
        <v>258.33080000000001</v>
      </c>
      <c r="EY16" vm="1796">
        <f ca="1"/>
        <v>234.51429999999999</v>
      </c>
      <c r="EZ16" vm="1797">
        <f ca="1"/>
        <v>238.27760000000001</v>
      </c>
      <c r="FA16" vm="1798">
        <f ca="1"/>
        <v>238.8843</v>
      </c>
      <c r="FB16" vm="1799">
        <f ca="1"/>
        <v>241.86420000000001</v>
      </c>
      <c r="FC16" vm="1800">
        <f ca="1"/>
        <v>239.70429999999999</v>
      </c>
      <c r="FD16" vm="1801">
        <f ca="1"/>
        <v>232.2277</v>
      </c>
      <c r="FE16" vm="1802">
        <f ca="1"/>
        <v>215.7345</v>
      </c>
      <c r="FF16" vm="1803">
        <f ca="1"/>
        <v>220.8878</v>
      </c>
      <c r="FG16" vm="1804">
        <f ca="1"/>
        <v>232.99770000000001</v>
      </c>
      <c r="FH16" vm="1805">
        <f ca="1"/>
        <v>213.09790000000001</v>
      </c>
      <c r="FI16" vm="1806">
        <f ca="1"/>
        <v>216.7578</v>
      </c>
      <c r="FJ16" vm="1807">
        <f ca="1"/>
        <v>237.0343</v>
      </c>
      <c r="FK16" vm="1808">
        <f ca="1"/>
        <v>236.08430000000001</v>
      </c>
      <c r="FL16" vm="1809">
        <f ca="1"/>
        <v>235.0676</v>
      </c>
      <c r="FM16" vm="1810">
        <f ca="1"/>
        <v>245.70419999999999</v>
      </c>
      <c r="FN16" vm="1811">
        <f ca="1"/>
        <v>244.91759999999999</v>
      </c>
      <c r="FO16" vm="1812">
        <f ca="1"/>
        <v>232.661</v>
      </c>
      <c r="FP16" vm="1813">
        <f ca="1"/>
        <v>228.48769999999999</v>
      </c>
      <c r="FQ16" vm="1814">
        <f ca="1"/>
        <v>224.47110000000001</v>
      </c>
      <c r="FR16" vm="1815">
        <f ca="1"/>
        <v>227.2611</v>
      </c>
      <c r="FS16" vm="1816">
        <f ca="1"/>
        <v>233.0643</v>
      </c>
      <c r="FT16" vm="1817">
        <f ca="1"/>
        <v>231.73099999999999</v>
      </c>
      <c r="FU16" vm="1818">
        <f ca="1"/>
        <v>244.54089999999999</v>
      </c>
      <c r="FV16" vm="1819">
        <f ca="1"/>
        <v>250.76079999999999</v>
      </c>
      <c r="FW16" vm="1820">
        <f ca="1"/>
        <v>234.34100000000001</v>
      </c>
      <c r="FX16" vm="1821">
        <f ca="1"/>
        <v>233.0677</v>
      </c>
      <c r="FY16" vm="1822">
        <f ca="1"/>
        <v>237.0376</v>
      </c>
      <c r="FZ16" vm="1823">
        <f ca="1"/>
        <v>238.31100000000001</v>
      </c>
      <c r="GA16" vm="1824">
        <f ca="1"/>
        <v>240.0643</v>
      </c>
      <c r="GB16" vm="1825">
        <f ca="1"/>
        <v>240.54429999999999</v>
      </c>
      <c r="GC16" vm="1826">
        <f ca="1"/>
        <v>245.5275</v>
      </c>
      <c r="GD16" vm="1827">
        <f ca="1"/>
        <v>247.4975</v>
      </c>
      <c r="GE16" vm="1828">
        <f ca="1"/>
        <v>271.70389999999998</v>
      </c>
      <c r="GF16" vm="1829">
        <f ca="1"/>
        <v>272.24059999999997</v>
      </c>
      <c r="GG16" vm="1830">
        <f ca="1"/>
        <v>268.43060000000003</v>
      </c>
      <c r="GH16" vm="1831">
        <f ca="1"/>
        <v>258.85739999999998</v>
      </c>
      <c r="GI16" vm="1832">
        <f ca="1"/>
        <v>274.81729999999999</v>
      </c>
      <c r="GJ16" vm="1833">
        <f ca="1"/>
        <v>280.8972</v>
      </c>
      <c r="GK16" vm="1834">
        <f ca="1"/>
        <v>297.14699999999999</v>
      </c>
      <c r="GL16" vm="1835">
        <f ca="1"/>
        <v>297.27370000000002</v>
      </c>
      <c r="GM16" vm="1836">
        <f ca="1"/>
        <v>300.58370000000002</v>
      </c>
      <c r="GN16" vm="1837">
        <f ca="1"/>
        <v>307.39359999999999</v>
      </c>
      <c r="GO16" vm="1838">
        <f ca="1"/>
        <v>308.6302</v>
      </c>
      <c r="GP16" vm="1839">
        <f ca="1"/>
        <v>288.1671</v>
      </c>
      <c r="GQ16" vm="1840">
        <f ca="1"/>
        <v>290.42039999999997</v>
      </c>
      <c r="GR16" vm="1841">
        <f ca="1"/>
        <v>283.33049999999997</v>
      </c>
      <c r="GS16" vm="1842">
        <f ca="1"/>
        <v>294.3537</v>
      </c>
      <c r="GT16" vm="1843">
        <f ca="1"/>
        <v>286.62709999999998</v>
      </c>
      <c r="GU16" vm="1844">
        <f ca="1"/>
        <v>300.02699999999999</v>
      </c>
      <c r="GV16" vm="1845">
        <f ca="1"/>
        <v>309.31689999999998</v>
      </c>
      <c r="GW16" vm="1846">
        <f ca="1"/>
        <v>306.56029999999998</v>
      </c>
      <c r="GX16" vm="1847">
        <f ca="1"/>
        <v>303.99360000000001</v>
      </c>
      <c r="GY16" vm="1848">
        <f ca="1"/>
        <v>302.86700000000002</v>
      </c>
      <c r="GZ16" vm="1849">
        <f ca="1"/>
        <v>296.66370000000001</v>
      </c>
      <c r="HA16" vm="1850">
        <f ca="1"/>
        <v>289.91039999999998</v>
      </c>
      <c r="HB16" vm="1851">
        <f ca="1"/>
        <v>296.4504</v>
      </c>
      <c r="HC16" vm="1852">
        <f ca="1"/>
        <v>297.09370000000001</v>
      </c>
      <c r="HD16" vm="1853">
        <f ca="1"/>
        <v>296.07</v>
      </c>
      <c r="HE16" vm="1854">
        <f ca="1"/>
        <v>288.08999999999997</v>
      </c>
      <c r="HF16" vm="1855">
        <f ca="1"/>
        <v>284.82</v>
      </c>
      <c r="HG16" vm="1856">
        <f ca="1"/>
        <v>277.7</v>
      </c>
      <c r="HH16" vm="1857">
        <f ca="1"/>
        <v>275.61</v>
      </c>
      <c r="HI16" vm="985">
        <f ca="1"/>
        <v>277.16000000000003</v>
      </c>
      <c r="HJ16" vm="1858">
        <f ca="1"/>
        <v>270.20999999999998</v>
      </c>
      <c r="HK16" vm="1859">
        <f ca="1"/>
        <v>274.42</v>
      </c>
      <c r="HL16" vm="1860">
        <f ca="1"/>
        <v>283.7</v>
      </c>
      <c r="HM16" vm="1861">
        <f ca="1"/>
        <v>289.26</v>
      </c>
      <c r="HN16" vm="1862">
        <f ca="1"/>
        <v>299.68</v>
      </c>
      <c r="HO16" vm="1863">
        <f ca="1"/>
        <v>304.42</v>
      </c>
      <c r="HP16" vm="1864">
        <f ca="1"/>
        <v>292.13</v>
      </c>
      <c r="HQ16" vm="1865">
        <f ca="1"/>
        <v>302.61</v>
      </c>
      <c r="HR16" vm="1866">
        <f ca="1"/>
        <v>303.75</v>
      </c>
      <c r="HS16" vm="1867">
        <f ca="1"/>
        <v>303.35000000000002</v>
      </c>
      <c r="HT16" vm="1868">
        <f ca="1"/>
        <v>309.07</v>
      </c>
      <c r="HU16" vm="1869">
        <f ca="1"/>
        <v>308.73</v>
      </c>
      <c r="HV16" vm="1870">
        <f ca="1"/>
        <v>300.8</v>
      </c>
      <c r="HW16" vm="1871">
        <f ca="1"/>
        <v>288.58999999999997</v>
      </c>
      <c r="HX16" vm="1872">
        <f ca="1"/>
        <v>275.33</v>
      </c>
      <c r="HY16" vm="1873">
        <f ca="1"/>
        <v>276.01</v>
      </c>
      <c r="HZ16" vm="1874">
        <f ca="1"/>
        <v>282.94</v>
      </c>
      <c r="IA16" vm="1875">
        <f ca="1"/>
        <v>287.81</v>
      </c>
      <c r="IB16" vm="1876">
        <f ca="1"/>
        <v>268.20999999999998</v>
      </c>
      <c r="IC16" vm="1877">
        <f ca="1"/>
        <v>265.25</v>
      </c>
      <c r="ID16" vm="1878">
        <f ca="1"/>
        <v>242.4</v>
      </c>
      <c r="IE16" vm="1879">
        <f ca="1"/>
        <v>249.44</v>
      </c>
      <c r="IF16" vm="1880">
        <f ca="1"/>
        <v>240.81</v>
      </c>
      <c r="IG16" vm="1881">
        <f ca="1"/>
        <v>238.13</v>
      </c>
      <c r="IH16" vm="1882">
        <f ca="1"/>
        <v>223.07</v>
      </c>
      <c r="II16" vm="1883">
        <f ca="1"/>
        <v>222.96</v>
      </c>
      <c r="IJ16" vm="1884">
        <f ca="1"/>
        <v>216.5</v>
      </c>
      <c r="IK16" vm="1885">
        <f ca="1"/>
        <v>217.24</v>
      </c>
      <c r="IL16" vm="1886">
        <f ca="1"/>
        <v>221.72</v>
      </c>
      <c r="IM16" vm="1887">
        <f ca="1"/>
        <v>204.99</v>
      </c>
      <c r="IN16" vm="1888">
        <f ca="1"/>
        <v>219.35</v>
      </c>
      <c r="IO16" vm="1889">
        <f ca="1"/>
        <v>220.19</v>
      </c>
      <c r="IP16" vm="1890">
        <f ca="1"/>
        <v>222.04</v>
      </c>
      <c r="IQ16" vm="1891">
        <f ca="1"/>
        <v>207.28</v>
      </c>
      <c r="IR16" vm="1892">
        <f ca="1"/>
        <v>214.44</v>
      </c>
      <c r="IS16" vm="1893">
        <f ca="1"/>
        <v>211.25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CNQ</vt:lpstr>
      <vt:lpstr>Personal Stocks Portfolio</vt:lpstr>
      <vt:lpstr>ENB</vt:lpstr>
      <vt:lpstr>Watchlist</vt:lpstr>
      <vt:lpstr>Table1</vt:lpstr>
      <vt:lpstr>'Personal Stocks Portfolio'!Print_Area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Vaishali Vajpayee</dc:creator>
  <cp:lastModifiedBy>Vaishali Vajpayee</cp:lastModifiedBy>
  <cp:lastPrinted>2022-10-22T02:47:58Z</cp:lastPrinted>
  <dcterms:created xsi:type="dcterms:W3CDTF">2022-09-22T14:57:33Z</dcterms:created>
  <dcterms:modified xsi:type="dcterms:W3CDTF">2022-10-25T14:25:13Z</dcterms:modified>
</cp:coreProperties>
</file>