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<sst xmlns="http://schemas.openxmlformats.org/spreadsheetml/2006/main" count="43" uniqueCount="19">
  <si>
    <t>Mês</t>
  </si>
  <si>
    <t>Brinquedos Para Gatos</t>
  </si>
  <si>
    <t>Tendência</t>
  </si>
  <si>
    <t>Sazonalidade + Erro</t>
  </si>
  <si>
    <t>Fator de Sazonalidade</t>
  </si>
  <si>
    <t>Valor Projetado</t>
  </si>
  <si>
    <t>Erro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</si>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</sst>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5">
    <font>
      <sz val="10.0"/>
      <color rgb="FF000000"/>
      <name val="Arial"/>
    </font>
    <font>
      <b/>
      <name val="Arial"/>
    </font>
    <font>
      <b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4" numFmtId="4" xfId="0" applyFont="1" applyNumberFormat="1"/>
    <xf borderId="0" fillId="0" fontId="4" numFmtId="4" xfId="0" applyAlignment="1" applyFont="1" applyNumberFormat="1">
      <alignment readingOrder="0"/>
    </xf>
    <xf borderId="0" fillId="0" fontId="4" numFmtId="9" xfId="0" applyFont="1" applyNumberFormat="1"/>
    <xf borderId="0" fillId="0" fontId="4" numFmtId="1" xfId="0" applyFont="1" applyNumberFormat="1"/>
    <xf borderId="0" fillId="0" fontId="3" numFmtId="3" xfId="0" applyAlignment="1" applyFont="1" applyNumberFormat="1">
      <alignment horizontal="right"/>
    </xf>
    <xf borderId="0" fillId="0" fontId="4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Brinquedos Para Gatos por Mês (R$)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Sheet1!$A$3:$A$49</c:f>
            </c:strRef>
          </c:cat>
          <c:val>
            <c:numRef>
              <c:f>Sheet1!$B$3:$B$49</c:f>
            </c:numRef>
          </c:val>
          <c:smooth val="0"/>
        </c:ser>
        <c:ser>
          <c:idx val="1"/>
          <c:order val="1"/>
          <c:tx>
            <c:strRef>
              <c:f>Sheet1!$C$2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Sheet1!$A$3:$A$49</c:f>
            </c:strRef>
          </c:cat>
          <c:val>
            <c:numRef>
              <c:f>Sheet1!$C$3:$C$49</c:f>
            </c:numRef>
          </c:val>
          <c:smooth val="0"/>
        </c:ser>
        <c:ser>
          <c:idx val="2"/>
          <c:order val="2"/>
          <c:tx>
            <c:strRef>
              <c:f>Sheet1!$F$2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Sheet1!$A$3:$A$49</c:f>
            </c:strRef>
          </c:cat>
          <c:val>
            <c:numRef>
              <c:f>Sheet1!$F$3:$F$49</c:f>
            </c:numRef>
          </c:val>
          <c:smooth val="0"/>
        </c:ser>
        <c:axId val="1713540689"/>
        <c:axId val="1451935829"/>
      </c:lineChart>
      <c:catAx>
        <c:axId val="1713540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51935829"/>
      </c:catAx>
      <c:valAx>
        <c:axId val="1451935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Vendas de Brinquedos Para Gatos (Mil R$)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13540689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/>
            </a:pPr>
            <a:r>
              <a:t>Vendas Ano a Ano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Sheet1!$Q$1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Sheet1!$P$2:$P$13</c:f>
            </c:strRef>
          </c:cat>
          <c:val>
            <c:numRef>
              <c:f>Sheet1!$Q$2:$Q$13</c:f>
            </c:numRef>
          </c:val>
          <c:smooth val="0"/>
        </c:ser>
        <c:ser>
          <c:idx val="1"/>
          <c:order val="1"/>
          <c:tx>
            <c:strRef>
              <c:f>Sheet1!$R$1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Sheet1!$P$2:$P$13</c:f>
            </c:strRef>
          </c:cat>
          <c:val>
            <c:numRef>
              <c:f>Sheet1!$R$2:$R$13</c:f>
            </c:numRef>
          </c:val>
          <c:smooth val="0"/>
        </c:ser>
        <c:ser>
          <c:idx val="2"/>
          <c:order val="2"/>
          <c:tx>
            <c:strRef>
              <c:f>Sheet1!$S$1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Sheet1!$P$2:$P$13</c:f>
            </c:strRef>
          </c:cat>
          <c:val>
            <c:numRef>
              <c:f>Sheet1!$S$2:$S$13</c:f>
            </c:numRef>
          </c:val>
          <c:smooth val="0"/>
        </c:ser>
        <c:axId val="1490826255"/>
        <c:axId val="598096148"/>
      </c:lineChart>
      <c:catAx>
        <c:axId val="149082625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98096148"/>
      </c:catAx>
      <c:valAx>
        <c:axId val="598096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Vendas de Brinquedos (Mil R$)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90826255"/>
      </c:valAx>
    </c:plotArea>
    <c:legend>
      <c:legendPos val="b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/>
            </a:pPr>
            <a:r>
              <a:t>Sazonalidade Multiplicativa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Sheet1!$Q$15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Sheet1!$P$16:$P$27</c:f>
            </c:strRef>
          </c:cat>
          <c:val>
            <c:numRef>
              <c:f>Sheet1!$Q$16:$Q$27</c:f>
            </c:numRef>
          </c:val>
          <c:smooth val="0"/>
        </c:ser>
        <c:ser>
          <c:idx val="1"/>
          <c:order val="1"/>
          <c:tx>
            <c:strRef>
              <c:f>Sheet1!$R$15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Sheet1!$P$16:$P$27</c:f>
            </c:strRef>
          </c:cat>
          <c:val>
            <c:numRef>
              <c:f>Sheet1!$R$16:$R$27</c:f>
            </c:numRef>
          </c:val>
          <c:smooth val="0"/>
        </c:ser>
        <c:ser>
          <c:idx val="2"/>
          <c:order val="2"/>
          <c:tx>
            <c:strRef>
              <c:f>Sheet1!$S$15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Sheet1!$P$16:$P$27</c:f>
            </c:strRef>
          </c:cat>
          <c:val>
            <c:numRef>
              <c:f>Sheet1!$S$16:$S$27</c:f>
            </c:numRef>
          </c:val>
          <c:smooth val="0"/>
        </c:ser>
        <c:axId val="1618984712"/>
        <c:axId val="343240524"/>
      </c:lineChart>
      <c:catAx>
        <c:axId val="161898471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43240524"/>
      </c:catAx>
      <c:valAx>
        <c:axId val="343240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Sazonalidade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18984712"/>
      </c:valAx>
    </c:plotArea>
    <c:legend>
      <c:legendPos val="b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/>
            </a:pPr>
            <a:r>
              <a:t>Fatores de Sazonalidade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Sheet1!$Q$29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Sheet1!$P$30:$P$41</c:f>
            </c:strRef>
          </c:cat>
          <c:val>
            <c:numRef>
              <c:f>Sheet1!$Q$30:$Q$41</c:f>
            </c:numRef>
          </c:val>
          <c:smooth val="0"/>
        </c:ser>
        <c:ser>
          <c:idx val="1"/>
          <c:order val="1"/>
          <c:tx>
            <c:strRef>
              <c:f>Sheet1!$R$29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Sheet1!$P$30:$P$41</c:f>
            </c:strRef>
          </c:cat>
          <c:val>
            <c:numRef>
              <c:f>Sheet1!$R$30:$R$41</c:f>
            </c:numRef>
          </c:val>
          <c:smooth val="0"/>
        </c:ser>
        <c:ser>
          <c:idx val="2"/>
          <c:order val="2"/>
          <c:tx>
            <c:strRef>
              <c:f>Sheet1!$S$29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Sheet1!$P$30:$P$41</c:f>
            </c:strRef>
          </c:cat>
          <c:val>
            <c:numRef>
              <c:f>Sheet1!$S$30:$S$41</c:f>
            </c:numRef>
          </c:val>
          <c:smooth val="0"/>
        </c:ser>
        <c:axId val="631961033"/>
        <c:axId val="23241375"/>
      </c:lineChart>
      <c:catAx>
        <c:axId val="63196103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3241375"/>
      </c:catAx>
      <c:valAx>
        <c:axId val="23241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31961033"/>
      </c:valAx>
    </c:plotArea>
    <c:legend>
      <c:legendPos val="b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952500</xdr:colOff>
      <xdr:row>0</xdr:row>
      <xdr:rowOff>19050</xdr:rowOff>
    </xdr:from>
    <xdr:to>
      <xdr:col>14</xdr:col>
      <xdr:colOff>457200</xdr:colOff>
      <xdr:row>13</xdr:row>
      <xdr:rowOff>57150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20</xdr:col>
      <xdr:colOff>9525</xdr:colOff>
      <xdr:row>0</xdr:row>
      <xdr:rowOff>28575</xdr:rowOff>
    </xdr:from>
    <xdr:to>
      <xdr:col>23</xdr:col>
      <xdr:colOff>504825</xdr:colOff>
      <xdr:row>12</xdr:row>
      <xdr:rowOff>180975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20</xdr:col>
      <xdr:colOff>0</xdr:colOff>
      <xdr:row>14</xdr:row>
      <xdr:rowOff>0</xdr:rowOff>
    </xdr:from>
    <xdr:to>
      <xdr:col>23</xdr:col>
      <xdr:colOff>485775</xdr:colOff>
      <xdr:row>26</xdr:row>
      <xdr:rowOff>142875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20</xdr:col>
      <xdr:colOff>0</xdr:colOff>
      <xdr:row>28</xdr:row>
      <xdr:rowOff>19050</xdr:rowOff>
    </xdr:from>
    <xdr:to>
      <xdr:col>23</xdr:col>
      <xdr:colOff>495300</xdr:colOff>
      <xdr:row>41</xdr:row>
      <xdr:rowOff>19050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21.57"/>
    <col customWidth="1" min="3" max="3" width="14.43"/>
    <col customWidth="1" min="4" max="4" width="18.86"/>
    <col customWidth="1" min="5" max="6" width="14.43"/>
    <col customWidth="1" min="23" max="23" width="21.71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Q1" s="3">
        <v>2013.0</v>
      </c>
      <c r="R1" s="3">
        <v>2014.0</v>
      </c>
      <c r="S1" s="3">
        <v>2015.0</v>
      </c>
    </row>
    <row r="2" ht="15.75" customHeight="1">
      <c r="A2" s="4">
        <v>41275.0</v>
      </c>
      <c r="B2" s="5">
        <v>13.0</v>
      </c>
      <c r="C2" s="6">
        <v>12.76576576576576</v>
      </c>
      <c r="D2" s="7">
        <f t="shared" ref="D2:D49" si="1">B2-C2</f>
        <v>0.2342342342</v>
      </c>
      <c r="E2" s="8">
        <v>-0.05735821693703506</v>
      </c>
      <c r="F2" s="9">
        <f t="shared" ref="F2:F49" si="2">C2*(1+E2)</f>
        <v>12.0335442</v>
      </c>
      <c r="G2" s="9">
        <f t="shared" ref="G2:G37" si="3">(B2-F2)</f>
        <v>0.9664557964</v>
      </c>
      <c r="P2" s="3" t="s">
        <v>7</v>
      </c>
      <c r="Q2">
        <v>13.0</v>
      </c>
      <c r="R2">
        <v>73.0</v>
      </c>
      <c r="S2">
        <v>134.0</v>
      </c>
    </row>
    <row r="3" ht="15.75" customHeight="1">
      <c r="A3" s="4">
        <v>41306.0</v>
      </c>
      <c r="B3" s="5">
        <v>19.0</v>
      </c>
      <c r="C3" s="6">
        <v>18.35534105534105</v>
      </c>
      <c r="D3" s="7">
        <f t="shared" si="1"/>
        <v>0.6446589447</v>
      </c>
      <c r="E3" s="8">
        <v>0.062211364268793166</v>
      </c>
      <c r="F3" s="9">
        <f t="shared" si="2"/>
        <v>19.49725186</v>
      </c>
      <c r="G3" s="9">
        <f t="shared" si="3"/>
        <v>-0.497251864</v>
      </c>
      <c r="P3" s="3" t="s">
        <v>8</v>
      </c>
      <c r="Q3">
        <v>19.0</v>
      </c>
      <c r="R3">
        <v>92.0</v>
      </c>
      <c r="S3">
        <v>166.0</v>
      </c>
    </row>
    <row r="4" ht="15.75" customHeight="1">
      <c r="A4" s="4">
        <v>41334.0</v>
      </c>
      <c r="B4" s="5">
        <v>30.0</v>
      </c>
      <c r="C4" s="6">
        <v>23.94491634491634</v>
      </c>
      <c r="D4" s="7">
        <f t="shared" si="1"/>
        <v>6.055083655</v>
      </c>
      <c r="E4" s="8">
        <v>0.17121122820469228</v>
      </c>
      <c r="F4" s="9">
        <f t="shared" si="2"/>
        <v>28.04455488</v>
      </c>
      <c r="G4" s="9">
        <f t="shared" si="3"/>
        <v>1.955445118</v>
      </c>
      <c r="P4" s="3" t="s">
        <v>9</v>
      </c>
      <c r="Q4">
        <v>30.0</v>
      </c>
      <c r="R4">
        <v>108.0</v>
      </c>
      <c r="S4">
        <v>187.0</v>
      </c>
    </row>
    <row r="5" ht="15.75" customHeight="1">
      <c r="A5" s="4">
        <v>41365.0</v>
      </c>
      <c r="B5" s="5">
        <v>25.0</v>
      </c>
      <c r="C5" s="6">
        <v>29.53449163449163</v>
      </c>
      <c r="D5" s="7">
        <f t="shared" si="1"/>
        <v>-4.534491634</v>
      </c>
      <c r="E5" s="8">
        <v>-0.302037064227205</v>
      </c>
      <c r="F5" s="9">
        <f t="shared" si="2"/>
        <v>20.61398049</v>
      </c>
      <c r="G5" s="9">
        <f t="shared" si="3"/>
        <v>4.386019512</v>
      </c>
      <c r="P5" s="3" t="s">
        <v>10</v>
      </c>
      <c r="Q5">
        <v>25.0</v>
      </c>
      <c r="R5">
        <v>71.0</v>
      </c>
      <c r="S5">
        <v>120.0</v>
      </c>
    </row>
    <row r="6" ht="15.75" customHeight="1">
      <c r="A6" s="4">
        <v>41395.0</v>
      </c>
      <c r="B6" s="5">
        <v>31.0</v>
      </c>
      <c r="C6" s="6">
        <v>35.12406692406692</v>
      </c>
      <c r="D6" s="7">
        <f t="shared" si="1"/>
        <v>-4.124066924</v>
      </c>
      <c r="E6" s="8">
        <v>-0.20199519955275436</v>
      </c>
      <c r="F6" s="9">
        <f t="shared" si="2"/>
        <v>28.02917402</v>
      </c>
      <c r="G6" s="9">
        <f t="shared" si="3"/>
        <v>2.970825983</v>
      </c>
      <c r="P6" s="3" t="s">
        <v>11</v>
      </c>
      <c r="Q6">
        <v>31.0</v>
      </c>
      <c r="R6">
        <v>82.0</v>
      </c>
      <c r="S6">
        <v>138.0</v>
      </c>
    </row>
    <row r="7" ht="15.75" customHeight="1">
      <c r="A7" s="4">
        <v>41426.0</v>
      </c>
      <c r="B7" s="5">
        <v>37.0</v>
      </c>
      <c r="C7" s="6">
        <v>40.71364221364221</v>
      </c>
      <c r="D7" s="7">
        <f t="shared" si="1"/>
        <v>-3.713642214</v>
      </c>
      <c r="E7" s="8">
        <v>-0.1000073160908428</v>
      </c>
      <c r="F7" s="9">
        <f t="shared" si="2"/>
        <v>36.64198013</v>
      </c>
      <c r="G7" s="9">
        <f t="shared" si="3"/>
        <v>0.3580198724</v>
      </c>
      <c r="P7" s="3" t="s">
        <v>12</v>
      </c>
      <c r="Q7">
        <v>37.0</v>
      </c>
      <c r="R7">
        <v>98.0</v>
      </c>
      <c r="S7">
        <v>159.0</v>
      </c>
    </row>
    <row r="8" ht="15.75" customHeight="1">
      <c r="A8" s="4">
        <v>41456.0</v>
      </c>
      <c r="B8" s="5">
        <v>63.0</v>
      </c>
      <c r="C8" s="6">
        <v>46.303217503217496</v>
      </c>
      <c r="D8" s="7">
        <f t="shared" si="1"/>
        <v>16.6967825</v>
      </c>
      <c r="E8" s="8">
        <v>0.2630817177265265</v>
      </c>
      <c r="F8" s="9">
        <f t="shared" si="2"/>
        <v>58.4847475</v>
      </c>
      <c r="G8" s="9">
        <f t="shared" si="3"/>
        <v>4.5152525</v>
      </c>
      <c r="P8" s="3" t="s">
        <v>13</v>
      </c>
      <c r="Q8">
        <v>63.0</v>
      </c>
      <c r="R8">
        <v>154.0</v>
      </c>
      <c r="S8">
        <v>244.0</v>
      </c>
    </row>
    <row r="9" ht="15.75" customHeight="1">
      <c r="A9" s="4">
        <v>41487.0</v>
      </c>
      <c r="B9" s="5">
        <v>56.0</v>
      </c>
      <c r="C9" s="6">
        <v>51.89279279279279</v>
      </c>
      <c r="D9" s="7">
        <f t="shared" si="1"/>
        <v>4.107207207</v>
      </c>
      <c r="E9" s="8">
        <v>0.07443980827146657</v>
      </c>
      <c r="F9" s="9">
        <f t="shared" si="2"/>
        <v>55.75568234</v>
      </c>
      <c r="G9" s="9">
        <f t="shared" si="3"/>
        <v>0.244317661</v>
      </c>
      <c r="P9" s="3" t="s">
        <v>14</v>
      </c>
      <c r="Q9">
        <v>56.0</v>
      </c>
      <c r="R9">
        <v>130.0</v>
      </c>
      <c r="S9">
        <v>199.0</v>
      </c>
    </row>
    <row r="10" ht="15.75" customHeight="1">
      <c r="A10" s="4">
        <v>41518.0</v>
      </c>
      <c r="B10" s="5">
        <v>53.0</v>
      </c>
      <c r="C10" s="6">
        <v>57.48236808236808</v>
      </c>
      <c r="D10" s="7">
        <f t="shared" si="1"/>
        <v>-4.482368082</v>
      </c>
      <c r="E10" s="8">
        <v>-0.10361067708196779</v>
      </c>
      <c r="F10" s="9">
        <f t="shared" si="2"/>
        <v>51.52658101</v>
      </c>
      <c r="G10" s="9">
        <f t="shared" si="3"/>
        <v>1.473418995</v>
      </c>
      <c r="P10" s="3" t="s">
        <v>15</v>
      </c>
      <c r="Q10">
        <v>53.0</v>
      </c>
      <c r="R10">
        <v>112.0</v>
      </c>
      <c r="S10">
        <v>172.0</v>
      </c>
    </row>
    <row r="11" ht="15.75" customHeight="1">
      <c r="A11" s="4">
        <v>41548.0</v>
      </c>
      <c r="B11" s="5">
        <v>59.0</v>
      </c>
      <c r="C11" s="6">
        <v>63.07194337194337</v>
      </c>
      <c r="D11" s="7">
        <f t="shared" si="1"/>
        <v>-4.071943372</v>
      </c>
      <c r="E11" s="8">
        <v>-0.09854312622674204</v>
      </c>
      <c r="F11" s="9">
        <f t="shared" si="2"/>
        <v>56.85663689</v>
      </c>
      <c r="G11" s="9">
        <f t="shared" si="3"/>
        <v>2.143363105</v>
      </c>
      <c r="P11" s="3" t="s">
        <v>16</v>
      </c>
      <c r="Q11">
        <v>59.0</v>
      </c>
      <c r="R11">
        <v>117.0</v>
      </c>
      <c r="S11">
        <v>177.0</v>
      </c>
    </row>
    <row r="12" ht="15.75" customHeight="1">
      <c r="A12" s="4">
        <v>41579.0</v>
      </c>
      <c r="B12" s="5">
        <v>50.0</v>
      </c>
      <c r="C12" s="6">
        <v>68.66151866151866</v>
      </c>
      <c r="D12" s="7">
        <f t="shared" si="1"/>
        <v>-18.66151866</v>
      </c>
      <c r="E12" s="8">
        <v>-0.3656080755292717</v>
      </c>
      <c r="F12" s="9">
        <f t="shared" si="2"/>
        <v>43.55831296</v>
      </c>
      <c r="G12" s="9">
        <f t="shared" si="3"/>
        <v>6.441687039</v>
      </c>
      <c r="P12" s="3" t="s">
        <v>17</v>
      </c>
      <c r="Q12">
        <v>50.0</v>
      </c>
      <c r="R12">
        <v>101.0</v>
      </c>
      <c r="S12">
        <v>147.0</v>
      </c>
    </row>
    <row r="13" ht="15.75" customHeight="1">
      <c r="A13" s="4">
        <v>41609.0</v>
      </c>
      <c r="B13" s="5">
        <v>98.0</v>
      </c>
      <c r="C13" s="6">
        <v>74.25109395109395</v>
      </c>
      <c r="D13" s="7">
        <f t="shared" si="1"/>
        <v>23.74890605</v>
      </c>
      <c r="E13" s="8">
        <v>0.24698607290901667</v>
      </c>
      <c r="F13" s="9">
        <f t="shared" si="2"/>
        <v>92.59008006</v>
      </c>
      <c r="G13" s="9">
        <f t="shared" si="3"/>
        <v>5.409919945</v>
      </c>
      <c r="P13" s="3" t="s">
        <v>18</v>
      </c>
      <c r="Q13">
        <v>98.0</v>
      </c>
      <c r="R13">
        <v>188.0</v>
      </c>
      <c r="S13">
        <v>278.0</v>
      </c>
    </row>
    <row r="14" ht="15.75" customHeight="1">
      <c r="A14" s="4">
        <v>41640.0</v>
      </c>
      <c r="B14" s="5">
        <v>73.0</v>
      </c>
      <c r="C14" s="6">
        <v>79.84066924066924</v>
      </c>
      <c r="D14" s="7">
        <f t="shared" si="1"/>
        <v>-6.840669241</v>
      </c>
      <c r="E14" s="8">
        <v>-0.05735821693703506</v>
      </c>
      <c r="F14" s="9">
        <f t="shared" si="2"/>
        <v>75.26115081</v>
      </c>
      <c r="G14" s="9">
        <f t="shared" si="3"/>
        <v>-2.261150814</v>
      </c>
    </row>
    <row r="15" ht="15.75" customHeight="1">
      <c r="A15" s="4">
        <v>41671.0</v>
      </c>
      <c r="B15" s="5">
        <v>92.0</v>
      </c>
      <c r="C15" s="6">
        <v>85.43024453024452</v>
      </c>
      <c r="D15" s="7">
        <f t="shared" si="1"/>
        <v>6.56975547</v>
      </c>
      <c r="E15" s="8">
        <v>0.062211364268793166</v>
      </c>
      <c r="F15" s="9">
        <f t="shared" si="2"/>
        <v>90.74497659</v>
      </c>
      <c r="G15" s="9">
        <f t="shared" si="3"/>
        <v>1.255023408</v>
      </c>
      <c r="Q15" s="3">
        <v>2013.0</v>
      </c>
      <c r="R15" s="3">
        <v>2014.0</v>
      </c>
      <c r="S15" s="3">
        <v>2015.0</v>
      </c>
      <c r="T15" s="3"/>
      <c r="W15" s="3"/>
    </row>
    <row r="16" ht="15.75" customHeight="1">
      <c r="A16" s="4">
        <v>41699.0</v>
      </c>
      <c r="B16" s="5">
        <v>108.0</v>
      </c>
      <c r="C16" s="6">
        <v>91.01981981981982</v>
      </c>
      <c r="D16" s="7">
        <f t="shared" si="1"/>
        <v>16.98018018</v>
      </c>
      <c r="E16" s="8">
        <v>0.17121122820469228</v>
      </c>
      <c r="F16" s="9">
        <f t="shared" si="2"/>
        <v>106.603435</v>
      </c>
      <c r="G16" s="9">
        <f t="shared" si="3"/>
        <v>1.396565038</v>
      </c>
      <c r="P16" s="3" t="s">
        <v>7</v>
      </c>
      <c r="Q16" s="7">
        <v>0.23423423423423984</v>
      </c>
      <c r="R16" s="7">
        <v>-6.840669240669243</v>
      </c>
      <c r="S16" s="7">
        <v>-12.915572715572722</v>
      </c>
    </row>
    <row r="17" ht="15.75" customHeight="1">
      <c r="A17" s="4">
        <v>41730.0</v>
      </c>
      <c r="B17" s="5">
        <v>71.0</v>
      </c>
      <c r="C17" s="6">
        <v>96.60939510939511</v>
      </c>
      <c r="D17" s="7">
        <f t="shared" si="1"/>
        <v>-25.60939511</v>
      </c>
      <c r="E17" s="8">
        <v>-0.302037064227205</v>
      </c>
      <c r="F17" s="9">
        <f t="shared" si="2"/>
        <v>67.42977703</v>
      </c>
      <c r="G17" s="9">
        <f t="shared" si="3"/>
        <v>3.570222966</v>
      </c>
      <c r="P17" s="3" t="s">
        <v>8</v>
      </c>
      <c r="Q17" s="7">
        <v>0.6446589446589499</v>
      </c>
      <c r="R17" s="7">
        <v>6.569755469755478</v>
      </c>
      <c r="S17" s="7">
        <v>13.494851994851985</v>
      </c>
    </row>
    <row r="18" ht="15.75" customHeight="1">
      <c r="A18" s="4">
        <v>41760.0</v>
      </c>
      <c r="B18" s="5">
        <v>82.0</v>
      </c>
      <c r="C18" s="6">
        <v>102.1989703989704</v>
      </c>
      <c r="D18" s="7">
        <f t="shared" si="1"/>
        <v>-20.1989704</v>
      </c>
      <c r="E18" s="8">
        <v>-0.20199519955275436</v>
      </c>
      <c r="F18" s="9">
        <f t="shared" si="2"/>
        <v>81.55526898</v>
      </c>
      <c r="G18" s="9">
        <f t="shared" si="3"/>
        <v>0.4447310209</v>
      </c>
      <c r="P18" s="3" t="s">
        <v>9</v>
      </c>
      <c r="Q18" s="7">
        <v>6.05508365508366</v>
      </c>
      <c r="R18" s="7">
        <v>16.980180180180184</v>
      </c>
      <c r="S18" s="7">
        <v>28.90527670527669</v>
      </c>
    </row>
    <row r="19" ht="15.75" customHeight="1">
      <c r="A19" s="4">
        <v>41791.0</v>
      </c>
      <c r="B19" s="5">
        <v>98.0</v>
      </c>
      <c r="C19" s="6">
        <v>107.7885456885457</v>
      </c>
      <c r="D19" s="7">
        <f t="shared" si="1"/>
        <v>-9.788545689</v>
      </c>
      <c r="E19" s="8">
        <v>-0.1000073160908428</v>
      </c>
      <c r="F19" s="9">
        <f t="shared" si="2"/>
        <v>97.00890253</v>
      </c>
      <c r="G19" s="9">
        <f t="shared" si="3"/>
        <v>0.9910974711</v>
      </c>
      <c r="P19" s="3" t="s">
        <v>10</v>
      </c>
      <c r="Q19" s="7">
        <v>-4.53449163449163</v>
      </c>
      <c r="R19" s="7">
        <v>-25.60939510939511</v>
      </c>
      <c r="S19" s="7">
        <v>-43.684298584298574</v>
      </c>
    </row>
    <row r="20" ht="15.75" customHeight="1">
      <c r="A20" s="4">
        <v>41821.0</v>
      </c>
      <c r="B20" s="5">
        <v>154.0</v>
      </c>
      <c r="C20" s="6">
        <v>113.37812097812098</v>
      </c>
      <c r="D20" s="7">
        <f t="shared" si="1"/>
        <v>40.62187902</v>
      </c>
      <c r="E20" s="8">
        <v>0.2630817177265265</v>
      </c>
      <c r="F20" s="9">
        <f t="shared" si="2"/>
        <v>143.2058318</v>
      </c>
      <c r="G20" s="9">
        <f t="shared" si="3"/>
        <v>10.7941682</v>
      </c>
      <c r="P20" s="3" t="s">
        <v>11</v>
      </c>
      <c r="Q20" s="7">
        <v>-4.124066924066923</v>
      </c>
      <c r="R20" s="7">
        <v>-20.198970398970403</v>
      </c>
      <c r="S20" s="7">
        <v>-31.273873873873868</v>
      </c>
    </row>
    <row r="21" ht="15.75" customHeight="1">
      <c r="A21" s="4">
        <v>41852.0</v>
      </c>
      <c r="B21" s="5">
        <v>130.0</v>
      </c>
      <c r="C21" s="6">
        <v>118.96769626769627</v>
      </c>
      <c r="D21" s="7">
        <f t="shared" si="1"/>
        <v>11.03230373</v>
      </c>
      <c r="E21" s="8">
        <v>0.07443980827146657</v>
      </c>
      <c r="F21" s="9">
        <f t="shared" si="2"/>
        <v>127.8236288</v>
      </c>
      <c r="G21" s="9">
        <f t="shared" si="3"/>
        <v>2.176371232</v>
      </c>
      <c r="P21" s="3" t="s">
        <v>12</v>
      </c>
      <c r="Q21" s="7">
        <v>-3.71364221364221</v>
      </c>
      <c r="R21" s="7">
        <v>-9.788545688545696</v>
      </c>
      <c r="S21" s="7">
        <v>-15.863449163449161</v>
      </c>
    </row>
    <row r="22" ht="15.75" customHeight="1">
      <c r="A22" s="4">
        <v>41883.0</v>
      </c>
      <c r="B22" s="5">
        <v>112.0</v>
      </c>
      <c r="C22" s="6">
        <v>124.55727155727156</v>
      </c>
      <c r="D22" s="7">
        <f t="shared" si="1"/>
        <v>-12.55727156</v>
      </c>
      <c r="E22" s="8">
        <v>-0.10361067708196779</v>
      </c>
      <c r="F22" s="9">
        <f t="shared" si="2"/>
        <v>111.6518083</v>
      </c>
      <c r="G22" s="9">
        <f t="shared" si="3"/>
        <v>0.3481916843</v>
      </c>
      <c r="P22" s="3" t="s">
        <v>13</v>
      </c>
      <c r="Q22" s="7">
        <v>16.696782496782504</v>
      </c>
      <c r="R22" s="7">
        <v>40.621879021879025</v>
      </c>
      <c r="S22" s="7">
        <v>63.546975546975546</v>
      </c>
    </row>
    <row r="23" ht="15.75" customHeight="1">
      <c r="A23" s="4">
        <v>41913.0</v>
      </c>
      <c r="B23" s="5">
        <v>117.0</v>
      </c>
      <c r="C23" s="6">
        <v>130.14684684684684</v>
      </c>
      <c r="D23" s="7">
        <f t="shared" si="1"/>
        <v>-13.14684685</v>
      </c>
      <c r="E23" s="8">
        <v>-0.09854312622674204</v>
      </c>
      <c r="F23" s="9">
        <f t="shared" si="2"/>
        <v>117.3217697</v>
      </c>
      <c r="G23" s="9">
        <f t="shared" si="3"/>
        <v>-0.32176969</v>
      </c>
      <c r="P23" s="3" t="s">
        <v>14</v>
      </c>
      <c r="Q23" s="7">
        <v>4.10720720720721</v>
      </c>
      <c r="R23" s="7">
        <v>11.032303732303731</v>
      </c>
      <c r="S23" s="7">
        <v>12.957400257400252</v>
      </c>
    </row>
    <row r="24" ht="15.75" customHeight="1">
      <c r="A24" s="4">
        <v>41944.0</v>
      </c>
      <c r="B24" s="5">
        <v>101.0</v>
      </c>
      <c r="C24" s="6">
        <v>135.73642213642214</v>
      </c>
      <c r="D24" s="7">
        <f t="shared" si="1"/>
        <v>-34.73642214</v>
      </c>
      <c r="E24" s="8">
        <v>-0.3656080755292717</v>
      </c>
      <c r="F24" s="9">
        <f t="shared" si="2"/>
        <v>86.11009006</v>
      </c>
      <c r="G24" s="9">
        <f t="shared" si="3"/>
        <v>14.88990994</v>
      </c>
      <c r="P24" s="3" t="s">
        <v>15</v>
      </c>
      <c r="Q24" s="7">
        <v>-4.482368082368083</v>
      </c>
      <c r="R24" s="7">
        <v>-12.557271557271562</v>
      </c>
      <c r="S24" s="7">
        <v>-19.63217503217504</v>
      </c>
    </row>
    <row r="25" ht="15.75" customHeight="1">
      <c r="A25" s="4">
        <v>41974.0</v>
      </c>
      <c r="B25" s="5">
        <v>188.0</v>
      </c>
      <c r="C25" s="6">
        <v>141.32599742599743</v>
      </c>
      <c r="D25" s="7">
        <f t="shared" si="1"/>
        <v>46.67400257</v>
      </c>
      <c r="E25" s="8">
        <v>0.24698607290901667</v>
      </c>
      <c r="F25" s="9">
        <f t="shared" si="2"/>
        <v>176.2315505</v>
      </c>
      <c r="G25" s="9">
        <f t="shared" si="3"/>
        <v>11.76844947</v>
      </c>
      <c r="P25" s="3" t="s">
        <v>16</v>
      </c>
      <c r="Q25" s="7">
        <v>-4.0719433719433695</v>
      </c>
      <c r="R25" s="7">
        <v>-13.146846846846842</v>
      </c>
      <c r="S25" s="7">
        <v>-20.221750321750335</v>
      </c>
    </row>
    <row r="26" ht="15.75" customHeight="1">
      <c r="A26" s="4">
        <v>42005.0</v>
      </c>
      <c r="B26" s="5">
        <v>134.0</v>
      </c>
      <c r="C26" s="6">
        <v>146.91557271557272</v>
      </c>
      <c r="D26" s="7">
        <f t="shared" si="1"/>
        <v>-12.91557272</v>
      </c>
      <c r="E26" s="8">
        <v>-0.05735821693703506</v>
      </c>
      <c r="F26" s="9">
        <f t="shared" si="2"/>
        <v>138.4887574</v>
      </c>
      <c r="G26" s="9">
        <f t="shared" si="3"/>
        <v>-4.488757424</v>
      </c>
      <c r="P26" s="3" t="s">
        <v>17</v>
      </c>
      <c r="Q26" s="7">
        <v>-18.661518661518656</v>
      </c>
      <c r="R26" s="7">
        <v>-34.736422136422135</v>
      </c>
      <c r="S26" s="7">
        <v>-55.81132561132563</v>
      </c>
    </row>
    <row r="27" ht="15.75" customHeight="1">
      <c r="A27" s="4">
        <v>42036.0</v>
      </c>
      <c r="B27" s="5">
        <v>166.0</v>
      </c>
      <c r="C27" s="6">
        <v>152.50514800514802</v>
      </c>
      <c r="D27" s="7">
        <f t="shared" si="1"/>
        <v>13.49485199</v>
      </c>
      <c r="E27" s="8">
        <v>0.062211364268793166</v>
      </c>
      <c r="F27" s="9">
        <f t="shared" si="2"/>
        <v>161.9927013</v>
      </c>
      <c r="G27" s="9">
        <f t="shared" si="3"/>
        <v>4.007298679</v>
      </c>
      <c r="P27" s="3" t="s">
        <v>18</v>
      </c>
      <c r="Q27" s="7">
        <v>23.74890604890605</v>
      </c>
      <c r="R27" s="7">
        <v>46.67400257400257</v>
      </c>
      <c r="S27" s="7">
        <v>69.59909909909908</v>
      </c>
    </row>
    <row r="28" ht="15.75" customHeight="1">
      <c r="A28" s="4">
        <v>42064.0</v>
      </c>
      <c r="B28" s="5">
        <v>187.0</v>
      </c>
      <c r="C28" s="6">
        <v>158.0947232947233</v>
      </c>
      <c r="D28" s="7">
        <f t="shared" si="1"/>
        <v>28.90527671</v>
      </c>
      <c r="E28" s="8">
        <v>0.17121122820469228</v>
      </c>
      <c r="F28" s="9">
        <f t="shared" si="2"/>
        <v>185.162315</v>
      </c>
      <c r="G28" s="9">
        <f t="shared" si="3"/>
        <v>1.837684957</v>
      </c>
    </row>
    <row r="29" ht="15.75" customHeight="1">
      <c r="A29" s="4">
        <v>42095.0</v>
      </c>
      <c r="B29" s="5">
        <v>120.0</v>
      </c>
      <c r="C29" s="6">
        <v>163.68429858429857</v>
      </c>
      <c r="D29" s="7">
        <f t="shared" si="1"/>
        <v>-43.68429858</v>
      </c>
      <c r="E29" s="8">
        <v>-0.302037064227205</v>
      </c>
      <c r="F29" s="9">
        <f t="shared" si="2"/>
        <v>114.2455736</v>
      </c>
      <c r="G29" s="9">
        <f t="shared" si="3"/>
        <v>5.75442642</v>
      </c>
      <c r="Q29" s="3">
        <v>2013.0</v>
      </c>
      <c r="R29" s="3">
        <v>2014.0</v>
      </c>
      <c r="S29" s="3">
        <v>2015.0</v>
      </c>
      <c r="T29" s="3"/>
    </row>
    <row r="30" ht="15.75" customHeight="1">
      <c r="A30" s="4">
        <v>42125.0</v>
      </c>
      <c r="B30" s="5">
        <v>138.0</v>
      </c>
      <c r="C30" s="6">
        <v>169.27387387387387</v>
      </c>
      <c r="D30" s="7">
        <f t="shared" si="1"/>
        <v>-31.27387387</v>
      </c>
      <c r="E30" s="8">
        <v>-0.20199519955275436</v>
      </c>
      <c r="F30" s="9">
        <f t="shared" si="2"/>
        <v>135.0813639</v>
      </c>
      <c r="G30" s="9">
        <f t="shared" si="3"/>
        <v>2.918636058</v>
      </c>
      <c r="P30" s="3" t="s">
        <v>7</v>
      </c>
      <c r="Q30" s="7">
        <f t="shared" ref="Q30:S30" si="4">(Q16/Q2)</f>
        <v>0.01801801802</v>
      </c>
      <c r="R30" s="7">
        <f t="shared" si="4"/>
        <v>-0.09370779782</v>
      </c>
      <c r="S30" s="7">
        <f t="shared" si="4"/>
        <v>-0.09638487101</v>
      </c>
    </row>
    <row r="31" ht="15.75" customHeight="1">
      <c r="A31" s="4">
        <v>42156.0</v>
      </c>
      <c r="B31" s="5">
        <v>159.0</v>
      </c>
      <c r="C31" s="6">
        <v>174.86344916344916</v>
      </c>
      <c r="D31" s="7">
        <f t="shared" si="1"/>
        <v>-15.86344916</v>
      </c>
      <c r="E31" s="8">
        <v>-0.1000073160908428</v>
      </c>
      <c r="F31" s="9">
        <f t="shared" si="2"/>
        <v>157.3758249</v>
      </c>
      <c r="G31" s="9">
        <f t="shared" si="3"/>
        <v>1.62417507</v>
      </c>
      <c r="P31" s="3" t="s">
        <v>8</v>
      </c>
      <c r="Q31" s="7">
        <f t="shared" ref="Q31:S31" si="5">(Q17/Q3)</f>
        <v>0.03392941814</v>
      </c>
      <c r="R31" s="7">
        <f t="shared" si="5"/>
        <v>0.07141038554</v>
      </c>
      <c r="S31" s="7">
        <f t="shared" si="5"/>
        <v>0.08129428913</v>
      </c>
    </row>
    <row r="32" ht="15.75" customHeight="1">
      <c r="A32" s="4">
        <v>42186.0</v>
      </c>
      <c r="B32" s="5">
        <v>244.0</v>
      </c>
      <c r="C32" s="6">
        <v>180.45302445302445</v>
      </c>
      <c r="D32" s="7">
        <f t="shared" si="1"/>
        <v>63.54697555</v>
      </c>
      <c r="E32" s="8">
        <v>0.2630817177265265</v>
      </c>
      <c r="F32" s="9">
        <f t="shared" si="2"/>
        <v>227.9269161</v>
      </c>
      <c r="G32" s="9">
        <f t="shared" si="3"/>
        <v>16.0730839</v>
      </c>
      <c r="P32" s="3" t="s">
        <v>9</v>
      </c>
      <c r="Q32" s="7">
        <f t="shared" ref="Q32:S32" si="6">(Q18/Q4)</f>
        <v>0.2018361218</v>
      </c>
      <c r="R32" s="7">
        <f t="shared" si="6"/>
        <v>0.1572238906</v>
      </c>
      <c r="S32" s="7">
        <f t="shared" si="6"/>
        <v>0.1545736722</v>
      </c>
    </row>
    <row r="33" ht="15.75" customHeight="1">
      <c r="A33" s="4">
        <v>42217.0</v>
      </c>
      <c r="B33" s="5">
        <v>199.0</v>
      </c>
      <c r="C33" s="6">
        <v>186.04259974259975</v>
      </c>
      <c r="D33" s="7">
        <f t="shared" si="1"/>
        <v>12.95740026</v>
      </c>
      <c r="E33" s="8">
        <v>0.07443980827146657</v>
      </c>
      <c r="F33" s="9">
        <f t="shared" si="2"/>
        <v>199.8915752</v>
      </c>
      <c r="G33" s="9">
        <f t="shared" si="3"/>
        <v>-0.8915751978</v>
      </c>
      <c r="P33" s="3" t="s">
        <v>10</v>
      </c>
      <c r="Q33" s="7">
        <f t="shared" ref="Q33:S33" si="7">(Q19/Q5)</f>
        <v>-0.1813796654</v>
      </c>
      <c r="R33" s="7">
        <f t="shared" si="7"/>
        <v>-0.3606957058</v>
      </c>
      <c r="S33" s="7">
        <f t="shared" si="7"/>
        <v>-0.3640358215</v>
      </c>
    </row>
    <row r="34" ht="15.75" customHeight="1">
      <c r="A34" s="4">
        <v>42248.0</v>
      </c>
      <c r="B34" s="5">
        <v>172.0</v>
      </c>
      <c r="C34" s="6">
        <v>191.63217503217504</v>
      </c>
      <c r="D34" s="7">
        <f t="shared" si="1"/>
        <v>-19.63217503</v>
      </c>
      <c r="E34" s="8">
        <v>-0.10361067708196779</v>
      </c>
      <c r="F34" s="9">
        <f t="shared" si="2"/>
        <v>171.7770356</v>
      </c>
      <c r="G34" s="9">
        <f t="shared" si="3"/>
        <v>0.2229643736</v>
      </c>
      <c r="P34" s="3" t="s">
        <v>11</v>
      </c>
      <c r="Q34" s="7">
        <f t="shared" ref="Q34:S34" si="8">(Q20/Q6)</f>
        <v>-0.1330344169</v>
      </c>
      <c r="R34" s="7">
        <f t="shared" si="8"/>
        <v>-0.2463289073</v>
      </c>
      <c r="S34" s="7">
        <f t="shared" si="8"/>
        <v>-0.2266222744</v>
      </c>
    </row>
    <row r="35" ht="15.75" customHeight="1">
      <c r="A35" s="4">
        <v>42278.0</v>
      </c>
      <c r="B35" s="5">
        <v>177.0</v>
      </c>
      <c r="C35" s="6">
        <v>197.22175032175033</v>
      </c>
      <c r="D35" s="7">
        <f t="shared" si="1"/>
        <v>-20.22175032</v>
      </c>
      <c r="E35" s="8">
        <v>-0.09854312622674204</v>
      </c>
      <c r="F35" s="9">
        <f t="shared" si="2"/>
        <v>177.7869025</v>
      </c>
      <c r="G35" s="9">
        <f t="shared" si="3"/>
        <v>-0.7869024851</v>
      </c>
      <c r="P35" s="3" t="s">
        <v>12</v>
      </c>
      <c r="Q35" s="7">
        <f t="shared" ref="Q35:S35" si="9">(Q21/Q7)</f>
        <v>-0.1003687085</v>
      </c>
      <c r="R35" s="7">
        <f t="shared" si="9"/>
        <v>-0.09988311927</v>
      </c>
      <c r="S35" s="7">
        <f t="shared" si="9"/>
        <v>-0.09977012052</v>
      </c>
    </row>
    <row r="36" ht="15.75" customHeight="1">
      <c r="A36" s="4">
        <v>42309.0</v>
      </c>
      <c r="B36" s="5">
        <v>147.0</v>
      </c>
      <c r="C36" s="6">
        <v>202.81132561132563</v>
      </c>
      <c r="D36" s="7">
        <f t="shared" si="1"/>
        <v>-55.81132561</v>
      </c>
      <c r="E36" s="8">
        <v>-0.3656080755292717</v>
      </c>
      <c r="F36" s="9">
        <f t="shared" si="2"/>
        <v>128.6618672</v>
      </c>
      <c r="G36" s="9">
        <f t="shared" si="3"/>
        <v>18.33813284</v>
      </c>
      <c r="P36" s="3" t="s">
        <v>13</v>
      </c>
      <c r="Q36" s="7">
        <f t="shared" ref="Q36:S36" si="10">(Q22/Q8)</f>
        <v>0.2650282936</v>
      </c>
      <c r="R36" s="7">
        <f t="shared" si="10"/>
        <v>0.2637784352</v>
      </c>
      <c r="S36" s="7">
        <f t="shared" si="10"/>
        <v>0.2604384244</v>
      </c>
    </row>
    <row r="37" ht="15.75" customHeight="1">
      <c r="A37" s="4">
        <v>42339.0</v>
      </c>
      <c r="B37" s="5">
        <v>278.0</v>
      </c>
      <c r="C37" s="6">
        <v>208.40090090090092</v>
      </c>
      <c r="D37" s="7">
        <f t="shared" si="1"/>
        <v>69.5990991</v>
      </c>
      <c r="E37" s="8">
        <v>0.24698607290901667</v>
      </c>
      <c r="F37" s="9">
        <f t="shared" si="2"/>
        <v>259.873021</v>
      </c>
      <c r="G37" s="9">
        <f t="shared" si="3"/>
        <v>18.12697899</v>
      </c>
      <c r="P37" s="3" t="s">
        <v>14</v>
      </c>
      <c r="Q37" s="7">
        <f t="shared" ref="Q37:S37" si="11">(Q23/Q9)</f>
        <v>0.07334298584</v>
      </c>
      <c r="R37" s="7">
        <f t="shared" si="11"/>
        <v>0.08486387486</v>
      </c>
      <c r="S37" s="7">
        <f t="shared" si="11"/>
        <v>0.06511256411</v>
      </c>
    </row>
    <row r="38" ht="15.75" customHeight="1">
      <c r="A38" s="4">
        <v>42370.0</v>
      </c>
      <c r="B38" s="5">
        <v>211.0</v>
      </c>
      <c r="C38" s="6">
        <v>213.990476190477</v>
      </c>
      <c r="D38" s="7">
        <f t="shared" si="1"/>
        <v>-2.99047619</v>
      </c>
      <c r="E38" s="8">
        <v>-0.05735821693703506</v>
      </c>
      <c r="F38" s="9">
        <f t="shared" si="2"/>
        <v>201.716364</v>
      </c>
      <c r="P38" s="3" t="s">
        <v>15</v>
      </c>
      <c r="Q38" s="7">
        <f t="shared" ref="Q38:S38" si="12">(Q24/Q10)</f>
        <v>-0.08457298269</v>
      </c>
      <c r="R38" s="7">
        <f t="shared" si="12"/>
        <v>-0.112118496</v>
      </c>
      <c r="S38" s="7">
        <f t="shared" si="12"/>
        <v>-0.1141405525</v>
      </c>
    </row>
    <row r="39" ht="15.75" customHeight="1">
      <c r="A39" s="4">
        <v>42401.0</v>
      </c>
      <c r="B39" s="10">
        <v>215.769230769231</v>
      </c>
      <c r="C39" s="6">
        <v>219.580051480052</v>
      </c>
      <c r="D39" s="11">
        <f t="shared" si="1"/>
        <v>-3.810820711</v>
      </c>
      <c r="E39" s="8">
        <v>0.062211364268793166</v>
      </c>
      <c r="F39" s="9">
        <f t="shared" si="2"/>
        <v>233.240426</v>
      </c>
      <c r="P39" s="3" t="s">
        <v>16</v>
      </c>
      <c r="Q39" s="7">
        <f t="shared" ref="Q39:S39" si="13">(Q25/Q11)</f>
        <v>-0.06901598935</v>
      </c>
      <c r="R39" s="7">
        <f t="shared" si="13"/>
        <v>-0.1123662124</v>
      </c>
      <c r="S39" s="7">
        <f t="shared" si="13"/>
        <v>-0.114247177</v>
      </c>
    </row>
    <row r="40" ht="15.75" customHeight="1">
      <c r="A40" s="4">
        <v>42430.0</v>
      </c>
      <c r="B40" s="10">
        <v>220.538461538462</v>
      </c>
      <c r="C40" s="6">
        <v>225.169626769627</v>
      </c>
      <c r="D40" s="11">
        <f t="shared" si="1"/>
        <v>-4.631165231</v>
      </c>
      <c r="E40" s="8">
        <v>0.17121122820469228</v>
      </c>
      <c r="F40" s="9">
        <f t="shared" si="2"/>
        <v>263.7211951</v>
      </c>
      <c r="P40" s="3" t="s">
        <v>17</v>
      </c>
      <c r="Q40" s="7">
        <f t="shared" ref="Q40:S40" si="14">(Q26/Q12)</f>
        <v>-0.3732303732</v>
      </c>
      <c r="R40" s="7">
        <f t="shared" si="14"/>
        <v>-0.3439249716</v>
      </c>
      <c r="S40" s="7">
        <f t="shared" si="14"/>
        <v>-0.3796688817</v>
      </c>
    </row>
    <row r="41" ht="15.75" customHeight="1">
      <c r="A41" s="4">
        <v>42461.0</v>
      </c>
      <c r="B41" s="10">
        <v>225.307692307692</v>
      </c>
      <c r="C41" s="6">
        <v>230.759202059202</v>
      </c>
      <c r="D41" s="11">
        <f t="shared" si="1"/>
        <v>-5.451509752</v>
      </c>
      <c r="E41" s="8">
        <v>-0.302037064227205</v>
      </c>
      <c r="F41" s="9">
        <f t="shared" si="2"/>
        <v>161.0613701</v>
      </c>
      <c r="P41" s="3" t="s">
        <v>18</v>
      </c>
      <c r="Q41" s="7">
        <f t="shared" ref="Q41:S41" si="15">(Q27/Q13)</f>
        <v>0.242335776</v>
      </c>
      <c r="R41" s="7">
        <f t="shared" si="15"/>
        <v>0.2482659711</v>
      </c>
      <c r="S41" s="7">
        <f t="shared" si="15"/>
        <v>0.2503564716</v>
      </c>
    </row>
    <row r="42" ht="15.75" customHeight="1">
      <c r="A42" s="4">
        <v>42491.0</v>
      </c>
      <c r="B42" s="10">
        <v>230.076923076923</v>
      </c>
      <c r="C42" s="6">
        <v>236.348777348778</v>
      </c>
      <c r="D42" s="11">
        <f t="shared" si="1"/>
        <v>-6.271854272</v>
      </c>
      <c r="E42" s="8">
        <v>-0.20199519955275436</v>
      </c>
      <c r="F42" s="9">
        <f t="shared" si="2"/>
        <v>188.6074589</v>
      </c>
    </row>
    <row r="43" ht="15.75" customHeight="1">
      <c r="A43" s="4">
        <v>42522.0</v>
      </c>
      <c r="B43" s="10">
        <v>234.846153846154</v>
      </c>
      <c r="C43" s="6">
        <v>241.938352638353</v>
      </c>
      <c r="D43" s="11">
        <f t="shared" si="1"/>
        <v>-7.092198792</v>
      </c>
      <c r="E43" s="8">
        <v>-0.1000073160908428</v>
      </c>
      <c r="F43" s="9">
        <f t="shared" si="2"/>
        <v>217.7427473</v>
      </c>
    </row>
    <row r="44" ht="15.75" customHeight="1">
      <c r="A44" s="4">
        <v>42552.0</v>
      </c>
      <c r="B44" s="10">
        <v>239.615384615385</v>
      </c>
      <c r="C44" s="6">
        <v>247.527927927928</v>
      </c>
      <c r="D44" s="11">
        <f t="shared" si="1"/>
        <v>-7.912543313</v>
      </c>
      <c r="E44" s="8">
        <v>0.2630817177265265</v>
      </c>
      <c r="F44" s="9">
        <f t="shared" si="2"/>
        <v>312.6480004</v>
      </c>
    </row>
    <row r="45" ht="15.75" customHeight="1">
      <c r="A45" s="4">
        <v>42583.0</v>
      </c>
      <c r="B45" s="10">
        <v>244.384615384615</v>
      </c>
      <c r="C45" s="6">
        <v>253.117503217503</v>
      </c>
      <c r="D45" s="11">
        <f t="shared" si="1"/>
        <v>-8.732887833</v>
      </c>
      <c r="E45" s="8">
        <v>0.07443980827146657</v>
      </c>
      <c r="F45" s="9">
        <f t="shared" si="2"/>
        <v>271.9595216</v>
      </c>
    </row>
    <row r="46" ht="15.75" customHeight="1">
      <c r="A46" s="4">
        <v>42614.0</v>
      </c>
      <c r="B46" s="10">
        <v>249.153846153846</v>
      </c>
      <c r="C46" s="6">
        <v>258.707078507079</v>
      </c>
      <c r="D46" s="11">
        <f t="shared" si="1"/>
        <v>-9.553232353</v>
      </c>
      <c r="E46" s="8">
        <v>-0.10361067708196779</v>
      </c>
      <c r="F46" s="9">
        <f t="shared" si="2"/>
        <v>231.9022629</v>
      </c>
    </row>
    <row r="47" ht="15.75" customHeight="1">
      <c r="A47" s="4">
        <v>42644.0</v>
      </c>
      <c r="B47" s="10">
        <v>253.923076923077</v>
      </c>
      <c r="C47" s="6">
        <v>264.296653796654</v>
      </c>
      <c r="D47" s="11">
        <f t="shared" si="1"/>
        <v>-10.37357687</v>
      </c>
      <c r="E47" s="8">
        <v>-0.09854312622674204</v>
      </c>
      <c r="F47" s="9">
        <f t="shared" si="2"/>
        <v>238.2520353</v>
      </c>
    </row>
    <row r="48" ht="15.75" customHeight="1">
      <c r="A48" s="4">
        <v>42675.0</v>
      </c>
      <c r="B48" s="10">
        <v>258.692307692308</v>
      </c>
      <c r="C48" s="6">
        <v>269.886229086229</v>
      </c>
      <c r="D48" s="11">
        <f t="shared" si="1"/>
        <v>-11.19392139</v>
      </c>
      <c r="E48" s="8">
        <v>-0.3656080755292717</v>
      </c>
      <c r="F48" s="9">
        <f t="shared" si="2"/>
        <v>171.2136443</v>
      </c>
    </row>
    <row r="49" ht="15.75" customHeight="1">
      <c r="A49" s="4">
        <v>42705.0</v>
      </c>
      <c r="B49" s="10">
        <v>263.461538461538</v>
      </c>
      <c r="C49" s="6">
        <v>275.475804375805</v>
      </c>
      <c r="D49" s="11">
        <f t="shared" si="1"/>
        <v>-12.01426591</v>
      </c>
      <c r="E49" s="8">
        <v>0.24698607290901667</v>
      </c>
      <c r="F49" s="9">
        <f t="shared" si="2"/>
        <v>343.5144915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