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0" yWindow="-120" windowWidth="19440" windowHeight="15000" activeTab="1"/>
  </bookViews>
  <sheets>
    <sheet name="PCCS e LEI DNS" sheetId="1" r:id="rId1"/>
    <sheet name="REMUNERAÇAO" sheetId="2" r:id="rId2"/>
    <sheet name="TRANSPORTE" sheetId="4" r:id="rId3"/>
    <sheet name="PATRIMONIO" sheetId="5" r:id="rId4"/>
    <sheet name="TRAMITES PROCESSO" sheetId="14" r:id="rId5"/>
    <sheet name="MANUTENÇÃO ADM" sheetId="6" r:id="rId6"/>
    <sheet name="VALORIZAÇÃO" sheetId="3" r:id="rId7"/>
    <sheet name="CAPACITAÇÃO" sheetId="7" r:id="rId8"/>
    <sheet name="GESTAO PESSOAS" sheetId="13" r:id="rId9"/>
    <sheet name="TOTAL" sheetId="15" r:id="rId10"/>
  </sheets>
  <externalReferences>
    <externalReference r:id="rId11"/>
    <externalReference r:id="rId12"/>
    <externalReference r:id="rId13"/>
  </externalReferences>
  <definedNames>
    <definedName name="_1Excel_BuiltIn_Print_Area_12_1">#REF!</definedName>
    <definedName name="_2Excel_BuiltIn_Print_Area_13_1">#REF!</definedName>
    <definedName name="_xlnm.Print_Area" localSheetId="7">CAPACITAÇÃO!$A$1:$O$32</definedName>
    <definedName name="_xlnm.Print_Area" localSheetId="8">'GESTAO PESSOAS'!$A$1:$O$34</definedName>
    <definedName name="_xlnm.Print_Area" localSheetId="5">'MANUTENÇÃO ADM'!$A$1:$O$44</definedName>
    <definedName name="_xlnm.Print_Area" localSheetId="3">PATRIMONIO!$A$1:$O$32</definedName>
    <definedName name="_xlnm.Print_Area" localSheetId="0">'PCCS e LEI DNS'!$A$1:$O$39</definedName>
    <definedName name="_xlnm.Print_Area" localSheetId="1">REMUNERAÇAO!$A$1:$O$46</definedName>
    <definedName name="_xlnm.Print_Area" localSheetId="4">'TRAMITES PROCESSO'!$A$1:$O$30</definedName>
    <definedName name="_xlnm.Print_Area" localSheetId="2">TRANSPORTE!$A$1:$O$35</definedName>
    <definedName name="_xlnm.Print_Area" localSheetId="6">VALORIZAÇÃO!$A$1:$O$31</definedName>
    <definedName name="TabelaDePreco">#REF!</definedName>
    <definedName name="Trimestres">#REF!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0" i="2"/>
  <c r="J26"/>
  <c r="J22"/>
  <c r="J21"/>
  <c r="M21"/>
  <c r="J20"/>
  <c r="M20"/>
  <c r="M30"/>
  <c r="M26"/>
  <c r="M22"/>
  <c r="J24" i="1"/>
  <c r="J23"/>
  <c r="J22"/>
  <c r="J21"/>
  <c r="J20"/>
  <c r="M23" l="1"/>
  <c r="M20" i="3" l="1"/>
  <c r="L38" i="1"/>
  <c r="M22" i="14"/>
  <c r="L29"/>
  <c r="M21"/>
  <c r="L28"/>
  <c r="M20"/>
  <c r="L27" s="1"/>
  <c r="L30" s="1"/>
  <c r="C9" i="15" s="1"/>
  <c r="L41" i="2"/>
  <c r="M21" i="5"/>
  <c r="M20" i="4"/>
  <c r="M23" i="3"/>
  <c r="L36" i="2"/>
  <c r="L37"/>
  <c r="L35"/>
  <c r="M21" i="13"/>
  <c r="L30"/>
  <c r="M20"/>
  <c r="M25" s="1"/>
  <c r="M21" i="3"/>
  <c r="M22"/>
  <c r="L30"/>
  <c r="M20" i="1"/>
  <c r="L35" s="1"/>
  <c r="M21"/>
  <c r="L36" s="1"/>
  <c r="M22"/>
  <c r="L37"/>
  <c r="M24"/>
  <c r="M31" s="1"/>
  <c r="M25"/>
  <c r="M26"/>
  <c r="M27"/>
  <c r="M28"/>
  <c r="M29"/>
  <c r="M30"/>
  <c r="M20" i="6"/>
  <c r="L34" s="1"/>
  <c r="M21"/>
  <c r="L35"/>
  <c r="M22"/>
  <c r="L36" s="1"/>
  <c r="M23"/>
  <c r="M24"/>
  <c r="M25"/>
  <c r="L39" s="1"/>
  <c r="M26"/>
  <c r="L40"/>
  <c r="M27"/>
  <c r="L41" s="1"/>
  <c r="M28"/>
  <c r="M29"/>
  <c r="L43" s="1"/>
  <c r="L37"/>
  <c r="L42"/>
  <c r="L45" i="2"/>
  <c r="M20" i="7"/>
  <c r="L29" s="1"/>
  <c r="L32" s="1"/>
  <c r="C12" i="15" s="1"/>
  <c r="M21" i="7"/>
  <c r="L30"/>
  <c r="M22"/>
  <c r="M23"/>
  <c r="M24"/>
  <c r="L30" i="4"/>
  <c r="M21"/>
  <c r="L31" s="1"/>
  <c r="M22"/>
  <c r="M23"/>
  <c r="L33" s="1"/>
  <c r="M24"/>
  <c r="M25"/>
  <c r="L34"/>
  <c r="M20" i="5"/>
  <c r="M22"/>
  <c r="L30" s="1"/>
  <c r="M24"/>
  <c r="L29"/>
  <c r="M23"/>
  <c r="L31" s="1"/>
  <c r="L28" i="3"/>
  <c r="L31" s="1"/>
  <c r="C11" i="15" s="1"/>
  <c r="L29" i="3"/>
  <c r="M22" i="13"/>
  <c r="L31" s="1"/>
  <c r="M23"/>
  <c r="L32"/>
  <c r="M24"/>
  <c r="L33"/>
  <c r="L28" i="5"/>
  <c r="L31" i="7"/>
  <c r="L38" i="6"/>
  <c r="L32" i="4"/>
  <c r="M25" i="7"/>
  <c r="M24" i="3" l="1"/>
  <c r="L35" i="4"/>
  <c r="C7" i="15" s="1"/>
  <c r="L32" i="5"/>
  <c r="C8" i="15" s="1"/>
  <c r="L44" i="6"/>
  <c r="C10" i="15" s="1"/>
  <c r="L39" i="1"/>
  <c r="C5" i="15" s="1"/>
  <c r="M26" i="4"/>
  <c r="L29" i="13"/>
  <c r="L34" s="1"/>
  <c r="C13" i="15" s="1"/>
  <c r="M23" i="14"/>
  <c r="M30" i="6"/>
  <c r="M25" i="2" l="1"/>
  <c r="L40"/>
  <c r="M27"/>
  <c r="L42" s="1"/>
  <c r="M28"/>
  <c r="L43"/>
  <c r="M29"/>
  <c r="L44" s="1"/>
  <c r="M31"/>
  <c r="C14" i="15"/>
  <c r="C6"/>
  <c r="L39" i="2"/>
  <c r="J23"/>
  <c r="M23"/>
  <c r="L38"/>
  <c r="L46"/>
  <c r="M24"/>
  <c r="J24"/>
</calcChain>
</file>

<file path=xl/sharedStrings.xml><?xml version="1.0" encoding="utf-8"?>
<sst xmlns="http://schemas.openxmlformats.org/spreadsheetml/2006/main" count="913" uniqueCount="188">
  <si>
    <t>MANUTENÇÃO DE SERVIÇOS OU BENS PÚBLICOS MUNICIPAIS</t>
  </si>
  <si>
    <t xml:space="preserve">ÓRGÃO: </t>
  </si>
  <si>
    <t>CÓDIGO</t>
  </si>
  <si>
    <t>UNIDADE:</t>
  </si>
  <si>
    <t xml:space="preserve"> JUSTIFICATIVAS: Descrição das necessidades ou problemas</t>
  </si>
  <si>
    <t>GERENTE DA ATIVIDADE</t>
  </si>
  <si>
    <t xml:space="preserve">PRODUTOS (S) </t>
  </si>
  <si>
    <t>INDICADORES</t>
  </si>
  <si>
    <t>1. INDICADOR(ES) DE IMPACTO</t>
  </si>
  <si>
    <t>OBJETIVO</t>
  </si>
  <si>
    <t>2. INDICADOR(ES) DE RESULTADO</t>
  </si>
  <si>
    <t>METAS REGIONALIZA- DAS</t>
  </si>
  <si>
    <t>PROGRAMA:</t>
  </si>
  <si>
    <t>DENOMINAÇÃO</t>
  </si>
  <si>
    <t>DESCRIÇÃO</t>
  </si>
  <si>
    <t>VALOR TOTAL DA ATIVIDADE</t>
  </si>
  <si>
    <t>FONTE DE RECURSOS:</t>
  </si>
  <si>
    <t>PRÓPRIOS</t>
  </si>
  <si>
    <t>CONVÊNIOS</t>
  </si>
  <si>
    <t>OP. CRÉDITO</t>
  </si>
  <si>
    <t>OUTRAS FONTES</t>
  </si>
  <si>
    <t xml:space="preserve">META: </t>
  </si>
  <si>
    <t>PLANO DE TRABALHO ANUAL</t>
  </si>
  <si>
    <t>(a)      N° ORD</t>
  </si>
  <si>
    <t xml:space="preserve">(b)  AÇÕES                                                                            </t>
  </si>
  <si>
    <t>PRAZO</t>
  </si>
  <si>
    <t>DETALHAMENTO DA DESPESA</t>
  </si>
  <si>
    <t>CLASSIFICAÇÃO ORÇAMENTÁRIA DA DESPESA</t>
  </si>
  <si>
    <t>(j) VALOR</t>
  </si>
  <si>
    <t>(c) INICIAL</t>
  </si>
  <si>
    <t>(d) FINAL</t>
  </si>
  <si>
    <t>(f) DESCRIÇÃO</t>
  </si>
  <si>
    <t>(f) QTDADE</t>
  </si>
  <si>
    <t>(g) VLR UNITÁRIO</t>
  </si>
  <si>
    <t>(h) CÓDIGO</t>
  </si>
  <si>
    <t>(i) DESCRIÇÃO</t>
  </si>
  <si>
    <t>( F x G )</t>
  </si>
  <si>
    <t xml:space="preserve">TOTAL GERAL . .  . . . . . . . . . . . . . . . . . . . . . . . . . . . . . . . . . . . . . . . . . . . . . . . . . . . . . . . . . . . . . . . . . . . . . . . . . . . . . . . . . . . . . . . . . . . . . . . . . . . . . . . . . . . . . . . . . . . . . . . </t>
  </si>
  <si>
    <t>QUADRO RESUMO DAS DESPESAS POR CLASSIFICAÇÃO ORÇAMENTÁRIA</t>
  </si>
  <si>
    <t>ITEM</t>
  </si>
  <si>
    <t>VALOR TOTAL</t>
  </si>
  <si>
    <t xml:space="preserve">                                                                                                          TOTAL GERAL .........................................................................................................................................</t>
  </si>
  <si>
    <t>IMPLANTAÇÃO, EXPANSÃO E/OU MELHORIA DE SERVIÇOS E BENS PÚBLICOS</t>
  </si>
  <si>
    <t>GERENTE DO PROJETO</t>
  </si>
  <si>
    <t>PROJETO:</t>
  </si>
  <si>
    <t>VALOR TOTAL DO PROJETO</t>
  </si>
  <si>
    <t>CARTEIRA DE PROJETOS</t>
  </si>
  <si>
    <t xml:space="preserve">                                                                                                          TOTAL GERAL ...................................................................................................................................................................................................................</t>
  </si>
  <si>
    <t>Gestão da Administração Pública Voltada para Resultados</t>
  </si>
  <si>
    <t>MATERIAL DE CONSUMO</t>
  </si>
  <si>
    <t>VALOR</t>
  </si>
  <si>
    <t>MATERIAIS</t>
  </si>
  <si>
    <t>GRAMPEADOR P</t>
  </si>
  <si>
    <t>GRAMPEADOR M</t>
  </si>
  <si>
    <t>GRAMPEADOR G</t>
  </si>
  <si>
    <t>CANETA CX</t>
  </si>
  <si>
    <t>LÁPIS CX</t>
  </si>
  <si>
    <t>BORRACHA CX</t>
  </si>
  <si>
    <t>CLIPS P</t>
  </si>
  <si>
    <t>CLIPS M</t>
  </si>
  <si>
    <t>CLIPS G</t>
  </si>
  <si>
    <t>PAPEL A4 CX</t>
  </si>
  <si>
    <t>ENVELOPE A4 CX</t>
  </si>
  <si>
    <t xml:space="preserve">IMPLEMENTAÇÃO DE CARGOS,CARREIRAS E SALARIOS - PCCS </t>
  </si>
  <si>
    <t>1.</t>
  </si>
  <si>
    <t>2.</t>
  </si>
  <si>
    <t>02.01.2023</t>
  </si>
  <si>
    <t>30.12.2023</t>
  </si>
  <si>
    <t>SECRETARIA MUNICIPAL DE ADMINISTRAÇÃO</t>
  </si>
  <si>
    <t>GABINETE DO SECRETARIO</t>
  </si>
  <si>
    <t xml:space="preserve"> SERVIDORES MUNICIPAIS ENQUADRADOS</t>
  </si>
  <si>
    <t>3.1.90.11.</t>
  </si>
  <si>
    <t>3.1.90.97</t>
  </si>
  <si>
    <t>3.1.90.13.</t>
  </si>
  <si>
    <t>PCCS IMPLEMENTADO</t>
  </si>
  <si>
    <t>APOIO ADMINISTRATIVO</t>
  </si>
  <si>
    <t>REMUNERAÇÃO E ENCARGOS SOCIAIS</t>
  </si>
  <si>
    <t>SERVIDORES REMUNERADOS</t>
  </si>
  <si>
    <t>PAGAMENTO DOS SERVIDORES DA ADMINISTRAÇÃO DIRETA</t>
  </si>
  <si>
    <t>INCLUIR EVENTOS DO RELATORIO MENSAL RECEBIDOS DAS SECRETARIAS</t>
  </si>
  <si>
    <t>CONFERIR EVENTOS LANÇADOS POR SECRETARIAS</t>
  </si>
  <si>
    <t>3.</t>
  </si>
  <si>
    <t>3.1.90.11</t>
  </si>
  <si>
    <t>3.1.90.04</t>
  </si>
  <si>
    <t>3.1.90.13</t>
  </si>
  <si>
    <t>3.1.90.91</t>
  </si>
  <si>
    <t>3.1.90.94</t>
  </si>
  <si>
    <t>3.1.90.96</t>
  </si>
  <si>
    <t>3.3.90.08</t>
  </si>
  <si>
    <t>3.3.90.91</t>
  </si>
  <si>
    <t>3.3.90.93</t>
  </si>
  <si>
    <t>3.3.91.97</t>
  </si>
  <si>
    <t>5.</t>
  </si>
  <si>
    <t>6.</t>
  </si>
  <si>
    <t>7.</t>
  </si>
  <si>
    <t>8.</t>
  </si>
  <si>
    <t>9.</t>
  </si>
  <si>
    <t>10.</t>
  </si>
  <si>
    <t>11.</t>
  </si>
  <si>
    <t>3.1.91.13</t>
  </si>
  <si>
    <t>DESCREVER</t>
  </si>
  <si>
    <t>DECREVER</t>
  </si>
  <si>
    <t>GESTÃO DA ADMINISTRAÇÃO VOLTADA PARA RESULTADOS</t>
  </si>
  <si>
    <t>VALORIZAÇÃO E RECONHECIMENTO DOS SERVIDORES</t>
  </si>
  <si>
    <t>SERVIDORES SATISFEITO</t>
  </si>
  <si>
    <t xml:space="preserve">FOLHA DE PAGAMENTO </t>
  </si>
  <si>
    <t>IMPRIMIR RELATORIO PARA CONFERENCIA</t>
  </si>
  <si>
    <t>3.3.90.30</t>
  </si>
  <si>
    <t>3.3.90.36</t>
  </si>
  <si>
    <t>3.3.90.39</t>
  </si>
  <si>
    <t>VEICULOS DOCUMENTADOS</t>
  </si>
  <si>
    <t xml:space="preserve"> Controlar 100%  do tráfego e documentação dos veículos e dos condutores da administração municipal.</t>
  </si>
  <si>
    <t>INDICE DE VEICULOS DOCUMENTADOS EM 100%</t>
  </si>
  <si>
    <t>MANUTENÇÃO DOS SERVIÇOS DE TRANSPORTES</t>
  </si>
  <si>
    <t>3.3.90.92</t>
  </si>
  <si>
    <t>BENS MOVEIS E IMOVEIS INVENTARIADO .</t>
  </si>
  <si>
    <t>PERCENTUAL DE BENS MOVEIS E IMOVEIS INVENTARIADO EM RELAÇÃO TOTAL</t>
  </si>
  <si>
    <t>GERIR PROCESSO DE INVENTARIO DOS BENS MOVEIS E IMOVEIS DA PREFEITURA</t>
  </si>
  <si>
    <t>OBS: ATUALIZAR VALORES</t>
  </si>
  <si>
    <t>OBS.ATUALIZAR VALORES</t>
  </si>
  <si>
    <t xml:space="preserve">DESCREVER </t>
  </si>
  <si>
    <t>MOVIMENTAÇÃO DOS MATERIAIS E ESTOQUE ACOMPANHADOS</t>
  </si>
  <si>
    <t>MANUTENÇÃO DE SERVIÇOS ADMINISTRATIVOS</t>
  </si>
  <si>
    <t>3.3.90.14</t>
  </si>
  <si>
    <t>3.3.90.33</t>
  </si>
  <si>
    <t>3.3.90.40</t>
  </si>
  <si>
    <t>4.4.90.52</t>
  </si>
  <si>
    <t xml:space="preserve">OBS.ATUALIZAR VALORES </t>
  </si>
  <si>
    <t>SERVIDORES CAPACITADOS</t>
  </si>
  <si>
    <t>FORMAÇÃO E CAPACITAÇÃO DE SERVIDORES</t>
  </si>
  <si>
    <t>GESTÃO DA ADMINISTRAÇÃO PUBLICA VOLTADA PARA RESULTADOS</t>
  </si>
  <si>
    <t>MANUTENÇÃO DO SISTEMA INTEGRADO DE GESTÃO DE PESSOAS</t>
  </si>
  <si>
    <t>4.4.90.51</t>
  </si>
  <si>
    <t>SERVIDORES DESEMPENHADOS</t>
  </si>
  <si>
    <t>GESTÃO DA ADMINISTRAÇÃO PÚBLICA VOLTADA PARA RESULTADOS</t>
  </si>
  <si>
    <t>VENCIMENTOS E VANTAGENS FIXAS-PESSOALCIVIL</t>
  </si>
  <si>
    <t>OBRIGAÇÕES PATRONAIS PREVIVAG</t>
  </si>
  <si>
    <t>APORTE P/COBERTURA DO DEFICIT ATUARIAL</t>
  </si>
  <si>
    <t>CONTRATO POR TEMPO DETERMINADO</t>
  </si>
  <si>
    <t>VENCIMENTOS E VANTANGENS FIXAS -PESSOAL CIVIL</t>
  </si>
  <si>
    <t>SENTENÇAS JUDICIAIS</t>
  </si>
  <si>
    <t>INDENIZAÇÕES E RESTIRUIÇÕES TRABALHISTAS</t>
  </si>
  <si>
    <t>RESSARCIMENTO DE DESPESAS DE PESSOAL REQUISITADO</t>
  </si>
  <si>
    <t>OBRIGAÇÕES PATRONAIS INSS</t>
  </si>
  <si>
    <t>OUTROS BENEF.ASSIST.DO SERVIDOR</t>
  </si>
  <si>
    <t xml:space="preserve">INDENIZAÇÕES E RESTIRUIÇÕES </t>
  </si>
  <si>
    <t>OUTROS SERVIÇOS DE TERCEIROS PESSOA FISICA</t>
  </si>
  <si>
    <t>OUTROS SERVIÇOS DE TERCEIROS PESSOA JURIDICA</t>
  </si>
  <si>
    <t>DESPESAS DE EXERCIOS ANTERIORES</t>
  </si>
  <si>
    <t>INDENIZAÇÕES E RESTITUIÇÕES</t>
  </si>
  <si>
    <t>GESTÃO DO PATRIMONIO DA PREFEITURA</t>
  </si>
  <si>
    <t>DIARIAS</t>
  </si>
  <si>
    <t>PASSAGENS E DESPESAS COM LOCOMOÇÃO</t>
  </si>
  <si>
    <t>SERVIÇOS DE TECNOLOGIA DE INFORMAÇÃO</t>
  </si>
  <si>
    <t>DESPESAS DE EXERCICIOS ANTERIORES</t>
  </si>
  <si>
    <t>INDENIZAÇÕES E RETITUIÇÕES</t>
  </si>
  <si>
    <t>EQUIPAMENTOS E MATERIAL PERMANENTE</t>
  </si>
  <si>
    <t>OBRAS E INSTALAÇÕES</t>
  </si>
  <si>
    <t>PROCESSOS HOMOLOGADOS</t>
  </si>
  <si>
    <t>GESTÃO DE TRAMITES PROCESSUAIS</t>
  </si>
  <si>
    <t>PCCS</t>
  </si>
  <si>
    <t>REMUNERAÇÃO</t>
  </si>
  <si>
    <t>TRANSPORTE</t>
  </si>
  <si>
    <t>PATRIMÔNIO</t>
  </si>
  <si>
    <t>TRAMITES PROCESSO</t>
  </si>
  <si>
    <t>MANUTENÇÃO ADM</t>
  </si>
  <si>
    <t>VALORIZAÇÃO</t>
  </si>
  <si>
    <t>CAPACITAÇÃO</t>
  </si>
  <si>
    <t>GESTÃO DE PESSOAS</t>
  </si>
  <si>
    <t>TOTAL GERAL</t>
  </si>
  <si>
    <t>PROJETO / ATIVIDADE</t>
  </si>
  <si>
    <t>COMPETENCIA : 2022</t>
  </si>
  <si>
    <t>IMPLEMENTAR  PCCS DAS SECRETARIAS EXCETO AS QUE POSSUEM LEIS ESPECIFICAS -EDUCAÇÃO-SAUDE-E/OU OUTRAS.</t>
  </si>
  <si>
    <t>PROJETO</t>
  </si>
  <si>
    <t>ATIVIDADE:</t>
  </si>
  <si>
    <t>MANTER O TEMPO DE TRAMITAÇÃO DOS PROCEDIMENTOS LICITATÓRIOS EM 125 DIAS NA MODALIDADE CP</t>
  </si>
  <si>
    <t>TEMPO MEDIO DE TRAMITAÇÃO DOS PROCEDIMENTOS LICITATÓRIOS</t>
  </si>
  <si>
    <t xml:space="preserve">MANTER O TEMPO DE TRAMITAÇÃO DOS PROCEDIMENTOS LICITATÓRIOS EM 75 DIAS NA MODALIDADE PREGÃO </t>
  </si>
  <si>
    <t>PERCENTUAL DE SERVIDORES CAPACITADOS</t>
  </si>
  <si>
    <t>REAJUSTADO 8% SOBRE 2023</t>
  </si>
  <si>
    <t>AGREGAR O VALOR DA VI NO SUBSÍDIO - COMISSIONADOS</t>
  </si>
  <si>
    <t>3.1.91.13.</t>
  </si>
  <si>
    <t>OBRIGAÇÕES PATRONAIS</t>
  </si>
  <si>
    <t>PATRONAL DO INSS</t>
  </si>
  <si>
    <t xml:space="preserve">OBRIGAÇÕES PATRONAIS </t>
  </si>
  <si>
    <t>PATRONAL PREVIVAG</t>
  </si>
  <si>
    <t>IMPLATAÇÃO DO PCCS REF LEI Nº 4014/2014</t>
  </si>
  <si>
    <t>APORTE PREVIVAG</t>
  </si>
</sst>
</file>

<file path=xl/styles.xml><?xml version="1.0" encoding="utf-8"?>
<styleSheet xmlns="http://schemas.openxmlformats.org/spreadsheetml/2006/main">
  <numFmts count="3">
    <numFmt numFmtId="44" formatCode="_-&quot;R$&quot;\ * #,##0.00_-;\-&quot;R$&quot;\ * #,##0.00_-;_-&quot;R$&quot;\ * &quot;-&quot;??_-;_-@_-"/>
    <numFmt numFmtId="164" formatCode="_(* #,##0.00_);_(* \(#,##0.00\);_(* \-??_);_(@_)"/>
    <numFmt numFmtId="165" formatCode="0\.0\.00\.00&quot;    &quot;000"/>
  </numFmts>
  <fonts count="17">
    <font>
      <sz val="1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i/>
      <sz val="12"/>
      <color rgb="FFFF0000"/>
      <name val="Arial"/>
      <family val="2"/>
    </font>
    <font>
      <b/>
      <sz val="10"/>
      <color rgb="FFFF0000"/>
      <name val="Arial"/>
      <family val="2"/>
    </font>
    <font>
      <sz val="16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15"/>
        <bgColor indexed="35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164" fontId="6" fillId="0" borderId="0" applyFill="0" applyBorder="0" applyAlignment="0" applyProtection="0"/>
    <xf numFmtId="44" fontId="6" fillId="0" borderId="0" applyFont="0" applyFill="0" applyBorder="0" applyAlignment="0" applyProtection="0"/>
  </cellStyleXfs>
  <cellXfs count="161">
    <xf numFmtId="0" fontId="0" fillId="0" borderId="0" xfId="0"/>
    <xf numFmtId="0" fontId="0" fillId="0" borderId="0" xfId="0" applyProtection="1">
      <protection hidden="1"/>
    </xf>
    <xf numFmtId="0" fontId="1" fillId="2" borderId="1" xfId="0" applyFont="1" applyFill="1" applyBorder="1" applyAlignment="1" applyProtection="1">
      <alignment vertical="center" wrapText="1"/>
      <protection hidden="1"/>
    </xf>
    <xf numFmtId="0" fontId="1" fillId="0" borderId="2" xfId="0" applyFont="1" applyFill="1" applyBorder="1" applyAlignment="1" applyProtection="1">
      <alignment horizontal="center" vertical="center" wrapText="1"/>
      <protection hidden="1"/>
    </xf>
    <xf numFmtId="0" fontId="1" fillId="2" borderId="2" xfId="0" applyFont="1" applyFill="1" applyBorder="1" applyAlignment="1" applyProtection="1">
      <alignment horizontal="center" vertical="center" wrapText="1"/>
      <protection hidden="1"/>
    </xf>
    <xf numFmtId="164" fontId="1" fillId="2" borderId="1" xfId="1" applyFont="1" applyFill="1" applyBorder="1" applyAlignment="1" applyProtection="1">
      <alignment vertical="center" wrapText="1"/>
      <protection hidden="1"/>
    </xf>
    <xf numFmtId="0" fontId="1" fillId="0" borderId="1" xfId="1" applyNumberFormat="1" applyFont="1" applyFill="1" applyBorder="1" applyAlignment="1" applyProtection="1">
      <alignment horizontal="center" vertical="center" wrapText="1"/>
      <protection hidden="1"/>
    </xf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0" fontId="1" fillId="2" borderId="1" xfId="0" applyFont="1" applyFill="1" applyBorder="1" applyAlignment="1" applyProtection="1">
      <alignment vertical="center"/>
      <protection hidden="1"/>
    </xf>
    <xf numFmtId="0" fontId="1" fillId="0" borderId="1" xfId="0" applyFont="1" applyFill="1" applyBorder="1" applyAlignment="1" applyProtection="1">
      <alignment vertical="center" wrapText="1"/>
      <protection hidden="1"/>
    </xf>
    <xf numFmtId="164" fontId="1" fillId="0" borderId="2" xfId="1" applyFont="1" applyFill="1" applyBorder="1" applyAlignment="1" applyProtection="1">
      <alignment horizontal="center" vertical="top" wrapText="1"/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3" fillId="0" borderId="3" xfId="0" applyFont="1" applyBorder="1" applyAlignment="1" applyProtection="1">
      <alignment horizontal="center"/>
      <protection locked="0"/>
    </xf>
    <xf numFmtId="14" fontId="3" fillId="0" borderId="1" xfId="0" applyNumberFormat="1" applyFont="1" applyBorder="1" applyAlignment="1" applyProtection="1">
      <alignment horizontal="center"/>
      <protection locked="0"/>
    </xf>
    <xf numFmtId="49" fontId="3" fillId="0" borderId="1" xfId="0" applyNumberFormat="1" applyFont="1" applyBorder="1" applyAlignment="1" applyProtection="1">
      <alignment wrapText="1"/>
      <protection locked="0"/>
    </xf>
    <xf numFmtId="0" fontId="3" fillId="0" borderId="1" xfId="0" applyNumberFormat="1" applyFont="1" applyBorder="1" applyAlignment="1" applyProtection="1">
      <alignment horizontal="center"/>
      <protection locked="0"/>
    </xf>
    <xf numFmtId="4" fontId="3" fillId="0" borderId="1" xfId="0" applyNumberFormat="1" applyFont="1" applyBorder="1" applyAlignment="1" applyProtection="1">
      <alignment horizontal="center"/>
      <protection locked="0"/>
    </xf>
    <xf numFmtId="165" fontId="3" fillId="0" borderId="1" xfId="0" applyNumberFormat="1" applyFont="1" applyBorder="1" applyAlignment="1" applyProtection="1">
      <alignment horizontal="justify"/>
      <protection locked="0"/>
    </xf>
    <xf numFmtId="49" fontId="3" fillId="0" borderId="1" xfId="0" applyNumberFormat="1" applyFont="1" applyBorder="1" applyAlignment="1" applyProtection="1">
      <alignment horizontal="justify"/>
      <protection locked="0"/>
    </xf>
    <xf numFmtId="4" fontId="3" fillId="3" borderId="2" xfId="0" applyNumberFormat="1" applyFont="1" applyFill="1" applyBorder="1" applyProtection="1">
      <protection hidden="1"/>
    </xf>
    <xf numFmtId="0" fontId="0" fillId="0" borderId="0" xfId="0" applyFill="1" applyProtection="1">
      <protection hidden="1"/>
    </xf>
    <xf numFmtId="4" fontId="1" fillId="3" borderId="4" xfId="0" applyNumberFormat="1" applyFont="1" applyFill="1" applyBorder="1" applyAlignment="1" applyProtection="1">
      <alignment horizontal="right" vertical="center"/>
      <protection hidden="1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/>
      <protection locked="0"/>
    </xf>
    <xf numFmtId="14" fontId="3" fillId="0" borderId="0" xfId="0" applyNumberFormat="1" applyFont="1" applyBorder="1" applyProtection="1">
      <protection locked="0"/>
    </xf>
    <xf numFmtId="4" fontId="3" fillId="0" borderId="0" xfId="0" applyNumberFormat="1" applyFont="1" applyFill="1" applyBorder="1" applyAlignment="1" applyProtection="1">
      <alignment horizontal="right"/>
      <protection hidden="1"/>
    </xf>
    <xf numFmtId="0" fontId="4" fillId="0" borderId="0" xfId="0" applyFont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horizontal="justify" vertical="center" wrapText="1"/>
      <protection locked="0"/>
    </xf>
    <xf numFmtId="0" fontId="4" fillId="0" borderId="0" xfId="0" applyFont="1" applyBorder="1" applyAlignment="1" applyProtection="1">
      <alignment horizontal="justify" vertical="center"/>
      <protection locked="0"/>
    </xf>
    <xf numFmtId="14" fontId="4" fillId="0" borderId="0" xfId="0" applyNumberFormat="1" applyFont="1" applyBorder="1" applyAlignment="1" applyProtection="1">
      <alignment horizontal="justify" vertical="center"/>
      <protection locked="0"/>
    </xf>
    <xf numFmtId="14" fontId="4" fillId="0" borderId="0" xfId="0" applyNumberFormat="1" applyFont="1" applyBorder="1" applyProtection="1">
      <protection locked="0"/>
    </xf>
    <xf numFmtId="4" fontId="0" fillId="0" borderId="0" xfId="0" applyNumberFormat="1" applyFill="1" applyBorder="1" applyProtection="1">
      <protection hidden="1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/>
      <protection locked="0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horizontal="justify" vertical="top" wrapText="1"/>
      <protection hidden="1"/>
    </xf>
    <xf numFmtId="0" fontId="0" fillId="0" borderId="0" xfId="0" applyBorder="1" applyAlignment="1" applyProtection="1">
      <alignment horizontal="justify" vertical="top"/>
      <protection hidden="1"/>
    </xf>
    <xf numFmtId="14" fontId="0" fillId="0" borderId="0" xfId="0" applyNumberFormat="1" applyBorder="1" applyProtection="1">
      <protection hidden="1"/>
    </xf>
    <xf numFmtId="0" fontId="5" fillId="0" borderId="0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Border="1" applyProtection="1">
      <protection hidden="1"/>
    </xf>
    <xf numFmtId="0" fontId="1" fillId="2" borderId="2" xfId="0" applyFont="1" applyFill="1" applyBorder="1" applyAlignment="1" applyProtection="1">
      <alignment vertical="center" wrapText="1"/>
      <protection hidden="1"/>
    </xf>
    <xf numFmtId="0" fontId="1" fillId="2" borderId="5" xfId="0" applyFont="1" applyFill="1" applyBorder="1" applyAlignment="1" applyProtection="1">
      <alignment horizontal="center" vertical="center" wrapText="1"/>
      <protection hidden="1"/>
    </xf>
    <xf numFmtId="4" fontId="7" fillId="3" borderId="4" xfId="0" applyNumberFormat="1" applyFont="1" applyFill="1" applyBorder="1" applyAlignment="1" applyProtection="1">
      <alignment horizontal="right" vertical="center"/>
      <protection hidden="1"/>
    </xf>
    <xf numFmtId="0" fontId="1" fillId="0" borderId="5" xfId="0" applyFont="1" applyFill="1" applyBorder="1" applyAlignment="1" applyProtection="1">
      <alignment horizontal="center" vertical="center" wrapText="1"/>
      <protection hidden="1"/>
    </xf>
    <xf numFmtId="0" fontId="1" fillId="2" borderId="5" xfId="0" applyFont="1" applyFill="1" applyBorder="1" applyAlignment="1" applyProtection="1">
      <alignment vertical="center" wrapText="1"/>
      <protection hidden="1"/>
    </xf>
    <xf numFmtId="164" fontId="1" fillId="0" borderId="5" xfId="1" applyFont="1" applyFill="1" applyBorder="1" applyAlignment="1" applyProtection="1">
      <alignment horizontal="center" vertical="top" wrapText="1"/>
      <protection hidden="1"/>
    </xf>
    <xf numFmtId="0" fontId="3" fillId="0" borderId="6" xfId="0" applyFont="1" applyBorder="1" applyAlignment="1" applyProtection="1">
      <alignment horizontal="center"/>
      <protection locked="0"/>
    </xf>
    <xf numFmtId="4" fontId="3" fillId="3" borderId="5" xfId="0" applyNumberFormat="1" applyFont="1" applyFill="1" applyBorder="1" applyProtection="1">
      <protection hidden="1"/>
    </xf>
    <xf numFmtId="0" fontId="10" fillId="5" borderId="35" xfId="0" applyFont="1" applyFill="1" applyBorder="1" applyAlignment="1"/>
    <xf numFmtId="0" fontId="10" fillId="5" borderId="36" xfId="0" applyFont="1" applyFill="1" applyBorder="1" applyAlignment="1"/>
    <xf numFmtId="0" fontId="11" fillId="6" borderId="37" xfId="0" applyFont="1" applyFill="1" applyBorder="1" applyAlignment="1"/>
    <xf numFmtId="0" fontId="11" fillId="6" borderId="38" xfId="0" applyFont="1" applyFill="1" applyBorder="1" applyAlignment="1"/>
    <xf numFmtId="0" fontId="11" fillId="7" borderId="37" xfId="0" applyFont="1" applyFill="1" applyBorder="1" applyAlignment="1"/>
    <xf numFmtId="0" fontId="11" fillId="7" borderId="38" xfId="0" applyFont="1" applyFill="1" applyBorder="1" applyAlignment="1"/>
    <xf numFmtId="0" fontId="1" fillId="2" borderId="7" xfId="0" applyFont="1" applyFill="1" applyBorder="1" applyAlignment="1" applyProtection="1">
      <alignment horizontal="center" vertical="center" wrapText="1"/>
      <protection hidden="1"/>
    </xf>
    <xf numFmtId="0" fontId="0" fillId="8" borderId="0" xfId="0" applyFill="1" applyProtection="1">
      <protection hidden="1"/>
    </xf>
    <xf numFmtId="14" fontId="9" fillId="8" borderId="8" xfId="0" applyNumberFormat="1" applyFont="1" applyFill="1" applyBorder="1" applyProtection="1">
      <protection hidden="1"/>
    </xf>
    <xf numFmtId="14" fontId="9" fillId="8" borderId="9" xfId="0" applyNumberFormat="1" applyFont="1" applyFill="1" applyBorder="1" applyProtection="1">
      <protection hidden="1"/>
    </xf>
    <xf numFmtId="14" fontId="5" fillId="8" borderId="10" xfId="0" applyNumberFormat="1" applyFont="1" applyFill="1" applyBorder="1" applyProtection="1">
      <protection hidden="1"/>
    </xf>
    <xf numFmtId="0" fontId="5" fillId="0" borderId="0" xfId="0" applyFont="1" applyProtection="1">
      <protection hidden="1"/>
    </xf>
    <xf numFmtId="14" fontId="5" fillId="8" borderId="11" xfId="0" applyNumberFormat="1" applyFont="1" applyFill="1" applyBorder="1" applyProtection="1">
      <protection hidden="1"/>
    </xf>
    <xf numFmtId="14" fontId="5" fillId="8" borderId="12" xfId="0" applyNumberFormat="1" applyFont="1" applyFill="1" applyBorder="1" applyProtection="1">
      <protection hidden="1"/>
    </xf>
    <xf numFmtId="14" fontId="5" fillId="8" borderId="13" xfId="0" applyNumberFormat="1" applyFont="1" applyFill="1" applyBorder="1" applyProtection="1">
      <protection hidden="1"/>
    </xf>
    <xf numFmtId="0" fontId="8" fillId="8" borderId="14" xfId="0" applyFont="1" applyFill="1" applyBorder="1" applyProtection="1">
      <protection hidden="1"/>
    </xf>
    <xf numFmtId="0" fontId="12" fillId="5" borderId="35" xfId="0" applyFont="1" applyFill="1" applyBorder="1" applyAlignment="1"/>
    <xf numFmtId="0" fontId="12" fillId="5" borderId="36" xfId="0" applyFont="1" applyFill="1" applyBorder="1" applyAlignment="1"/>
    <xf numFmtId="0" fontId="13" fillId="6" borderId="37" xfId="0" applyFont="1" applyFill="1" applyBorder="1" applyAlignment="1"/>
    <xf numFmtId="0" fontId="13" fillId="6" borderId="38" xfId="0" applyFont="1" applyFill="1" applyBorder="1" applyAlignment="1"/>
    <xf numFmtId="0" fontId="13" fillId="7" borderId="37" xfId="0" applyFont="1" applyFill="1" applyBorder="1" applyAlignment="1"/>
    <xf numFmtId="0" fontId="13" fillId="7" borderId="38" xfId="0" applyFont="1" applyFill="1" applyBorder="1" applyAlignment="1"/>
    <xf numFmtId="14" fontId="8" fillId="8" borderId="0" xfId="0" applyNumberFormat="1" applyFont="1" applyFill="1" applyBorder="1" applyProtection="1">
      <protection locked="0"/>
    </xf>
    <xf numFmtId="14" fontId="8" fillId="8" borderId="0" xfId="0" applyNumberFormat="1" applyFont="1" applyFill="1" applyBorder="1" applyProtection="1">
      <protection hidden="1"/>
    </xf>
    <xf numFmtId="4" fontId="1" fillId="3" borderId="15" xfId="0" applyNumberFormat="1" applyFont="1" applyFill="1" applyBorder="1" applyAlignment="1" applyProtection="1">
      <alignment horizontal="right" vertical="center"/>
      <protection hidden="1"/>
    </xf>
    <xf numFmtId="4" fontId="0" fillId="0" borderId="14" xfId="0" applyNumberFormat="1" applyBorder="1" applyAlignment="1">
      <alignment vertical="center"/>
    </xf>
    <xf numFmtId="0" fontId="5" fillId="9" borderId="14" xfId="0" applyFont="1" applyFill="1" applyBorder="1" applyAlignment="1">
      <alignment vertical="center"/>
    </xf>
    <xf numFmtId="4" fontId="5" fillId="9" borderId="14" xfId="0" applyNumberFormat="1" applyFont="1" applyFill="1" applyBorder="1" applyAlignment="1">
      <alignment vertical="center"/>
    </xf>
    <xf numFmtId="0" fontId="0" fillId="10" borderId="14" xfId="0" applyFill="1" applyBorder="1" applyAlignment="1">
      <alignment vertical="center"/>
    </xf>
    <xf numFmtId="0" fontId="0" fillId="11" borderId="14" xfId="0" applyFill="1" applyBorder="1" applyAlignment="1">
      <alignment vertical="center"/>
    </xf>
    <xf numFmtId="0" fontId="0" fillId="12" borderId="14" xfId="0" applyFill="1" applyBorder="1" applyAlignment="1">
      <alignment vertical="center"/>
    </xf>
    <xf numFmtId="0" fontId="0" fillId="13" borderId="14" xfId="0" applyFill="1" applyBorder="1" applyAlignment="1">
      <alignment vertical="center"/>
    </xf>
    <xf numFmtId="0" fontId="0" fillId="14" borderId="14" xfId="0" applyFill="1" applyBorder="1" applyAlignment="1">
      <alignment vertical="center"/>
    </xf>
    <xf numFmtId="0" fontId="5" fillId="8" borderId="0" xfId="0" applyFont="1" applyFill="1"/>
    <xf numFmtId="165" fontId="14" fillId="0" borderId="1" xfId="0" applyNumberFormat="1" applyFont="1" applyBorder="1" applyAlignment="1" applyProtection="1">
      <alignment horizontal="justify"/>
      <protection locked="0"/>
    </xf>
    <xf numFmtId="0" fontId="14" fillId="0" borderId="1" xfId="0" applyNumberFormat="1" applyFont="1" applyBorder="1" applyAlignment="1" applyProtection="1">
      <alignment horizontal="center"/>
      <protection locked="0"/>
    </xf>
    <xf numFmtId="49" fontId="14" fillId="0" borderId="1" xfId="0" applyNumberFormat="1" applyFont="1" applyBorder="1" applyAlignment="1" applyProtection="1">
      <alignment horizontal="justify"/>
      <protection locked="0"/>
    </xf>
    <xf numFmtId="4" fontId="14" fillId="3" borderId="2" xfId="0" applyNumberFormat="1" applyFont="1" applyFill="1" applyBorder="1" applyProtection="1">
      <protection hidden="1"/>
    </xf>
    <xf numFmtId="0" fontId="15" fillId="8" borderId="0" xfId="0" applyFont="1" applyFill="1" applyAlignment="1" applyProtection="1">
      <alignment vertical="center"/>
      <protection hidden="1"/>
    </xf>
    <xf numFmtId="0" fontId="1" fillId="2" borderId="16" xfId="0" applyFont="1" applyFill="1" applyBorder="1" applyAlignment="1" applyProtection="1">
      <alignment horizontal="center" vertical="center" wrapText="1"/>
      <protection hidden="1"/>
    </xf>
    <xf numFmtId="0" fontId="1" fillId="2" borderId="3" xfId="0" applyFont="1" applyFill="1" applyBorder="1" applyAlignment="1" applyProtection="1">
      <alignment horizontal="center" vertical="center" wrapText="1"/>
      <protection hidden="1"/>
    </xf>
    <xf numFmtId="0" fontId="1" fillId="0" borderId="1" xfId="0" applyFont="1" applyFill="1" applyBorder="1" applyAlignment="1" applyProtection="1">
      <alignment horizontal="center" vertical="center" wrapText="1"/>
      <protection hidden="1"/>
    </xf>
    <xf numFmtId="0" fontId="1" fillId="2" borderId="1" xfId="0" applyFont="1" applyFill="1" applyBorder="1" applyAlignment="1" applyProtection="1">
      <alignment horizontal="left" vertical="center" wrapText="1"/>
      <protection hidden="1"/>
    </xf>
    <xf numFmtId="4" fontId="1" fillId="0" borderId="2" xfId="0" applyNumberFormat="1" applyFont="1" applyFill="1" applyBorder="1" applyAlignment="1" applyProtection="1">
      <alignment horizontal="center" vertical="center" wrapText="1"/>
      <protection hidden="1"/>
    </xf>
    <xf numFmtId="0" fontId="2" fillId="0" borderId="1" xfId="0" applyFont="1" applyFill="1" applyBorder="1" applyAlignment="1" applyProtection="1">
      <alignment horizontal="center" vertical="center" wrapText="1"/>
      <protection hidden="1"/>
    </xf>
    <xf numFmtId="0" fontId="1" fillId="2" borderId="2" xfId="0" applyFont="1" applyFill="1" applyBorder="1" applyAlignment="1" applyProtection="1">
      <alignment horizontal="center" vertical="center" wrapText="1"/>
      <protection hidden="1"/>
    </xf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1" fillId="2" borderId="2" xfId="1" applyFont="1" applyFill="1" applyBorder="1" applyAlignment="1" applyProtection="1">
      <alignment horizontal="center" vertical="center" wrapText="1"/>
      <protection hidden="1"/>
    </xf>
    <xf numFmtId="0" fontId="1" fillId="4" borderId="2" xfId="1" applyNumberFormat="1" applyFont="1" applyFill="1" applyBorder="1" applyAlignment="1" applyProtection="1">
      <alignment horizontal="center" vertical="center"/>
      <protection hidden="1"/>
    </xf>
    <xf numFmtId="164" fontId="1" fillId="2" borderId="1" xfId="1" applyFont="1" applyFill="1" applyBorder="1" applyAlignment="1" applyProtection="1">
      <alignment horizontal="center" vertical="center" wrapText="1"/>
      <protection hidden="1"/>
    </xf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49" fontId="3" fillId="0" borderId="1" xfId="0" applyNumberFormat="1" applyFont="1" applyBorder="1" applyAlignment="1" applyProtection="1">
      <alignment horizontal="justify" wrapText="1"/>
      <protection locked="0"/>
    </xf>
    <xf numFmtId="0" fontId="1" fillId="2" borderId="7" xfId="0" applyFont="1" applyFill="1" applyBorder="1" applyAlignment="1" applyProtection="1">
      <alignment horizontal="center" vertical="center" wrapText="1"/>
      <protection hidden="1"/>
    </xf>
    <xf numFmtId="49" fontId="3" fillId="8" borderId="1" xfId="0" applyNumberFormat="1" applyFont="1" applyFill="1" applyBorder="1" applyAlignment="1" applyProtection="1">
      <alignment horizontal="justify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165" fontId="3" fillId="0" borderId="1" xfId="0" applyNumberFormat="1" applyFont="1" applyBorder="1" applyAlignment="1" applyProtection="1">
      <alignment horizontal="center" vertical="center" wrapText="1"/>
      <protection locked="0"/>
    </xf>
    <xf numFmtId="14" fontId="1" fillId="3" borderId="17" xfId="0" applyNumberFormat="1" applyFont="1" applyFill="1" applyBorder="1" applyAlignment="1" applyProtection="1">
      <alignment horizontal="center" vertical="center"/>
      <protection locked="0"/>
    </xf>
    <xf numFmtId="0" fontId="1" fillId="2" borderId="18" xfId="0" applyFont="1" applyFill="1" applyBorder="1" applyAlignment="1" applyProtection="1">
      <alignment horizontal="center" vertical="center" wrapText="1"/>
      <protection hidden="1"/>
    </xf>
    <xf numFmtId="0" fontId="3" fillId="0" borderId="19" xfId="0" applyFont="1" applyBorder="1" applyAlignment="1" applyProtection="1">
      <alignment horizontal="justify" vertical="center" wrapText="1"/>
      <protection locked="0"/>
    </xf>
    <xf numFmtId="4" fontId="3" fillId="0" borderId="18" xfId="0" applyNumberFormat="1" applyFont="1" applyBorder="1" applyAlignment="1" applyProtection="1">
      <alignment horizontal="right" vertical="center" wrapText="1"/>
      <protection hidden="1"/>
    </xf>
    <xf numFmtId="0" fontId="1" fillId="2" borderId="19" xfId="0" applyFont="1" applyFill="1" applyBorder="1" applyAlignment="1" applyProtection="1">
      <alignment horizontal="center" vertical="center" wrapText="1"/>
      <protection hidden="1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4" fontId="1" fillId="2" borderId="18" xfId="0" applyNumberFormat="1" applyFont="1" applyFill="1" applyBorder="1" applyAlignment="1" applyProtection="1">
      <alignment horizontal="right" vertical="center" wrapText="1"/>
      <protection hidden="1"/>
    </xf>
    <xf numFmtId="4" fontId="7" fillId="0" borderId="2" xfId="0" applyNumberFormat="1" applyFont="1" applyFill="1" applyBorder="1" applyAlignment="1" applyProtection="1">
      <alignment horizontal="center" vertical="center" wrapText="1"/>
      <protection hidden="1"/>
    </xf>
    <xf numFmtId="49" fontId="3" fillId="0" borderId="18" xfId="0" applyNumberFormat="1" applyFont="1" applyBorder="1" applyAlignment="1" applyProtection="1">
      <alignment horizontal="left" wrapText="1"/>
      <protection locked="0"/>
    </xf>
    <xf numFmtId="49" fontId="3" fillId="0" borderId="20" xfId="0" applyNumberFormat="1" applyFont="1" applyBorder="1" applyAlignment="1" applyProtection="1">
      <alignment horizontal="left" wrapText="1"/>
      <protection locked="0"/>
    </xf>
    <xf numFmtId="49" fontId="3" fillId="0" borderId="19" xfId="0" applyNumberFormat="1" applyFont="1" applyBorder="1" applyAlignment="1" applyProtection="1">
      <alignment horizontal="left" wrapText="1"/>
      <protection locked="0"/>
    </xf>
    <xf numFmtId="49" fontId="3" fillId="0" borderId="18" xfId="0" applyNumberFormat="1" applyFont="1" applyBorder="1" applyAlignment="1" applyProtection="1">
      <alignment horizontal="center" wrapText="1"/>
      <protection locked="0"/>
    </xf>
    <xf numFmtId="49" fontId="3" fillId="0" borderId="20" xfId="0" applyNumberFormat="1" applyFont="1" applyBorder="1" applyAlignment="1" applyProtection="1">
      <alignment horizontal="center" wrapText="1"/>
      <protection locked="0"/>
    </xf>
    <xf numFmtId="49" fontId="3" fillId="0" borderId="19" xfId="0" applyNumberFormat="1" applyFont="1" applyBorder="1" applyAlignment="1" applyProtection="1">
      <alignment horizontal="center" wrapText="1"/>
      <protection locked="0"/>
    </xf>
    <xf numFmtId="4" fontId="3" fillId="0" borderId="5" xfId="0" applyNumberFormat="1" applyFont="1" applyBorder="1" applyAlignment="1" applyProtection="1">
      <alignment horizontal="right" vertical="center" wrapText="1"/>
      <protection hidden="1"/>
    </xf>
    <xf numFmtId="0" fontId="1" fillId="2" borderId="21" xfId="0" applyFont="1" applyFill="1" applyBorder="1" applyAlignment="1" applyProtection="1">
      <alignment horizontal="center" vertical="center" wrapText="1"/>
      <protection hidden="1"/>
    </xf>
    <xf numFmtId="0" fontId="1" fillId="2" borderId="22" xfId="0" applyFont="1" applyFill="1" applyBorder="1" applyAlignment="1" applyProtection="1">
      <alignment horizontal="center" vertical="center" wrapText="1"/>
      <protection hidden="1"/>
    </xf>
    <xf numFmtId="0" fontId="1" fillId="2" borderId="23" xfId="0" applyFont="1" applyFill="1" applyBorder="1" applyAlignment="1" applyProtection="1">
      <alignment horizontal="center" vertical="center" wrapText="1"/>
      <protection hidden="1"/>
    </xf>
    <xf numFmtId="0" fontId="1" fillId="2" borderId="6" xfId="0" applyFont="1" applyFill="1" applyBorder="1" applyAlignment="1" applyProtection="1">
      <alignment horizontal="center" vertical="center" wrapText="1"/>
      <protection hidden="1"/>
    </xf>
    <xf numFmtId="0" fontId="1" fillId="2" borderId="5" xfId="0" applyFont="1" applyFill="1" applyBorder="1" applyAlignment="1" applyProtection="1">
      <alignment horizontal="center" vertical="center" wrapText="1"/>
      <protection hidden="1"/>
    </xf>
    <xf numFmtId="0" fontId="3" fillId="0" borderId="6" xfId="0" applyFont="1" applyBorder="1" applyAlignment="1" applyProtection="1">
      <alignment horizontal="center" vertical="center" wrapText="1"/>
      <protection locked="0"/>
    </xf>
    <xf numFmtId="165" fontId="3" fillId="0" borderId="18" xfId="0" applyNumberFormat="1" applyFont="1" applyBorder="1" applyAlignment="1" applyProtection="1">
      <alignment horizontal="center" vertical="center" wrapText="1"/>
      <protection locked="0"/>
    </xf>
    <xf numFmtId="165" fontId="3" fillId="0" borderId="20" xfId="0" applyNumberFormat="1" applyFont="1" applyBorder="1" applyAlignment="1" applyProtection="1">
      <alignment horizontal="center" vertical="center" wrapText="1"/>
      <protection locked="0"/>
    </xf>
    <xf numFmtId="165" fontId="3" fillId="0" borderId="19" xfId="0" applyNumberFormat="1" applyFont="1" applyBorder="1" applyAlignment="1" applyProtection="1">
      <alignment horizontal="center" vertical="center" wrapText="1"/>
      <protection locked="0"/>
    </xf>
    <xf numFmtId="49" fontId="3" fillId="0" borderId="19" xfId="0" applyNumberFormat="1" applyFont="1" applyBorder="1" applyAlignment="1" applyProtection="1">
      <alignment horizontal="justify" vertical="center" wrapText="1"/>
      <protection locked="0"/>
    </xf>
    <xf numFmtId="0" fontId="1" fillId="2" borderId="24" xfId="0" applyFont="1" applyFill="1" applyBorder="1" applyAlignment="1" applyProtection="1">
      <alignment horizontal="left" vertical="center" wrapText="1"/>
      <protection locked="0"/>
    </xf>
    <xf numFmtId="0" fontId="1" fillId="2" borderId="25" xfId="0" applyFont="1" applyFill="1" applyBorder="1" applyAlignment="1" applyProtection="1">
      <alignment horizontal="left" vertical="center" wrapText="1"/>
      <protection locked="0"/>
    </xf>
    <xf numFmtId="4" fontId="7" fillId="2" borderId="26" xfId="0" applyNumberFormat="1" applyFont="1" applyFill="1" applyBorder="1" applyAlignment="1" applyProtection="1">
      <alignment horizontal="right" vertical="center" wrapText="1"/>
      <protection hidden="1"/>
    </xf>
    <xf numFmtId="4" fontId="7" fillId="2" borderId="15" xfId="0" applyNumberFormat="1" applyFont="1" applyFill="1" applyBorder="1" applyAlignment="1" applyProtection="1">
      <alignment horizontal="right" vertical="center" wrapText="1"/>
      <protection hidden="1"/>
    </xf>
    <xf numFmtId="0" fontId="3" fillId="0" borderId="1" xfId="0" applyFont="1" applyFill="1" applyBorder="1" applyAlignment="1" applyProtection="1">
      <alignment horizontal="center" vertical="center" wrapText="1"/>
      <protection hidden="1"/>
    </xf>
    <xf numFmtId="0" fontId="3" fillId="0" borderId="2" xfId="0" applyFont="1" applyBorder="1" applyAlignment="1">
      <alignment horizontal="center" vertical="center" wrapText="1"/>
    </xf>
    <xf numFmtId="4" fontId="7" fillId="2" borderId="18" xfId="0" applyNumberFormat="1" applyFont="1" applyFill="1" applyBorder="1" applyAlignment="1" applyProtection="1">
      <alignment horizontal="right" vertical="center" wrapText="1"/>
      <protection hidden="1"/>
    </xf>
    <xf numFmtId="49" fontId="3" fillId="0" borderId="18" xfId="0" applyNumberFormat="1" applyFont="1" applyBorder="1" applyAlignment="1" applyProtection="1">
      <alignment horizontal="justify" wrapText="1"/>
      <protection locked="0"/>
    </xf>
    <xf numFmtId="49" fontId="3" fillId="0" borderId="20" xfId="0" applyNumberFormat="1" applyFont="1" applyBorder="1" applyAlignment="1" applyProtection="1">
      <alignment horizontal="justify" wrapText="1"/>
      <protection locked="0"/>
    </xf>
    <xf numFmtId="49" fontId="3" fillId="0" borderId="19" xfId="0" applyNumberFormat="1" applyFont="1" applyBorder="1" applyAlignment="1" applyProtection="1">
      <alignment horizontal="justify" wrapText="1"/>
      <protection locked="0"/>
    </xf>
    <xf numFmtId="0" fontId="1" fillId="2" borderId="27" xfId="0" applyFont="1" applyFill="1" applyBorder="1" applyAlignment="1" applyProtection="1">
      <alignment horizontal="center" vertical="center" wrapText="1"/>
      <protection hidden="1"/>
    </xf>
    <xf numFmtId="0" fontId="1" fillId="2" borderId="28" xfId="0" applyFont="1" applyFill="1" applyBorder="1" applyAlignment="1" applyProtection="1">
      <alignment horizontal="center" vertical="center" wrapText="1"/>
      <protection hidden="1"/>
    </xf>
    <xf numFmtId="0" fontId="1" fillId="2" borderId="29" xfId="0" applyFont="1" applyFill="1" applyBorder="1" applyAlignment="1" applyProtection="1">
      <alignment horizontal="center" vertical="center" wrapText="1"/>
      <protection hidden="1"/>
    </xf>
    <xf numFmtId="0" fontId="1" fillId="2" borderId="30" xfId="0" applyFont="1" applyFill="1" applyBorder="1" applyAlignment="1" applyProtection="1">
      <alignment horizontal="center" vertical="center" wrapText="1"/>
      <protection hidden="1"/>
    </xf>
    <xf numFmtId="0" fontId="1" fillId="2" borderId="31" xfId="0" applyFont="1" applyFill="1" applyBorder="1" applyAlignment="1" applyProtection="1">
      <alignment horizontal="center" vertical="center" wrapText="1"/>
      <protection hidden="1"/>
    </xf>
    <xf numFmtId="4" fontId="1" fillId="0" borderId="5" xfId="0" applyNumberFormat="1" applyFont="1" applyFill="1" applyBorder="1" applyAlignment="1" applyProtection="1">
      <alignment horizontal="center" vertical="center" wrapText="1"/>
      <protection hidden="1"/>
    </xf>
    <xf numFmtId="0" fontId="1" fillId="0" borderId="5" xfId="0" applyFont="1" applyFill="1" applyBorder="1" applyAlignment="1" applyProtection="1">
      <alignment horizontal="center" vertical="center" wrapText="1"/>
      <protection hidden="1"/>
    </xf>
    <xf numFmtId="0" fontId="3" fillId="0" borderId="5" xfId="0" applyFont="1" applyBorder="1" applyAlignment="1">
      <alignment horizontal="center" vertical="center" wrapText="1"/>
    </xf>
    <xf numFmtId="164" fontId="1" fillId="2" borderId="5" xfId="1" applyFont="1" applyFill="1" applyBorder="1" applyAlignment="1" applyProtection="1">
      <alignment horizontal="center" vertical="center" wrapText="1"/>
      <protection hidden="1"/>
    </xf>
    <xf numFmtId="0" fontId="1" fillId="4" borderId="5" xfId="1" applyNumberFormat="1" applyFont="1" applyFill="1" applyBorder="1" applyAlignment="1" applyProtection="1">
      <alignment horizontal="center" vertical="center"/>
      <protection hidden="1"/>
    </xf>
    <xf numFmtId="0" fontId="1" fillId="2" borderId="32" xfId="0" applyFont="1" applyFill="1" applyBorder="1" applyAlignment="1" applyProtection="1">
      <alignment horizontal="center" vertical="center" wrapText="1"/>
      <protection hidden="1"/>
    </xf>
    <xf numFmtId="0" fontId="1" fillId="2" borderId="33" xfId="0" applyFont="1" applyFill="1" applyBorder="1" applyAlignment="1" applyProtection="1">
      <alignment horizontal="center" vertical="center" wrapText="1"/>
      <protection hidden="1"/>
    </xf>
    <xf numFmtId="14" fontId="1" fillId="3" borderId="24" xfId="0" applyNumberFormat="1" applyFont="1" applyFill="1" applyBorder="1" applyAlignment="1" applyProtection="1">
      <alignment horizontal="center" vertical="center"/>
      <protection locked="0"/>
    </xf>
    <xf numFmtId="14" fontId="1" fillId="3" borderId="34" xfId="0" applyNumberFormat="1" applyFont="1" applyFill="1" applyBorder="1" applyAlignment="1" applyProtection="1">
      <alignment horizontal="center" vertical="center"/>
      <protection locked="0"/>
    </xf>
    <xf numFmtId="4" fontId="7" fillId="2" borderId="20" xfId="0" applyNumberFormat="1" applyFont="1" applyFill="1" applyBorder="1" applyAlignment="1" applyProtection="1">
      <alignment horizontal="right" vertical="center" wrapText="1"/>
      <protection hidden="1"/>
    </xf>
    <xf numFmtId="44" fontId="16" fillId="0" borderId="0" xfId="2" applyFont="1" applyFill="1" applyProtection="1">
      <protection hidden="1"/>
    </xf>
    <xf numFmtId="49" fontId="3" fillId="15" borderId="1" xfId="0" applyNumberFormat="1" applyFont="1" applyFill="1" applyBorder="1" applyAlignment="1" applyProtection="1">
      <alignment horizontal="justify" wrapText="1"/>
      <protection locked="0"/>
    </xf>
    <xf numFmtId="44" fontId="3" fillId="0" borderId="1" xfId="2" applyFont="1" applyBorder="1" applyAlignment="1" applyProtection="1">
      <alignment horizontal="center"/>
      <protection locked="0"/>
    </xf>
  </cellXfs>
  <cellStyles count="3">
    <cellStyle name="Moeda" xfId="2" builtinId="4"/>
    <cellStyle name="Normal" xfId="0" builtinId="0"/>
    <cellStyle name="Separador de milhares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a%20ldo%20-%20eventos%20maio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LANILHA%2004%20-%20PTA-LOA%20-%202023-SA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LANILHA%2004%20-%20PTA-LOA%20-%202024-SA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DO 2023 com base prop 2022"/>
      <sheetName val="análise do orçamento 2022"/>
      <sheetName val="demonstativo folha"/>
      <sheetName val="DE VI PARA VENCIMENTO"/>
      <sheetName val="base LOA-2024"/>
      <sheetName val="base LOA-2023"/>
      <sheetName val="base usada"/>
      <sheetName val="base"/>
    </sheetNames>
    <sheetDataSet>
      <sheetData sheetId="0">
        <row r="4">
          <cell r="A4" t="str">
            <v>3.1.90.04</v>
          </cell>
        </row>
      </sheetData>
      <sheetData sheetId="1"/>
      <sheetData sheetId="2"/>
      <sheetData sheetId="3">
        <row r="8">
          <cell r="G8">
            <v>800000</v>
          </cell>
        </row>
      </sheetData>
      <sheetData sheetId="4">
        <row r="11">
          <cell r="H11">
            <v>1395997.6826880032</v>
          </cell>
        </row>
      </sheetData>
      <sheetData sheetId="5">
        <row r="9">
          <cell r="H9">
            <v>1292590.4469333324</v>
          </cell>
        </row>
        <row r="20">
          <cell r="H20">
            <v>431014.50666666677</v>
          </cell>
        </row>
        <row r="25">
          <cell r="H25">
            <v>314273.23200000008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CCS"/>
      <sheetName val="REMUNERAÇAO"/>
      <sheetName val="TRANSPORTE"/>
      <sheetName val="PATRIMONIO"/>
      <sheetName val="TRAMITES PROCESSO"/>
      <sheetName val="MANUTENÇÃO ADM"/>
      <sheetName val="VALORIZAÇÃO"/>
      <sheetName val="CAPACITAÇÃO"/>
      <sheetName val="GESTAO PESSOAS"/>
      <sheetName val="TOTAL"/>
    </sheetNames>
    <sheetDataSet>
      <sheetData sheetId="0">
        <row r="20">
          <cell r="J20">
            <v>1641671</v>
          </cell>
        </row>
        <row r="21">
          <cell r="J21">
            <v>229834</v>
          </cell>
        </row>
        <row r="22">
          <cell r="J22">
            <v>180583</v>
          </cell>
        </row>
        <row r="23">
          <cell r="J23">
            <v>800000</v>
          </cell>
        </row>
        <row r="24">
          <cell r="J24">
            <v>176160.64000000001</v>
          </cell>
        </row>
      </sheetData>
      <sheetData sheetId="1">
        <row r="20">
          <cell r="J20">
            <v>1292590.4469333324</v>
          </cell>
        </row>
        <row r="21">
          <cell r="J21">
            <v>4868037.4458666677</v>
          </cell>
        </row>
        <row r="22">
          <cell r="J22">
            <v>314273.23200000008</v>
          </cell>
        </row>
        <row r="26">
          <cell r="J26">
            <v>431014.50666666677</v>
          </cell>
        </row>
        <row r="30">
          <cell r="J30">
            <v>496120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CCS"/>
      <sheetName val="REMUNERAÇAO"/>
      <sheetName val="TRANSPORTE"/>
      <sheetName val="PATRIMONIO"/>
      <sheetName val="TRAMITES PROCESSO"/>
      <sheetName val="MANUTENÇÃO ADM"/>
      <sheetName val="VALORIZAÇÃO"/>
      <sheetName val="CAPACITAÇÃO"/>
      <sheetName val="GESTAO PESSOAS"/>
      <sheetName val="TOTAL"/>
    </sheetNames>
    <sheetDataSet>
      <sheetData sheetId="0">
        <row r="20">
          <cell r="J20">
            <v>1641671</v>
          </cell>
        </row>
        <row r="21">
          <cell r="J21">
            <v>229834</v>
          </cell>
        </row>
        <row r="22">
          <cell r="J22">
            <v>180583</v>
          </cell>
        </row>
        <row r="23">
          <cell r="J23">
            <v>800000</v>
          </cell>
        </row>
        <row r="24">
          <cell r="J24">
            <v>176160.64000000001</v>
          </cell>
        </row>
      </sheetData>
      <sheetData sheetId="1">
        <row r="20">
          <cell r="J20">
            <v>1395997.6826880032</v>
          </cell>
        </row>
        <row r="21">
          <cell r="J21">
            <v>5142706.2303359983</v>
          </cell>
        </row>
        <row r="22">
          <cell r="J22">
            <v>339415.0905600001</v>
          </cell>
        </row>
        <row r="26">
          <cell r="J26">
            <v>451671.66720000014</v>
          </cell>
        </row>
        <row r="30">
          <cell r="J30">
            <v>535809.60000000009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R54"/>
  <sheetViews>
    <sheetView showGridLines="0" zoomScale="55" zoomScaleNormal="55" zoomScaleSheetLayoutView="50" workbookViewId="0">
      <selection activeCell="J24" sqref="J24"/>
    </sheetView>
  </sheetViews>
  <sheetFormatPr defaultRowHeight="12.75"/>
  <cols>
    <col min="1" max="1" width="12.85546875" style="1" customWidth="1"/>
    <col min="2" max="2" width="14.140625" style="1" customWidth="1"/>
    <col min="3" max="3" width="15" style="1" customWidth="1"/>
    <col min="4" max="4" width="27.7109375" style="1" customWidth="1"/>
    <col min="5" max="5" width="14.140625" style="1" customWidth="1"/>
    <col min="6" max="6" width="14.85546875" style="1" customWidth="1"/>
    <col min="7" max="7" width="14.5703125" style="1" customWidth="1"/>
    <col min="8" max="8" width="46.5703125" style="1" customWidth="1"/>
    <col min="9" max="9" width="14.85546875" style="1" customWidth="1"/>
    <col min="10" max="10" width="20.28515625" style="1" customWidth="1"/>
    <col min="11" max="11" width="27.5703125" style="1" customWidth="1"/>
    <col min="12" max="12" width="40" style="1" customWidth="1"/>
    <col min="13" max="13" width="24.5703125" style="1" customWidth="1"/>
    <col min="14" max="15" width="0" style="1" hidden="1" customWidth="1"/>
    <col min="16" max="16" width="30.28515625" style="1" bestFit="1" customWidth="1"/>
    <col min="17" max="17" width="17.42578125" style="1" customWidth="1"/>
    <col min="18" max="18" width="13" style="1" customWidth="1"/>
    <col min="19" max="16384" width="9.140625" style="1"/>
  </cols>
  <sheetData>
    <row r="1" spans="1:18" ht="39.950000000000003" customHeight="1" thickBot="1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18" ht="39.950000000000003" customHeight="1" thickBot="1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Q2" s="65" t="s">
        <v>51</v>
      </c>
      <c r="R2" s="66" t="s">
        <v>50</v>
      </c>
    </row>
    <row r="3" spans="1:18" ht="39.950000000000003" customHeight="1" thickTop="1">
      <c r="A3" s="89" t="s">
        <v>1</v>
      </c>
      <c r="B3" s="89"/>
      <c r="C3" s="90" t="s">
        <v>68</v>
      </c>
      <c r="D3" s="90"/>
      <c r="E3" s="90"/>
      <c r="F3" s="90"/>
      <c r="G3" s="90"/>
      <c r="H3" s="90"/>
      <c r="I3" s="90"/>
      <c r="J3" s="90"/>
      <c r="K3" s="90"/>
      <c r="L3" s="2" t="s">
        <v>2</v>
      </c>
      <c r="M3" s="3">
        <v>4</v>
      </c>
      <c r="Q3" s="67" t="s">
        <v>61</v>
      </c>
      <c r="R3" s="68">
        <v>100</v>
      </c>
    </row>
    <row r="4" spans="1:18" ht="39.950000000000003" customHeight="1">
      <c r="A4" s="89" t="s">
        <v>3</v>
      </c>
      <c r="B4" s="89"/>
      <c r="C4" s="90" t="s">
        <v>69</v>
      </c>
      <c r="D4" s="90"/>
      <c r="E4" s="90"/>
      <c r="F4" s="90"/>
      <c r="G4" s="90"/>
      <c r="H4" s="90"/>
      <c r="I4" s="90"/>
      <c r="J4" s="90"/>
      <c r="K4" s="90"/>
      <c r="L4" s="2" t="s">
        <v>2</v>
      </c>
      <c r="M4" s="3">
        <v>1</v>
      </c>
      <c r="Q4" s="69" t="s">
        <v>52</v>
      </c>
      <c r="R4" s="70">
        <v>15</v>
      </c>
    </row>
    <row r="5" spans="1:18" ht="39.950000000000003" customHeight="1">
      <c r="A5" s="89" t="s">
        <v>4</v>
      </c>
      <c r="B5" s="89"/>
      <c r="C5" s="90"/>
      <c r="D5" s="90"/>
      <c r="E5" s="90"/>
      <c r="F5" s="90"/>
      <c r="G5" s="90"/>
      <c r="H5" s="90"/>
      <c r="I5" s="90"/>
      <c r="J5" s="90"/>
      <c r="K5" s="90"/>
      <c r="L5" s="91" t="s">
        <v>5</v>
      </c>
      <c r="M5" s="92"/>
      <c r="Q5" s="67" t="s">
        <v>53</v>
      </c>
      <c r="R5" s="68">
        <v>20</v>
      </c>
    </row>
    <row r="6" spans="1:18" ht="39.950000000000003" customHeight="1">
      <c r="A6" s="89"/>
      <c r="B6" s="89"/>
      <c r="C6" s="90"/>
      <c r="D6" s="90"/>
      <c r="E6" s="90"/>
      <c r="F6" s="90"/>
      <c r="G6" s="90"/>
      <c r="H6" s="90"/>
      <c r="I6" s="90"/>
      <c r="J6" s="90"/>
      <c r="K6" s="90"/>
      <c r="L6" s="91"/>
      <c r="M6" s="92"/>
      <c r="Q6" s="69" t="s">
        <v>54</v>
      </c>
      <c r="R6" s="70">
        <v>25</v>
      </c>
    </row>
    <row r="7" spans="1:18" ht="39.950000000000003" customHeight="1">
      <c r="A7" s="89" t="s">
        <v>6</v>
      </c>
      <c r="B7" s="89"/>
      <c r="C7" s="93" t="s">
        <v>70</v>
      </c>
      <c r="D7" s="93"/>
      <c r="E7" s="93"/>
      <c r="F7" s="94" t="s">
        <v>7</v>
      </c>
      <c r="G7" s="94"/>
      <c r="H7" s="94"/>
      <c r="I7" s="94"/>
      <c r="J7" s="94"/>
      <c r="K7" s="94"/>
      <c r="L7" s="94"/>
      <c r="M7" s="94"/>
      <c r="Q7" s="67" t="s">
        <v>55</v>
      </c>
      <c r="R7" s="68">
        <v>40</v>
      </c>
    </row>
    <row r="8" spans="1:18" ht="39.950000000000003" customHeight="1">
      <c r="A8" s="89"/>
      <c r="B8" s="89"/>
      <c r="C8" s="93"/>
      <c r="D8" s="93"/>
      <c r="E8" s="93"/>
      <c r="F8" s="91" t="s">
        <v>8</v>
      </c>
      <c r="G8" s="91"/>
      <c r="H8" s="95"/>
      <c r="I8" s="95"/>
      <c r="J8" s="2" t="s">
        <v>9</v>
      </c>
      <c r="K8" s="96"/>
      <c r="L8" s="96"/>
      <c r="M8" s="96"/>
      <c r="Q8" s="69" t="s">
        <v>56</v>
      </c>
      <c r="R8" s="70">
        <v>20</v>
      </c>
    </row>
    <row r="9" spans="1:18" ht="55.5" customHeight="1">
      <c r="A9" s="89"/>
      <c r="B9" s="89"/>
      <c r="C9" s="93"/>
      <c r="D9" s="93"/>
      <c r="E9" s="93"/>
      <c r="F9" s="91" t="s">
        <v>10</v>
      </c>
      <c r="G9" s="91"/>
      <c r="H9" s="97" t="s">
        <v>74</v>
      </c>
      <c r="I9" s="97"/>
      <c r="J9" s="2" t="s">
        <v>11</v>
      </c>
      <c r="K9" s="98" t="s">
        <v>172</v>
      </c>
      <c r="L9" s="98"/>
      <c r="M9" s="98"/>
      <c r="Q9" s="67" t="s">
        <v>57</v>
      </c>
      <c r="R9" s="68">
        <v>10</v>
      </c>
    </row>
    <row r="10" spans="1:18" ht="39.950000000000003" customHeight="1">
      <c r="A10" s="89" t="s">
        <v>12</v>
      </c>
      <c r="B10" s="89"/>
      <c r="C10" s="5" t="s">
        <v>2</v>
      </c>
      <c r="D10" s="99" t="s">
        <v>13</v>
      </c>
      <c r="E10" s="99"/>
      <c r="F10" s="99"/>
      <c r="G10" s="99"/>
      <c r="H10" s="99"/>
      <c r="I10" s="99"/>
      <c r="J10" s="99"/>
      <c r="K10" s="99"/>
      <c r="L10" s="99"/>
      <c r="M10" s="99"/>
      <c r="Q10" s="69" t="s">
        <v>58</v>
      </c>
      <c r="R10" s="70">
        <v>8</v>
      </c>
    </row>
    <row r="11" spans="1:18" ht="39.950000000000003" customHeight="1">
      <c r="A11" s="89"/>
      <c r="B11" s="89"/>
      <c r="C11" s="6">
        <v>2</v>
      </c>
      <c r="D11" s="100" t="s">
        <v>75</v>
      </c>
      <c r="E11" s="100"/>
      <c r="F11" s="100"/>
      <c r="G11" s="100"/>
      <c r="H11" s="100"/>
      <c r="I11" s="100"/>
      <c r="J11" s="100"/>
      <c r="K11" s="100"/>
      <c r="L11" s="100"/>
      <c r="M11" s="100"/>
      <c r="Q11" s="67" t="s">
        <v>59</v>
      </c>
      <c r="R11" s="68">
        <v>15</v>
      </c>
    </row>
    <row r="12" spans="1:18" ht="39.950000000000003" customHeight="1">
      <c r="A12" s="89" t="s">
        <v>173</v>
      </c>
      <c r="B12" s="89"/>
      <c r="C12" s="5" t="s">
        <v>2</v>
      </c>
      <c r="D12" s="101" t="s">
        <v>14</v>
      </c>
      <c r="E12" s="101"/>
      <c r="F12" s="101"/>
      <c r="G12" s="101"/>
      <c r="H12" s="101"/>
      <c r="I12" s="101"/>
      <c r="J12" s="101"/>
      <c r="K12" s="101"/>
      <c r="L12" s="102" t="s">
        <v>15</v>
      </c>
      <c r="M12" s="92">
        <v>2052088</v>
      </c>
      <c r="Q12" s="69" t="s">
        <v>60</v>
      </c>
      <c r="R12" s="70">
        <v>22</v>
      </c>
    </row>
    <row r="13" spans="1:18" ht="39.950000000000003" customHeight="1">
      <c r="A13" s="89"/>
      <c r="B13" s="89"/>
      <c r="C13" s="6"/>
      <c r="D13" s="90" t="s">
        <v>63</v>
      </c>
      <c r="E13" s="90"/>
      <c r="F13" s="90"/>
      <c r="G13" s="90"/>
      <c r="H13" s="90"/>
      <c r="I13" s="90"/>
      <c r="J13" s="90"/>
      <c r="K13" s="90"/>
      <c r="L13" s="102"/>
      <c r="M13" s="92"/>
      <c r="Q13" s="67" t="s">
        <v>62</v>
      </c>
      <c r="R13" s="68">
        <v>7</v>
      </c>
    </row>
    <row r="14" spans="1:18" ht="39.950000000000003" customHeight="1">
      <c r="A14" s="89" t="s">
        <v>16</v>
      </c>
      <c r="B14" s="89"/>
      <c r="C14" s="2" t="s">
        <v>2</v>
      </c>
      <c r="D14" s="2" t="s">
        <v>17</v>
      </c>
      <c r="E14" s="2" t="s">
        <v>2</v>
      </c>
      <c r="F14" s="102" t="s">
        <v>18</v>
      </c>
      <c r="G14" s="102"/>
      <c r="H14" s="8" t="s">
        <v>2</v>
      </c>
      <c r="I14" s="8" t="s">
        <v>19</v>
      </c>
      <c r="J14" s="8" t="s">
        <v>2</v>
      </c>
      <c r="K14" s="8" t="s">
        <v>2</v>
      </c>
      <c r="L14" s="94" t="s">
        <v>20</v>
      </c>
      <c r="M14" s="94"/>
    </row>
    <row r="15" spans="1:18" ht="39.950000000000003" customHeight="1">
      <c r="A15" s="89"/>
      <c r="B15" s="89"/>
      <c r="C15" s="9"/>
      <c r="D15" s="9"/>
      <c r="E15" s="9"/>
      <c r="F15" s="90"/>
      <c r="G15" s="90"/>
      <c r="H15" s="9"/>
      <c r="I15" s="9"/>
      <c r="J15" s="9"/>
      <c r="K15" s="9"/>
      <c r="L15" s="9"/>
      <c r="M15" s="10"/>
    </row>
    <row r="16" spans="1:18" ht="39.950000000000003" customHeight="1">
      <c r="A16" s="104" t="s">
        <v>21</v>
      </c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</row>
    <row r="17" spans="1:16" ht="39.950000000000003" customHeight="1">
      <c r="A17" s="104" t="s">
        <v>22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</row>
    <row r="18" spans="1:16" ht="39.950000000000003" customHeight="1">
      <c r="A18" s="89" t="s">
        <v>23</v>
      </c>
      <c r="B18" s="102" t="s">
        <v>24</v>
      </c>
      <c r="C18" s="102"/>
      <c r="D18" s="102"/>
      <c r="E18" s="102"/>
      <c r="F18" s="102" t="s">
        <v>25</v>
      </c>
      <c r="G18" s="102"/>
      <c r="H18" s="102" t="s">
        <v>26</v>
      </c>
      <c r="I18" s="102"/>
      <c r="J18" s="102"/>
      <c r="K18" s="102" t="s">
        <v>27</v>
      </c>
      <c r="L18" s="102"/>
      <c r="M18" s="4" t="s">
        <v>28</v>
      </c>
    </row>
    <row r="19" spans="1:16" ht="39.950000000000003" customHeight="1">
      <c r="A19" s="89"/>
      <c r="B19" s="102"/>
      <c r="C19" s="102"/>
      <c r="D19" s="102"/>
      <c r="E19" s="102"/>
      <c r="F19" s="11" t="s">
        <v>29</v>
      </c>
      <c r="G19" s="11" t="s">
        <v>30</v>
      </c>
      <c r="H19" s="7" t="s">
        <v>31</v>
      </c>
      <c r="I19" s="7" t="s">
        <v>32</v>
      </c>
      <c r="J19" s="7" t="s">
        <v>33</v>
      </c>
      <c r="K19" s="7" t="s">
        <v>34</v>
      </c>
      <c r="L19" s="7" t="s">
        <v>35</v>
      </c>
      <c r="M19" s="4" t="s">
        <v>36</v>
      </c>
    </row>
    <row r="20" spans="1:16" s="20" customFormat="1" ht="30" customHeight="1">
      <c r="A20" s="12" t="s">
        <v>64</v>
      </c>
      <c r="B20" s="103" t="s">
        <v>186</v>
      </c>
      <c r="C20" s="103"/>
      <c r="D20" s="103"/>
      <c r="E20" s="103"/>
      <c r="F20" s="13" t="s">
        <v>66</v>
      </c>
      <c r="G20" s="13" t="s">
        <v>67</v>
      </c>
      <c r="H20" s="14"/>
      <c r="I20" s="15">
        <v>1</v>
      </c>
      <c r="J20" s="160">
        <f>[2]PCCS!$J$20+[3]PCCS!$J$20</f>
        <v>3283342</v>
      </c>
      <c r="K20" s="17" t="s">
        <v>71</v>
      </c>
      <c r="L20" s="18" t="s">
        <v>135</v>
      </c>
      <c r="M20" s="19">
        <f t="shared" ref="M20:M30" si="0">IF($I20=0,J20*1,$I20*$J20)</f>
        <v>3283342</v>
      </c>
      <c r="N20" s="20">
        <v>1</v>
      </c>
      <c r="O20" s="20">
        <v>1</v>
      </c>
    </row>
    <row r="21" spans="1:16" s="20" customFormat="1" ht="30" customHeight="1">
      <c r="A21" s="12" t="s">
        <v>65</v>
      </c>
      <c r="B21" s="103" t="s">
        <v>185</v>
      </c>
      <c r="C21" s="103"/>
      <c r="D21" s="103"/>
      <c r="E21" s="103"/>
      <c r="F21" s="13" t="s">
        <v>66</v>
      </c>
      <c r="G21" s="13" t="s">
        <v>67</v>
      </c>
      <c r="H21" s="14"/>
      <c r="I21" s="15">
        <v>1</v>
      </c>
      <c r="J21" s="160">
        <f>[2]PCCS!$J$21+[3]PCCS!$J$21</f>
        <v>459668</v>
      </c>
      <c r="K21" s="17" t="s">
        <v>73</v>
      </c>
      <c r="L21" s="18" t="s">
        <v>184</v>
      </c>
      <c r="M21" s="19">
        <f t="shared" si="0"/>
        <v>459668</v>
      </c>
    </row>
    <row r="22" spans="1:16" s="20" customFormat="1" ht="30" customHeight="1">
      <c r="A22" s="12">
        <v>3</v>
      </c>
      <c r="B22" s="159" t="s">
        <v>187</v>
      </c>
      <c r="C22" s="159"/>
      <c r="D22" s="159"/>
      <c r="E22" s="159"/>
      <c r="F22" s="13"/>
      <c r="G22" s="13"/>
      <c r="H22" s="14"/>
      <c r="I22" s="15">
        <v>1</v>
      </c>
      <c r="J22" s="160">
        <f>[2]PCCS!$J$22+[3]PCCS!$J$22</f>
        <v>361166</v>
      </c>
      <c r="K22" s="17" t="s">
        <v>72</v>
      </c>
      <c r="L22" s="18" t="s">
        <v>137</v>
      </c>
      <c r="M22" s="19">
        <f t="shared" si="0"/>
        <v>361166</v>
      </c>
      <c r="P22" s="158"/>
    </row>
    <row r="23" spans="1:16" s="20" customFormat="1" ht="30" customHeight="1">
      <c r="A23" s="12">
        <v>4</v>
      </c>
      <c r="B23" s="103" t="s">
        <v>180</v>
      </c>
      <c r="C23" s="103"/>
      <c r="D23" s="103"/>
      <c r="E23" s="103"/>
      <c r="F23" s="13"/>
      <c r="G23" s="13"/>
      <c r="H23" s="14"/>
      <c r="I23" s="15"/>
      <c r="J23" s="160">
        <f>[2]PCCS!$J$23+[3]PCCS!$J$23</f>
        <v>1600000</v>
      </c>
      <c r="K23" s="17" t="s">
        <v>71</v>
      </c>
      <c r="L23" s="18" t="s">
        <v>135</v>
      </c>
      <c r="M23" s="19">
        <f t="shared" si="0"/>
        <v>1600000</v>
      </c>
    </row>
    <row r="24" spans="1:16" s="20" customFormat="1" ht="30" customHeight="1">
      <c r="A24" s="12">
        <v>5</v>
      </c>
      <c r="B24" s="103" t="s">
        <v>183</v>
      </c>
      <c r="C24" s="103"/>
      <c r="D24" s="103"/>
      <c r="E24" s="103"/>
      <c r="F24" s="13"/>
      <c r="G24" s="13"/>
      <c r="H24" s="14"/>
      <c r="I24" s="15"/>
      <c r="J24" s="160">
        <f>[2]PCCS!$J$24+[3]PCCS!$J$24</f>
        <v>352321.28000000003</v>
      </c>
      <c r="K24" s="17" t="s">
        <v>181</v>
      </c>
      <c r="L24" s="18" t="s">
        <v>182</v>
      </c>
      <c r="M24" s="19">
        <f t="shared" si="0"/>
        <v>352321.28000000003</v>
      </c>
    </row>
    <row r="25" spans="1:16" s="20" customFormat="1" ht="30" customHeight="1">
      <c r="A25" s="12"/>
      <c r="B25" s="103"/>
      <c r="C25" s="103"/>
      <c r="D25" s="103"/>
      <c r="E25" s="103"/>
      <c r="F25" s="13"/>
      <c r="G25" s="13"/>
      <c r="H25" s="14"/>
      <c r="I25" s="15"/>
      <c r="J25" s="16"/>
      <c r="K25" s="17"/>
      <c r="L25" s="18"/>
      <c r="M25" s="19">
        <f t="shared" si="0"/>
        <v>0</v>
      </c>
    </row>
    <row r="26" spans="1:16" s="20" customFormat="1" ht="30" customHeight="1">
      <c r="A26" s="12"/>
      <c r="B26" s="103"/>
      <c r="C26" s="103"/>
      <c r="D26" s="103"/>
      <c r="E26" s="103"/>
      <c r="F26" s="13"/>
      <c r="G26" s="13"/>
      <c r="H26" s="14"/>
      <c r="I26" s="15"/>
      <c r="J26" s="16"/>
      <c r="K26" s="17"/>
      <c r="L26" s="18"/>
      <c r="M26" s="19">
        <f t="shared" si="0"/>
        <v>0</v>
      </c>
    </row>
    <row r="27" spans="1:16" s="20" customFormat="1" ht="30" customHeight="1">
      <c r="A27" s="12"/>
      <c r="B27" s="103"/>
      <c r="C27" s="103"/>
      <c r="D27" s="103"/>
      <c r="E27" s="103"/>
      <c r="F27" s="13"/>
      <c r="G27" s="13"/>
      <c r="H27" s="14"/>
      <c r="I27" s="15"/>
      <c r="J27" s="16"/>
      <c r="K27" s="17"/>
      <c r="L27" s="18"/>
      <c r="M27" s="19">
        <f t="shared" si="0"/>
        <v>0</v>
      </c>
    </row>
    <row r="28" spans="1:16" s="20" customFormat="1" ht="30" customHeight="1">
      <c r="A28" s="12"/>
      <c r="B28" s="103"/>
      <c r="C28" s="103"/>
      <c r="D28" s="103"/>
      <c r="E28" s="103"/>
      <c r="F28" s="13"/>
      <c r="G28" s="13"/>
      <c r="H28" s="14"/>
      <c r="I28" s="15"/>
      <c r="J28" s="16"/>
      <c r="K28" s="17"/>
      <c r="L28" s="18"/>
      <c r="M28" s="19">
        <f t="shared" si="0"/>
        <v>0</v>
      </c>
    </row>
    <row r="29" spans="1:16" s="20" customFormat="1" ht="30" customHeight="1">
      <c r="A29" s="12"/>
      <c r="B29" s="103"/>
      <c r="C29" s="103"/>
      <c r="D29" s="103"/>
      <c r="E29" s="103"/>
      <c r="F29" s="13"/>
      <c r="G29" s="13"/>
      <c r="H29" s="14"/>
      <c r="I29" s="15"/>
      <c r="J29" s="16"/>
      <c r="K29" s="17"/>
      <c r="L29" s="18"/>
      <c r="M29" s="19">
        <f t="shared" si="0"/>
        <v>0</v>
      </c>
      <c r="N29" s="20">
        <v>1</v>
      </c>
      <c r="O29" s="20">
        <v>1</v>
      </c>
    </row>
    <row r="30" spans="1:16" s="20" customFormat="1" ht="30" customHeight="1">
      <c r="A30" s="12"/>
      <c r="B30" s="103"/>
      <c r="C30" s="103"/>
      <c r="D30" s="103"/>
      <c r="E30" s="103"/>
      <c r="F30" s="13"/>
      <c r="G30" s="13"/>
      <c r="H30" s="14"/>
      <c r="I30" s="15"/>
      <c r="J30" s="16"/>
      <c r="K30" s="17"/>
      <c r="L30" s="18"/>
      <c r="M30" s="19">
        <f t="shared" si="0"/>
        <v>0</v>
      </c>
      <c r="N30" s="20">
        <v>1</v>
      </c>
      <c r="O30" s="20">
        <v>1</v>
      </c>
    </row>
    <row r="31" spans="1:16" ht="46.5" customHeight="1">
      <c r="A31" s="108" t="s">
        <v>37</v>
      </c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21">
        <f>SUM(M20:M30)</f>
        <v>6056497.2800000003</v>
      </c>
      <c r="N31" s="20"/>
      <c r="O31" s="20"/>
    </row>
    <row r="32" spans="1:16" ht="26.1" customHeight="1">
      <c r="A32" s="22"/>
      <c r="B32" s="23"/>
      <c r="C32" s="23"/>
      <c r="D32" s="23"/>
      <c r="E32" s="24"/>
      <c r="F32" s="25"/>
      <c r="G32" s="25"/>
      <c r="H32" s="25"/>
      <c r="I32" s="25"/>
      <c r="J32" s="25"/>
      <c r="K32" s="25"/>
      <c r="L32" s="25"/>
      <c r="M32" s="26"/>
      <c r="N32" s="20"/>
      <c r="O32" s="20"/>
    </row>
    <row r="33" spans="1:15" ht="26.25" customHeight="1">
      <c r="A33" s="109" t="s">
        <v>38</v>
      </c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20"/>
      <c r="O33" s="20"/>
    </row>
    <row r="34" spans="1:15" ht="31.5" customHeight="1">
      <c r="A34" s="102" t="s">
        <v>39</v>
      </c>
      <c r="B34" s="102"/>
      <c r="C34" s="102"/>
      <c r="D34" s="102" t="s">
        <v>2</v>
      </c>
      <c r="E34" s="102"/>
      <c r="F34" s="102"/>
      <c r="G34" s="102"/>
      <c r="H34" s="112" t="s">
        <v>14</v>
      </c>
      <c r="I34" s="112"/>
      <c r="J34" s="112"/>
      <c r="K34" s="112"/>
      <c r="L34" s="109" t="s">
        <v>40</v>
      </c>
      <c r="M34" s="109"/>
      <c r="N34" s="20"/>
      <c r="O34" s="20"/>
    </row>
    <row r="35" spans="1:15" ht="30" customHeight="1">
      <c r="A35" s="106">
        <v>1</v>
      </c>
      <c r="B35" s="106"/>
      <c r="C35" s="106"/>
      <c r="D35" s="107" t="s">
        <v>71</v>
      </c>
      <c r="E35" s="107"/>
      <c r="F35" s="107"/>
      <c r="G35" s="107"/>
      <c r="H35" s="110" t="s">
        <v>135</v>
      </c>
      <c r="I35" s="110"/>
      <c r="J35" s="110"/>
      <c r="K35" s="110"/>
      <c r="L35" s="111">
        <f>SUMIF($K$19:$K$31,D35,$M$19:$M$31)</f>
        <v>4883342</v>
      </c>
      <c r="M35" s="111"/>
      <c r="N35" s="20"/>
      <c r="O35" s="20"/>
    </row>
    <row r="36" spans="1:15" ht="30" customHeight="1">
      <c r="A36" s="106">
        <v>2</v>
      </c>
      <c r="B36" s="106"/>
      <c r="C36" s="106"/>
      <c r="D36" s="107" t="s">
        <v>73</v>
      </c>
      <c r="E36" s="107"/>
      <c r="F36" s="107"/>
      <c r="G36" s="107"/>
      <c r="H36" s="110" t="s">
        <v>136</v>
      </c>
      <c r="I36" s="110"/>
      <c r="J36" s="110"/>
      <c r="K36" s="110"/>
      <c r="L36" s="111">
        <f>SUMIF($K$19:$K$31,D36,$M$19:$M$31)</f>
        <v>459668</v>
      </c>
      <c r="M36" s="111"/>
      <c r="N36" s="20"/>
      <c r="O36" s="20"/>
    </row>
    <row r="37" spans="1:15" ht="30" customHeight="1">
      <c r="A37" s="106">
        <v>3</v>
      </c>
      <c r="B37" s="106"/>
      <c r="C37" s="106"/>
      <c r="D37" s="107" t="s">
        <v>72</v>
      </c>
      <c r="E37" s="107"/>
      <c r="F37" s="107"/>
      <c r="G37" s="107"/>
      <c r="H37" s="110" t="s">
        <v>137</v>
      </c>
      <c r="I37" s="110"/>
      <c r="J37" s="110"/>
      <c r="K37" s="110"/>
      <c r="L37" s="111">
        <f>SUMIF($K$19:$K$31,D37,$M$19:$M$31)</f>
        <v>361166</v>
      </c>
      <c r="M37" s="111"/>
    </row>
    <row r="38" spans="1:15" ht="30" customHeight="1">
      <c r="A38" s="106"/>
      <c r="B38" s="106"/>
      <c r="C38" s="106"/>
      <c r="D38" s="107"/>
      <c r="E38" s="107"/>
      <c r="F38" s="107"/>
      <c r="G38" s="107"/>
      <c r="H38" s="110"/>
      <c r="I38" s="110"/>
      <c r="J38" s="110"/>
      <c r="K38" s="110"/>
      <c r="L38" s="111">
        <f>SUMIF($K$19:$K$31,D38,$M$19:$M$31)</f>
        <v>0</v>
      </c>
      <c r="M38" s="111"/>
      <c r="N38" s="20"/>
      <c r="O38" s="20"/>
    </row>
    <row r="39" spans="1:15" ht="42" customHeight="1">
      <c r="A39" s="113" t="s">
        <v>41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4">
        <f>SUM(L35:M38)</f>
        <v>5704176</v>
      </c>
      <c r="M39" s="114"/>
      <c r="N39" s="20"/>
      <c r="O39" s="20"/>
    </row>
    <row r="40" spans="1:15" ht="33" customHeight="1">
      <c r="A40" s="27"/>
      <c r="B40" s="28"/>
      <c r="C40" s="28"/>
      <c r="D40" s="28"/>
      <c r="E40" s="29"/>
      <c r="F40" s="30"/>
      <c r="G40" s="30"/>
      <c r="H40" s="30"/>
      <c r="I40" s="30"/>
      <c r="J40" s="31"/>
      <c r="K40" s="31"/>
      <c r="L40" s="31"/>
      <c r="M40" s="32"/>
      <c r="N40" s="20"/>
      <c r="O40" s="20"/>
    </row>
    <row r="41" spans="1:15" ht="33" customHeight="1">
      <c r="A41" s="27"/>
      <c r="B41" s="33"/>
      <c r="C41" s="33"/>
      <c r="D41" s="33"/>
      <c r="E41" s="34"/>
      <c r="F41" s="31"/>
      <c r="G41" s="31"/>
      <c r="H41" s="31"/>
      <c r="I41" s="31"/>
      <c r="J41" s="31"/>
      <c r="K41" s="31"/>
      <c r="L41" s="31"/>
      <c r="M41" s="32"/>
      <c r="N41" s="20"/>
      <c r="O41" s="20"/>
    </row>
    <row r="42" spans="1:15" ht="26.25">
      <c r="A42" s="35"/>
      <c r="B42" s="36"/>
      <c r="C42" s="36"/>
      <c r="D42" s="36"/>
      <c r="E42" s="37"/>
      <c r="F42" s="57" t="s">
        <v>118</v>
      </c>
      <c r="G42" s="58"/>
      <c r="H42" s="59"/>
      <c r="I42" s="38"/>
      <c r="J42" s="38"/>
      <c r="K42" s="38"/>
      <c r="L42" s="38"/>
      <c r="M42" s="32"/>
      <c r="N42" s="20"/>
      <c r="O42" s="20"/>
    </row>
    <row r="43" spans="1:15">
      <c r="A43" s="35"/>
      <c r="B43" s="36"/>
      <c r="C43" s="36"/>
      <c r="D43" s="36"/>
      <c r="E43" s="37"/>
      <c r="F43" s="61"/>
      <c r="G43" s="62"/>
      <c r="H43" s="63"/>
      <c r="I43" s="38"/>
      <c r="J43" s="38"/>
      <c r="K43" s="38"/>
      <c r="L43" s="38"/>
      <c r="M43" s="32"/>
      <c r="N43" s="20"/>
      <c r="O43" s="20"/>
    </row>
    <row r="44" spans="1:15" ht="27" customHeight="1">
      <c r="E44" s="39"/>
    </row>
    <row r="45" spans="1:15" ht="12.95" customHeight="1">
      <c r="E45" s="40"/>
    </row>
    <row r="46" spans="1:15" ht="12.95" customHeight="1">
      <c r="E46" s="40"/>
    </row>
    <row r="47" spans="1:15" ht="12.95" customHeight="1">
      <c r="E47" s="40"/>
    </row>
    <row r="48" spans="1:15" ht="12.95" customHeight="1">
      <c r="E48" s="40"/>
    </row>
    <row r="49" spans="5:5" ht="12.95" customHeight="1">
      <c r="E49" s="40"/>
    </row>
    <row r="50" spans="5:5" ht="12.95" customHeight="1"/>
    <row r="51" spans="5:5" ht="12.95" customHeight="1"/>
    <row r="52" spans="5:5" ht="12.95" customHeight="1"/>
    <row r="53" spans="5:5" ht="12.95" customHeight="1"/>
    <row r="54" spans="5:5" ht="12.95" customHeight="1"/>
  </sheetData>
  <sheetProtection selectLockedCells="1" selectUnlockedCells="1"/>
  <mergeCells count="72">
    <mergeCell ref="A39:K39"/>
    <mergeCell ref="L39:M39"/>
    <mergeCell ref="A38:C38"/>
    <mergeCell ref="D38:G38"/>
    <mergeCell ref="H38:K38"/>
    <mergeCell ref="L38:M38"/>
    <mergeCell ref="A37:C37"/>
    <mergeCell ref="D37:G37"/>
    <mergeCell ref="H37:K37"/>
    <mergeCell ref="L37:M37"/>
    <mergeCell ref="H34:K34"/>
    <mergeCell ref="L34:M34"/>
    <mergeCell ref="A36:C36"/>
    <mergeCell ref="D36:G36"/>
    <mergeCell ref="H36:K36"/>
    <mergeCell ref="L36:M36"/>
    <mergeCell ref="B29:E29"/>
    <mergeCell ref="B30:E30"/>
    <mergeCell ref="A35:C35"/>
    <mergeCell ref="D35:G35"/>
    <mergeCell ref="A31:L31"/>
    <mergeCell ref="A33:M33"/>
    <mergeCell ref="H35:K35"/>
    <mergeCell ref="L35:M35"/>
    <mergeCell ref="A34:C34"/>
    <mergeCell ref="D34:G34"/>
    <mergeCell ref="B27:E27"/>
    <mergeCell ref="B28:E28"/>
    <mergeCell ref="B25:E25"/>
    <mergeCell ref="B26:E26"/>
    <mergeCell ref="A18:A19"/>
    <mergeCell ref="B18:E19"/>
    <mergeCell ref="B21:E21"/>
    <mergeCell ref="B22:E22"/>
    <mergeCell ref="B23:E23"/>
    <mergeCell ref="B24:E24"/>
    <mergeCell ref="F18:G18"/>
    <mergeCell ref="H18:J18"/>
    <mergeCell ref="K18:L18"/>
    <mergeCell ref="B20:E20"/>
    <mergeCell ref="A14:B15"/>
    <mergeCell ref="F14:G14"/>
    <mergeCell ref="L14:M14"/>
    <mergeCell ref="F15:G15"/>
    <mergeCell ref="A16:M16"/>
    <mergeCell ref="A17:M17"/>
    <mergeCell ref="A10:B11"/>
    <mergeCell ref="D10:M10"/>
    <mergeCell ref="D11:M11"/>
    <mergeCell ref="A12:B13"/>
    <mergeCell ref="D12:K12"/>
    <mergeCell ref="L12:L13"/>
    <mergeCell ref="M12:M13"/>
    <mergeCell ref="D13:K13"/>
    <mergeCell ref="A5:B6"/>
    <mergeCell ref="C5:K6"/>
    <mergeCell ref="L5:L6"/>
    <mergeCell ref="M5:M6"/>
    <mergeCell ref="A7:B9"/>
    <mergeCell ref="C7:E9"/>
    <mergeCell ref="F7:M7"/>
    <mergeCell ref="F8:G8"/>
    <mergeCell ref="H8:I8"/>
    <mergeCell ref="K8:M8"/>
    <mergeCell ref="F9:G9"/>
    <mergeCell ref="H9:I9"/>
    <mergeCell ref="K9:M9"/>
    <mergeCell ref="A1:M2"/>
    <mergeCell ref="A3:B3"/>
    <mergeCell ref="C3:K3"/>
    <mergeCell ref="A4:B4"/>
    <mergeCell ref="C4:K4"/>
  </mergeCells>
  <phoneticPr fontId="4" type="noConversion"/>
  <printOptions horizontalCentered="1" verticalCentered="1"/>
  <pageMargins left="0.19685039370078741" right="0.19685039370078741" top="0" bottom="0" header="0" footer="0.51181102362204722"/>
  <pageSetup paperSize="9" scale="50" firstPageNumber="0" orientation="landscape" r:id="rId1"/>
  <headerFooter alignWithMargins="0">
    <oddHeader>&amp;C&amp;12PREFEITURA MUNICIPAL DE VÁRZEA GRANDE&amp;11SECRETARIA MUNICIPAL DE PLANEJAMENTO &amp;10LOA /2012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0" tint="-0.499984740745262"/>
  </sheetPr>
  <dimension ref="B2:C14"/>
  <sheetViews>
    <sheetView workbookViewId="0">
      <selection activeCell="C20" sqref="C20"/>
    </sheetView>
  </sheetViews>
  <sheetFormatPr defaultRowHeight="12.75"/>
  <cols>
    <col min="1" max="1" width="4.85546875" customWidth="1"/>
    <col min="2" max="2" width="30.85546875" customWidth="1"/>
    <col min="3" max="3" width="24.85546875" customWidth="1"/>
  </cols>
  <sheetData>
    <row r="2" spans="2:3" ht="16.5" customHeight="1">
      <c r="B2" s="82" t="s">
        <v>171</v>
      </c>
    </row>
    <row r="4" spans="2:3" ht="21.95" customHeight="1">
      <c r="B4" s="75" t="s">
        <v>170</v>
      </c>
      <c r="C4" s="75" t="s">
        <v>50</v>
      </c>
    </row>
    <row r="5" spans="2:3" ht="21.95" customHeight="1">
      <c r="B5" s="81" t="s">
        <v>160</v>
      </c>
      <c r="C5" s="74">
        <f>'PCCS e LEI DNS'!L39</f>
        <v>5704176</v>
      </c>
    </row>
    <row r="6" spans="2:3" ht="21.95" customHeight="1">
      <c r="B6" s="81" t="s">
        <v>161</v>
      </c>
      <c r="C6" s="74">
        <f ca="1">REMUNERAÇAO!L46</f>
        <v>24011915.783466652</v>
      </c>
    </row>
    <row r="7" spans="2:3" ht="21.95" customHeight="1">
      <c r="B7" s="78" t="s">
        <v>162</v>
      </c>
      <c r="C7" s="74">
        <f>TRANSPORTE!L35</f>
        <v>154000</v>
      </c>
    </row>
    <row r="8" spans="2:3" ht="21.95" customHeight="1">
      <c r="B8" s="77" t="s">
        <v>163</v>
      </c>
      <c r="C8" s="74">
        <f>PATRIMONIO!L32</f>
        <v>1977500</v>
      </c>
    </row>
    <row r="9" spans="2:3" ht="21.95" customHeight="1">
      <c r="B9" s="79" t="s">
        <v>164</v>
      </c>
      <c r="C9" s="74">
        <f>'TRAMITES PROCESSO'!L30</f>
        <v>110000</v>
      </c>
    </row>
    <row r="10" spans="2:3" ht="21.95" customHeight="1">
      <c r="B10" s="79" t="s">
        <v>165</v>
      </c>
      <c r="C10" s="74">
        <f>'MANUTENÇÃO ADM'!L44</f>
        <v>5469846</v>
      </c>
    </row>
    <row r="11" spans="2:3" ht="21.95" customHeight="1">
      <c r="B11" s="80" t="s">
        <v>166</v>
      </c>
      <c r="C11" s="74">
        <f>VALORIZAÇÃO!L31</f>
        <v>2096875</v>
      </c>
    </row>
    <row r="12" spans="2:3" ht="21.95" customHeight="1">
      <c r="B12" s="80" t="s">
        <v>167</v>
      </c>
      <c r="C12" s="74">
        <f>CAPACITAÇÃO!L32</f>
        <v>417500</v>
      </c>
    </row>
    <row r="13" spans="2:3" ht="21.95" customHeight="1">
      <c r="B13" s="80" t="s">
        <v>168</v>
      </c>
      <c r="C13" s="74">
        <f>'GESTAO PESSOAS'!L34</f>
        <v>3834017</v>
      </c>
    </row>
    <row r="14" spans="2:3" ht="21.95" customHeight="1">
      <c r="B14" s="75" t="s">
        <v>169</v>
      </c>
      <c r="C14" s="76">
        <f ca="1">SUM(C5:C13)</f>
        <v>43775829.783466652</v>
      </c>
    </row>
  </sheetData>
  <pageMargins left="0.93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R61"/>
  <sheetViews>
    <sheetView showGridLines="0" tabSelected="1" zoomScale="60" zoomScaleNormal="60" zoomScaleSheetLayoutView="50" workbookViewId="0">
      <selection sqref="A1:M2"/>
    </sheetView>
  </sheetViews>
  <sheetFormatPr defaultRowHeight="12.75"/>
  <cols>
    <col min="1" max="1" width="12.85546875" style="1" customWidth="1"/>
    <col min="2" max="2" width="14.140625" style="1" customWidth="1"/>
    <col min="3" max="3" width="15" style="1" customWidth="1"/>
    <col min="4" max="4" width="27.7109375" style="1" customWidth="1"/>
    <col min="5" max="5" width="14.140625" style="1" customWidth="1"/>
    <col min="6" max="6" width="14.85546875" style="1" customWidth="1"/>
    <col min="7" max="7" width="14.5703125" style="1" customWidth="1"/>
    <col min="8" max="8" width="46.5703125" style="1" customWidth="1"/>
    <col min="9" max="9" width="14.85546875" style="1" customWidth="1"/>
    <col min="10" max="10" width="21.42578125" style="1" customWidth="1"/>
    <col min="11" max="11" width="27.5703125" style="1" customWidth="1"/>
    <col min="12" max="12" width="40" style="1" customWidth="1"/>
    <col min="13" max="13" width="24.5703125" style="1" customWidth="1"/>
    <col min="14" max="15" width="0" style="1" hidden="1" customWidth="1"/>
    <col min="16" max="16" width="9.140625" style="1"/>
    <col min="17" max="17" width="29" style="1" customWidth="1"/>
    <col min="18" max="18" width="12.7109375" style="1" customWidth="1"/>
    <col min="19" max="16384" width="9.140625" style="1"/>
  </cols>
  <sheetData>
    <row r="1" spans="1:18" ht="39.950000000000003" customHeight="1">
      <c r="A1" s="88" t="s">
        <v>42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18" ht="19.5" customHeight="1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</row>
    <row r="3" spans="1:18" ht="32.25" customHeight="1">
      <c r="A3" s="89" t="s">
        <v>1</v>
      </c>
      <c r="B3" s="89"/>
      <c r="C3" s="90" t="s">
        <v>68</v>
      </c>
      <c r="D3" s="90"/>
      <c r="E3" s="90"/>
      <c r="F3" s="90"/>
      <c r="G3" s="90"/>
      <c r="H3" s="90"/>
      <c r="I3" s="90"/>
      <c r="J3" s="90"/>
      <c r="K3" s="90"/>
      <c r="L3" s="2" t="s">
        <v>2</v>
      </c>
      <c r="M3" s="3">
        <v>4</v>
      </c>
    </row>
    <row r="4" spans="1:18" ht="23.25" customHeight="1" thickBot="1">
      <c r="A4" s="89" t="s">
        <v>3</v>
      </c>
      <c r="B4" s="89"/>
      <c r="C4" s="90" t="s">
        <v>69</v>
      </c>
      <c r="D4" s="90"/>
      <c r="E4" s="90"/>
      <c r="F4" s="90"/>
      <c r="G4" s="90"/>
      <c r="H4" s="90"/>
      <c r="I4" s="90"/>
      <c r="J4" s="90"/>
      <c r="K4" s="90"/>
      <c r="L4" s="2" t="s">
        <v>2</v>
      </c>
      <c r="M4" s="3">
        <v>1</v>
      </c>
      <c r="Q4" s="65" t="s">
        <v>51</v>
      </c>
      <c r="R4" s="66" t="s">
        <v>50</v>
      </c>
    </row>
    <row r="5" spans="1:18" ht="39.950000000000003" customHeight="1" thickTop="1">
      <c r="A5" s="89" t="s">
        <v>4</v>
      </c>
      <c r="B5" s="89"/>
      <c r="C5" s="90"/>
      <c r="D5" s="90"/>
      <c r="E5" s="90"/>
      <c r="F5" s="90"/>
      <c r="G5" s="90"/>
      <c r="H5" s="90"/>
      <c r="I5" s="90"/>
      <c r="J5" s="90"/>
      <c r="K5" s="90"/>
      <c r="L5" s="91" t="s">
        <v>43</v>
      </c>
      <c r="M5" s="92"/>
      <c r="Q5" s="67" t="s">
        <v>61</v>
      </c>
      <c r="R5" s="68">
        <v>100</v>
      </c>
    </row>
    <row r="6" spans="1:18" ht="39.950000000000003" customHeight="1">
      <c r="A6" s="89"/>
      <c r="B6" s="89"/>
      <c r="C6" s="90"/>
      <c r="D6" s="90"/>
      <c r="E6" s="90"/>
      <c r="F6" s="90"/>
      <c r="G6" s="90"/>
      <c r="H6" s="90"/>
      <c r="I6" s="90"/>
      <c r="J6" s="90"/>
      <c r="K6" s="90"/>
      <c r="L6" s="91"/>
      <c r="M6" s="92"/>
      <c r="Q6" s="69" t="s">
        <v>52</v>
      </c>
      <c r="R6" s="70">
        <v>15</v>
      </c>
    </row>
    <row r="7" spans="1:18" ht="39.950000000000003" customHeight="1">
      <c r="A7" s="89" t="s">
        <v>6</v>
      </c>
      <c r="B7" s="89"/>
      <c r="C7" s="93" t="s">
        <v>105</v>
      </c>
      <c r="D7" s="93"/>
      <c r="E7" s="93"/>
      <c r="F7" s="94" t="s">
        <v>7</v>
      </c>
      <c r="G7" s="94"/>
      <c r="H7" s="94"/>
      <c r="I7" s="94"/>
      <c r="J7" s="94"/>
      <c r="K7" s="94"/>
      <c r="L7" s="94"/>
      <c r="M7" s="94"/>
      <c r="Q7" s="67" t="s">
        <v>53</v>
      </c>
      <c r="R7" s="68">
        <v>20</v>
      </c>
    </row>
    <row r="8" spans="1:18" ht="39.950000000000003" customHeight="1">
      <c r="A8" s="89"/>
      <c r="B8" s="89"/>
      <c r="C8" s="93"/>
      <c r="D8" s="93"/>
      <c r="E8" s="93"/>
      <c r="F8" s="91" t="s">
        <v>8</v>
      </c>
      <c r="G8" s="91"/>
      <c r="H8" s="95"/>
      <c r="I8" s="95"/>
      <c r="J8" s="2" t="s">
        <v>9</v>
      </c>
      <c r="K8" s="96"/>
      <c r="L8" s="96"/>
      <c r="M8" s="96"/>
      <c r="Q8" s="69" t="s">
        <v>54</v>
      </c>
      <c r="R8" s="70">
        <v>25</v>
      </c>
    </row>
    <row r="9" spans="1:18" ht="49.5" customHeight="1">
      <c r="A9" s="89"/>
      <c r="B9" s="89"/>
      <c r="C9" s="93"/>
      <c r="D9" s="93"/>
      <c r="E9" s="93"/>
      <c r="F9" s="91" t="s">
        <v>10</v>
      </c>
      <c r="G9" s="91"/>
      <c r="H9" s="97" t="s">
        <v>77</v>
      </c>
      <c r="I9" s="97"/>
      <c r="J9" s="2" t="s">
        <v>11</v>
      </c>
      <c r="K9" s="98" t="s">
        <v>78</v>
      </c>
      <c r="L9" s="98"/>
      <c r="M9" s="98"/>
      <c r="Q9" s="67" t="s">
        <v>55</v>
      </c>
      <c r="R9" s="68">
        <v>40</v>
      </c>
    </row>
    <row r="10" spans="1:18" ht="39.950000000000003" customHeight="1">
      <c r="A10" s="89" t="s">
        <v>12</v>
      </c>
      <c r="B10" s="89"/>
      <c r="C10" s="5" t="s">
        <v>2</v>
      </c>
      <c r="D10" s="99" t="s">
        <v>13</v>
      </c>
      <c r="E10" s="99"/>
      <c r="F10" s="99"/>
      <c r="G10" s="99"/>
      <c r="H10" s="99"/>
      <c r="I10" s="99"/>
      <c r="J10" s="99"/>
      <c r="K10" s="99"/>
      <c r="L10" s="99"/>
      <c r="M10" s="99"/>
      <c r="Q10" s="69" t="s">
        <v>56</v>
      </c>
      <c r="R10" s="70">
        <v>20</v>
      </c>
    </row>
    <row r="11" spans="1:18" ht="33.75" customHeight="1">
      <c r="A11" s="89"/>
      <c r="B11" s="89"/>
      <c r="C11" s="6">
        <v>2</v>
      </c>
      <c r="D11" s="100" t="s">
        <v>75</v>
      </c>
      <c r="E11" s="100"/>
      <c r="F11" s="100"/>
      <c r="G11" s="100"/>
      <c r="H11" s="100"/>
      <c r="I11" s="100"/>
      <c r="J11" s="100"/>
      <c r="K11" s="100"/>
      <c r="L11" s="100"/>
      <c r="M11" s="100"/>
      <c r="Q11" s="67" t="s">
        <v>57</v>
      </c>
      <c r="R11" s="68">
        <v>10</v>
      </c>
    </row>
    <row r="12" spans="1:18" ht="28.5" customHeight="1">
      <c r="A12" s="89" t="s">
        <v>174</v>
      </c>
      <c r="B12" s="89"/>
      <c r="C12" s="5" t="s">
        <v>2</v>
      </c>
      <c r="D12" s="101" t="s">
        <v>14</v>
      </c>
      <c r="E12" s="101"/>
      <c r="F12" s="101"/>
      <c r="G12" s="101"/>
      <c r="H12" s="101"/>
      <c r="I12" s="101"/>
      <c r="J12" s="101"/>
      <c r="K12" s="101"/>
      <c r="L12" s="102" t="s">
        <v>45</v>
      </c>
      <c r="M12" s="115">
        <v>7200932</v>
      </c>
      <c r="Q12" s="69" t="s">
        <v>58</v>
      </c>
      <c r="R12" s="70">
        <v>8</v>
      </c>
    </row>
    <row r="13" spans="1:18" ht="36" customHeight="1">
      <c r="A13" s="89"/>
      <c r="B13" s="89"/>
      <c r="C13" s="6"/>
      <c r="D13" s="90" t="s">
        <v>76</v>
      </c>
      <c r="E13" s="90"/>
      <c r="F13" s="90"/>
      <c r="G13" s="90"/>
      <c r="H13" s="90"/>
      <c r="I13" s="90"/>
      <c r="J13" s="90"/>
      <c r="K13" s="90"/>
      <c r="L13" s="102"/>
      <c r="M13" s="115"/>
      <c r="Q13" s="67" t="s">
        <v>59</v>
      </c>
      <c r="R13" s="68">
        <v>15</v>
      </c>
    </row>
    <row r="14" spans="1:18" ht="53.25" customHeight="1">
      <c r="A14" s="89" t="s">
        <v>16</v>
      </c>
      <c r="B14" s="89"/>
      <c r="C14" s="2" t="s">
        <v>2</v>
      </c>
      <c r="D14" s="2" t="s">
        <v>17</v>
      </c>
      <c r="E14" s="2" t="s">
        <v>2</v>
      </c>
      <c r="F14" s="102" t="s">
        <v>18</v>
      </c>
      <c r="G14" s="102"/>
      <c r="H14" s="8" t="s">
        <v>2</v>
      </c>
      <c r="I14" s="8" t="s">
        <v>19</v>
      </c>
      <c r="J14" s="8" t="s">
        <v>2</v>
      </c>
      <c r="K14" s="7" t="s">
        <v>46</v>
      </c>
      <c r="L14" s="8" t="s">
        <v>2</v>
      </c>
      <c r="M14" s="41" t="s">
        <v>20</v>
      </c>
      <c r="Q14" s="69" t="s">
        <v>60</v>
      </c>
      <c r="R14" s="70">
        <v>22</v>
      </c>
    </row>
    <row r="15" spans="1:18" ht="39.950000000000003" customHeight="1">
      <c r="A15" s="89"/>
      <c r="B15" s="89"/>
      <c r="C15" s="9"/>
      <c r="D15" s="9"/>
      <c r="E15" s="9"/>
      <c r="F15" s="90"/>
      <c r="G15" s="90"/>
      <c r="H15" s="9"/>
      <c r="I15" s="9"/>
      <c r="J15" s="9"/>
      <c r="K15" s="9"/>
      <c r="L15" s="9"/>
      <c r="M15" s="10"/>
      <c r="Q15" s="67" t="s">
        <v>62</v>
      </c>
      <c r="R15" s="68">
        <v>7</v>
      </c>
    </row>
    <row r="16" spans="1:18" ht="39.950000000000003" customHeight="1">
      <c r="A16" s="104" t="s">
        <v>21</v>
      </c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</row>
    <row r="17" spans="1:17" ht="32.25" customHeight="1">
      <c r="A17" s="104" t="s">
        <v>22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</row>
    <row r="18" spans="1:17" ht="39.950000000000003" customHeight="1">
      <c r="A18" s="89" t="s">
        <v>23</v>
      </c>
      <c r="B18" s="102" t="s">
        <v>24</v>
      </c>
      <c r="C18" s="102"/>
      <c r="D18" s="102"/>
      <c r="E18" s="102"/>
      <c r="F18" s="102" t="s">
        <v>25</v>
      </c>
      <c r="G18" s="102"/>
      <c r="H18" s="102" t="s">
        <v>26</v>
      </c>
      <c r="I18" s="102"/>
      <c r="J18" s="102"/>
      <c r="K18" s="102" t="s">
        <v>27</v>
      </c>
      <c r="L18" s="102"/>
      <c r="M18" s="4" t="s">
        <v>28</v>
      </c>
    </row>
    <row r="19" spans="1:17" ht="48.75" customHeight="1">
      <c r="A19" s="89"/>
      <c r="B19" s="102"/>
      <c r="C19" s="102"/>
      <c r="D19" s="102"/>
      <c r="E19" s="102"/>
      <c r="F19" s="11" t="s">
        <v>29</v>
      </c>
      <c r="G19" s="11" t="s">
        <v>30</v>
      </c>
      <c r="H19" s="7" t="s">
        <v>31</v>
      </c>
      <c r="I19" s="7" t="s">
        <v>32</v>
      </c>
      <c r="J19" s="7" t="s">
        <v>33</v>
      </c>
      <c r="K19" s="7" t="s">
        <v>34</v>
      </c>
      <c r="L19" s="7" t="s">
        <v>35</v>
      </c>
      <c r="M19" s="4" t="s">
        <v>36</v>
      </c>
    </row>
    <row r="20" spans="1:17" s="20" customFormat="1" ht="30" customHeight="1">
      <c r="A20" s="12" t="s">
        <v>64</v>
      </c>
      <c r="B20" s="103" t="s">
        <v>79</v>
      </c>
      <c r="C20" s="103"/>
      <c r="D20" s="103"/>
      <c r="E20" s="103"/>
      <c r="F20" s="13" t="s">
        <v>66</v>
      </c>
      <c r="G20" s="13" t="s">
        <v>67</v>
      </c>
      <c r="H20" s="17" t="s">
        <v>83</v>
      </c>
      <c r="I20" s="15">
        <v>1</v>
      </c>
      <c r="J20" s="19">
        <f>[2]REMUNERAÇAO!$J$20+[3]REMUNERAÇAO!$J$20</f>
        <v>2688588.1296213353</v>
      </c>
      <c r="K20" s="17" t="s">
        <v>83</v>
      </c>
      <c r="L20" s="18" t="s">
        <v>138</v>
      </c>
      <c r="M20" s="19">
        <f t="shared" ref="M20:M21" si="0">IFERROR(IF($I20=0,J20*1,$I20*$J20),0)</f>
        <v>2688588.1296213353</v>
      </c>
      <c r="N20" s="20">
        <v>1</v>
      </c>
      <c r="O20" s="20">
        <v>1</v>
      </c>
    </row>
    <row r="21" spans="1:17" s="20" customFormat="1" ht="30" customHeight="1">
      <c r="A21" s="12" t="s">
        <v>65</v>
      </c>
      <c r="B21" s="116" t="s">
        <v>106</v>
      </c>
      <c r="C21" s="117"/>
      <c r="D21" s="117"/>
      <c r="E21" s="118"/>
      <c r="F21" s="13" t="s">
        <v>66</v>
      </c>
      <c r="G21" s="13" t="s">
        <v>67</v>
      </c>
      <c r="H21" s="17" t="s">
        <v>82</v>
      </c>
      <c r="I21" s="15">
        <v>1</v>
      </c>
      <c r="J21" s="19">
        <f>[2]REMUNERAÇAO!$J$21+[3]REMUNERAÇAO!$J$21</f>
        <v>10010743.676202666</v>
      </c>
      <c r="K21" s="17" t="s">
        <v>82</v>
      </c>
      <c r="L21" s="18" t="s">
        <v>139</v>
      </c>
      <c r="M21" s="19">
        <f t="shared" si="0"/>
        <v>10010743.676202666</v>
      </c>
    </row>
    <row r="22" spans="1:17" s="20" customFormat="1" ht="30" customHeight="1">
      <c r="A22" s="12" t="s">
        <v>81</v>
      </c>
      <c r="B22" s="116" t="s">
        <v>80</v>
      </c>
      <c r="C22" s="117"/>
      <c r="D22" s="117"/>
      <c r="E22" s="118"/>
      <c r="F22" s="13" t="s">
        <v>66</v>
      </c>
      <c r="G22" s="13" t="s">
        <v>67</v>
      </c>
      <c r="H22" s="17" t="s">
        <v>84</v>
      </c>
      <c r="I22" s="15">
        <v>1</v>
      </c>
      <c r="J22" s="19">
        <f>[2]REMUNERAÇAO!$J$22+[3]REMUNERAÇAO!$J$22</f>
        <v>653688.32256000023</v>
      </c>
      <c r="K22" s="17" t="s">
        <v>84</v>
      </c>
      <c r="L22" s="18" t="s">
        <v>136</v>
      </c>
      <c r="M22" s="19">
        <f>'[1]base LOA-2023'!$H$25</f>
        <v>314273.23200000008</v>
      </c>
    </row>
    <row r="23" spans="1:17" s="20" customFormat="1" ht="30" customHeight="1">
      <c r="A23" s="12">
        <v>4</v>
      </c>
      <c r="B23" s="105"/>
      <c r="C23" s="105"/>
      <c r="D23" s="105"/>
      <c r="E23" s="105"/>
      <c r="F23" s="13"/>
      <c r="G23" s="13"/>
      <c r="H23" s="83" t="s">
        <v>85</v>
      </c>
      <c r="I23" s="84">
        <v>1</v>
      </c>
      <c r="J23" s="86">
        <f ca="1">IFERROR(IF($I23=0,G23*1,$I23*$J23),0)</f>
        <v>0</v>
      </c>
      <c r="K23" s="83" t="s">
        <v>85</v>
      </c>
      <c r="L23" s="85" t="s">
        <v>140</v>
      </c>
      <c r="M23" s="86">
        <f ca="1">IFERROR(IF($I23=0,J23*1,$I23*$J23),0)</f>
        <v>2585180.8938666647</v>
      </c>
    </row>
    <row r="24" spans="1:17" s="20" customFormat="1" ht="30" customHeight="1">
      <c r="A24" s="12" t="s">
        <v>92</v>
      </c>
      <c r="B24" s="119"/>
      <c r="C24" s="120"/>
      <c r="D24" s="120"/>
      <c r="E24" s="121"/>
      <c r="F24" s="13"/>
      <c r="G24" s="13"/>
      <c r="H24" s="83" t="s">
        <v>86</v>
      </c>
      <c r="I24" s="84">
        <v>1</v>
      </c>
      <c r="J24" s="86">
        <f t="shared" ref="J24:J29" ca="1" si="1">IFERROR(IF($I24=0,G24*1,$I24*$J24),0)</f>
        <v>0</v>
      </c>
      <c r="K24" s="83" t="s">
        <v>86</v>
      </c>
      <c r="L24" s="85" t="s">
        <v>141</v>
      </c>
      <c r="M24" s="86">
        <f t="shared" ref="M24:M30" ca="1" si="2">IFERROR(IF($I24=0,J24*1,$I24*$J24),0)</f>
        <v>2585180.8938666647</v>
      </c>
    </row>
    <row r="25" spans="1:17" s="20" customFormat="1" ht="30" customHeight="1">
      <c r="A25" s="12" t="s">
        <v>93</v>
      </c>
      <c r="B25" s="119"/>
      <c r="C25" s="120"/>
      <c r="D25" s="120"/>
      <c r="E25" s="121"/>
      <c r="F25" s="13"/>
      <c r="G25" s="13"/>
      <c r="H25" s="17" t="s">
        <v>87</v>
      </c>
      <c r="I25" s="15">
        <v>1</v>
      </c>
      <c r="J25" s="19">
        <v>100000</v>
      </c>
      <c r="K25" s="17" t="s">
        <v>87</v>
      </c>
      <c r="L25" s="18" t="s">
        <v>142</v>
      </c>
      <c r="M25" s="19">
        <f t="shared" si="2"/>
        <v>100000</v>
      </c>
    </row>
    <row r="26" spans="1:17" s="20" customFormat="1" ht="30" customHeight="1">
      <c r="A26" s="12" t="s">
        <v>94</v>
      </c>
      <c r="B26" s="119"/>
      <c r="C26" s="120"/>
      <c r="D26" s="120"/>
      <c r="E26" s="121"/>
      <c r="F26" s="13"/>
      <c r="G26" s="13"/>
      <c r="H26" s="17" t="s">
        <v>99</v>
      </c>
      <c r="I26" s="15">
        <v>1</v>
      </c>
      <c r="J26" s="19">
        <f>[2]REMUNERAÇAO!$J$26+[3]REMUNERAÇAO!$J$26</f>
        <v>882686.17386666685</v>
      </c>
      <c r="K26" s="17" t="s">
        <v>99</v>
      </c>
      <c r="L26" s="18" t="s">
        <v>143</v>
      </c>
      <c r="M26" s="19">
        <f>'[1]base LOA-2023'!$H$20</f>
        <v>431014.50666666677</v>
      </c>
    </row>
    <row r="27" spans="1:17" s="20" customFormat="1" ht="30" customHeight="1">
      <c r="A27" s="12" t="s">
        <v>95</v>
      </c>
      <c r="B27" s="119"/>
      <c r="C27" s="120"/>
      <c r="D27" s="120"/>
      <c r="E27" s="121"/>
      <c r="F27" s="13"/>
      <c r="G27" s="13"/>
      <c r="H27" s="17" t="s">
        <v>88</v>
      </c>
      <c r="I27" s="15">
        <v>1</v>
      </c>
      <c r="J27" s="19">
        <v>100000</v>
      </c>
      <c r="K27" s="17" t="s">
        <v>88</v>
      </c>
      <c r="L27" s="18" t="s">
        <v>144</v>
      </c>
      <c r="M27" s="19">
        <f t="shared" si="2"/>
        <v>100000</v>
      </c>
    </row>
    <row r="28" spans="1:17" s="20" customFormat="1" ht="30" customHeight="1">
      <c r="A28" s="12" t="s">
        <v>96</v>
      </c>
      <c r="B28" s="119"/>
      <c r="C28" s="120"/>
      <c r="D28" s="120"/>
      <c r="E28" s="121"/>
      <c r="F28" s="13"/>
      <c r="G28" s="13"/>
      <c r="H28" s="17" t="s">
        <v>89</v>
      </c>
      <c r="I28" s="15">
        <v>1</v>
      </c>
      <c r="J28" s="19">
        <v>300000</v>
      </c>
      <c r="K28" s="17" t="s">
        <v>89</v>
      </c>
      <c r="L28" s="18" t="s">
        <v>140</v>
      </c>
      <c r="M28" s="19">
        <f t="shared" si="2"/>
        <v>300000</v>
      </c>
    </row>
    <row r="29" spans="1:17" s="20" customFormat="1" ht="30" customHeight="1">
      <c r="A29" s="12" t="s">
        <v>97</v>
      </c>
      <c r="B29" s="103"/>
      <c r="C29" s="103"/>
      <c r="D29" s="103"/>
      <c r="E29" s="103"/>
      <c r="F29" s="13"/>
      <c r="G29" s="13"/>
      <c r="H29" s="17" t="s">
        <v>90</v>
      </c>
      <c r="I29" s="15">
        <v>1</v>
      </c>
      <c r="J29" s="19">
        <v>2000000</v>
      </c>
      <c r="K29" s="17" t="s">
        <v>90</v>
      </c>
      <c r="L29" s="18" t="s">
        <v>145</v>
      </c>
      <c r="M29" s="19">
        <f t="shared" si="2"/>
        <v>2000000</v>
      </c>
    </row>
    <row r="30" spans="1:17" s="20" customFormat="1" ht="30" customHeight="1">
      <c r="A30" s="12" t="s">
        <v>98</v>
      </c>
      <c r="B30" s="103"/>
      <c r="C30" s="103"/>
      <c r="D30" s="103"/>
      <c r="E30" s="103"/>
      <c r="F30" s="13"/>
      <c r="G30" s="13"/>
      <c r="H30" s="17" t="s">
        <v>91</v>
      </c>
      <c r="I30" s="15">
        <v>1</v>
      </c>
      <c r="J30" s="19">
        <f>+[2]REMUNERAÇAO!$J$30+[3]REMUNERAÇAO!$J$30</f>
        <v>1031929.6000000001</v>
      </c>
      <c r="K30" s="17" t="s">
        <v>91</v>
      </c>
      <c r="L30" s="18" t="s">
        <v>137</v>
      </c>
      <c r="M30" s="19">
        <f t="shared" si="2"/>
        <v>1031929.6000000001</v>
      </c>
      <c r="P30" s="87" t="s">
        <v>179</v>
      </c>
      <c r="Q30" s="87"/>
    </row>
    <row r="31" spans="1:17" ht="46.5" customHeight="1" thickBot="1">
      <c r="A31" s="108" t="s">
        <v>37</v>
      </c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43">
        <f ca="1">SUM(M20:M30)</f>
        <v>24011915.783466652</v>
      </c>
      <c r="N31" s="20"/>
      <c r="O31" s="20"/>
    </row>
    <row r="32" spans="1:17" ht="26.1" customHeight="1" thickBot="1">
      <c r="A32" s="22"/>
      <c r="B32" s="23"/>
      <c r="C32" s="23"/>
      <c r="D32" s="23"/>
      <c r="E32" s="24"/>
      <c r="F32" s="25"/>
      <c r="G32" s="25"/>
      <c r="H32" s="25"/>
      <c r="I32" s="25"/>
      <c r="J32" s="25"/>
      <c r="K32" s="25"/>
      <c r="L32" s="25"/>
      <c r="M32" s="26"/>
      <c r="N32" s="20"/>
      <c r="O32" s="20"/>
    </row>
    <row r="33" spans="1:15" ht="26.25" customHeight="1">
      <c r="A33" s="123" t="s">
        <v>38</v>
      </c>
      <c r="B33" s="124"/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5"/>
      <c r="N33" s="20"/>
      <c r="O33" s="20"/>
    </row>
    <row r="34" spans="1:15" ht="31.5" customHeight="1">
      <c r="A34" s="126" t="s">
        <v>39</v>
      </c>
      <c r="B34" s="102"/>
      <c r="C34" s="102"/>
      <c r="D34" s="102" t="s">
        <v>2</v>
      </c>
      <c r="E34" s="102"/>
      <c r="F34" s="102"/>
      <c r="G34" s="102"/>
      <c r="H34" s="112" t="s">
        <v>14</v>
      </c>
      <c r="I34" s="112"/>
      <c r="J34" s="112"/>
      <c r="K34" s="112"/>
      <c r="L34" s="109" t="s">
        <v>40</v>
      </c>
      <c r="M34" s="127"/>
      <c r="N34" s="20"/>
      <c r="O34" s="20"/>
    </row>
    <row r="35" spans="1:15" ht="30" customHeight="1">
      <c r="A35" s="128">
        <v>1</v>
      </c>
      <c r="B35" s="106"/>
      <c r="C35" s="106"/>
      <c r="D35" s="129" t="s">
        <v>83</v>
      </c>
      <c r="E35" s="130"/>
      <c r="F35" s="130"/>
      <c r="G35" s="131"/>
      <c r="H35" s="132" t="s">
        <v>138</v>
      </c>
      <c r="I35" s="132"/>
      <c r="J35" s="132"/>
      <c r="K35" s="132"/>
      <c r="L35" s="111">
        <f>SUMIF($K$19:$K$31,D35,$M$19:$M$31)</f>
        <v>2688588.1296213353</v>
      </c>
      <c r="M35" s="122"/>
      <c r="N35" s="20"/>
      <c r="O35" s="20"/>
    </row>
    <row r="36" spans="1:15" ht="30" customHeight="1">
      <c r="A36" s="128">
        <v>2</v>
      </c>
      <c r="B36" s="106"/>
      <c r="C36" s="106"/>
      <c r="D36" s="129" t="s">
        <v>82</v>
      </c>
      <c r="E36" s="130"/>
      <c r="F36" s="130"/>
      <c r="G36" s="131"/>
      <c r="H36" s="132" t="s">
        <v>139</v>
      </c>
      <c r="I36" s="132"/>
      <c r="J36" s="132"/>
      <c r="K36" s="132"/>
      <c r="L36" s="111">
        <f t="shared" ref="L36:L43" si="3">SUMIF($K$19:$K$31,D36,$M$19:$M$31)</f>
        <v>10010743.676202666</v>
      </c>
      <c r="M36" s="122"/>
      <c r="N36" s="20"/>
      <c r="O36" s="20"/>
    </row>
    <row r="37" spans="1:15" ht="30" customHeight="1">
      <c r="A37" s="128">
        <v>3</v>
      </c>
      <c r="B37" s="106"/>
      <c r="C37" s="106"/>
      <c r="D37" s="129" t="s">
        <v>84</v>
      </c>
      <c r="E37" s="130"/>
      <c r="F37" s="130"/>
      <c r="G37" s="131"/>
      <c r="H37" s="132" t="s">
        <v>136</v>
      </c>
      <c r="I37" s="132"/>
      <c r="J37" s="132"/>
      <c r="K37" s="132"/>
      <c r="L37" s="111">
        <f t="shared" si="3"/>
        <v>314273.23200000008</v>
      </c>
      <c r="M37" s="122"/>
      <c r="N37" s="20"/>
      <c r="O37" s="20"/>
    </row>
    <row r="38" spans="1:15" ht="30" customHeight="1">
      <c r="A38" s="128">
        <v>4</v>
      </c>
      <c r="B38" s="106"/>
      <c r="C38" s="106"/>
      <c r="D38" s="129" t="s">
        <v>85</v>
      </c>
      <c r="E38" s="130"/>
      <c r="F38" s="130"/>
      <c r="G38" s="131"/>
      <c r="H38" s="132" t="s">
        <v>140</v>
      </c>
      <c r="I38" s="132"/>
      <c r="J38" s="132"/>
      <c r="K38" s="132"/>
      <c r="L38" s="111">
        <f t="shared" ca="1" si="3"/>
        <v>2585180.8938666647</v>
      </c>
      <c r="M38" s="122"/>
      <c r="N38" s="20"/>
      <c r="O38" s="20"/>
    </row>
    <row r="39" spans="1:15" ht="30" customHeight="1">
      <c r="A39" s="128">
        <v>5</v>
      </c>
      <c r="B39" s="106"/>
      <c r="C39" s="106"/>
      <c r="D39" s="129" t="s">
        <v>86</v>
      </c>
      <c r="E39" s="130"/>
      <c r="F39" s="130"/>
      <c r="G39" s="131"/>
      <c r="H39" s="132" t="s">
        <v>141</v>
      </c>
      <c r="I39" s="132"/>
      <c r="J39" s="132"/>
      <c r="K39" s="132"/>
      <c r="L39" s="111">
        <f t="shared" ca="1" si="3"/>
        <v>2585180.8938666647</v>
      </c>
      <c r="M39" s="122"/>
      <c r="N39" s="20"/>
      <c r="O39" s="20"/>
    </row>
    <row r="40" spans="1:15" ht="30" customHeight="1">
      <c r="A40" s="128">
        <v>6</v>
      </c>
      <c r="B40" s="106"/>
      <c r="C40" s="106"/>
      <c r="D40" s="129" t="s">
        <v>87</v>
      </c>
      <c r="E40" s="130"/>
      <c r="F40" s="130"/>
      <c r="G40" s="131"/>
      <c r="H40" s="132" t="s">
        <v>142</v>
      </c>
      <c r="I40" s="132"/>
      <c r="J40" s="132"/>
      <c r="K40" s="132"/>
      <c r="L40" s="111">
        <f>SUMIF($K$19:$K$31,D40,$M$19:$M$31)</f>
        <v>100000</v>
      </c>
      <c r="M40" s="122"/>
      <c r="N40" s="20"/>
      <c r="O40" s="20"/>
    </row>
    <row r="41" spans="1:15" ht="30" customHeight="1">
      <c r="A41" s="128">
        <v>7</v>
      </c>
      <c r="B41" s="106"/>
      <c r="C41" s="106"/>
      <c r="D41" s="129" t="s">
        <v>99</v>
      </c>
      <c r="E41" s="130"/>
      <c r="F41" s="130"/>
      <c r="G41" s="131"/>
      <c r="H41" s="132" t="s">
        <v>143</v>
      </c>
      <c r="I41" s="132"/>
      <c r="J41" s="132"/>
      <c r="K41" s="132"/>
      <c r="L41" s="111">
        <f>SUMIF($K$19:$K$31,D41,$M$19:$M$31)</f>
        <v>431014.50666666677</v>
      </c>
      <c r="M41" s="122"/>
      <c r="N41" s="20"/>
      <c r="O41" s="20"/>
    </row>
    <row r="42" spans="1:15" ht="30" customHeight="1">
      <c r="A42" s="128">
        <v>8</v>
      </c>
      <c r="B42" s="106"/>
      <c r="C42" s="106"/>
      <c r="D42" s="129" t="s">
        <v>88</v>
      </c>
      <c r="E42" s="130"/>
      <c r="F42" s="130"/>
      <c r="G42" s="131"/>
      <c r="H42" s="132" t="s">
        <v>144</v>
      </c>
      <c r="I42" s="132"/>
      <c r="J42" s="132"/>
      <c r="K42" s="132"/>
      <c r="L42" s="111">
        <f t="shared" si="3"/>
        <v>100000</v>
      </c>
      <c r="M42" s="122"/>
      <c r="N42" s="20"/>
      <c r="O42" s="20"/>
    </row>
    <row r="43" spans="1:15" ht="30" customHeight="1">
      <c r="A43" s="128">
        <v>9</v>
      </c>
      <c r="B43" s="106"/>
      <c r="C43" s="106"/>
      <c r="D43" s="129" t="s">
        <v>89</v>
      </c>
      <c r="E43" s="130"/>
      <c r="F43" s="130"/>
      <c r="G43" s="131"/>
      <c r="H43" s="132" t="s">
        <v>140</v>
      </c>
      <c r="I43" s="132"/>
      <c r="J43" s="132"/>
      <c r="K43" s="132"/>
      <c r="L43" s="111">
        <f t="shared" si="3"/>
        <v>300000</v>
      </c>
      <c r="M43" s="122"/>
      <c r="N43" s="20"/>
      <c r="O43" s="20"/>
    </row>
    <row r="44" spans="1:15" ht="30" customHeight="1">
      <c r="A44" s="128">
        <v>10</v>
      </c>
      <c r="B44" s="106"/>
      <c r="C44" s="106"/>
      <c r="D44" s="129" t="s">
        <v>90</v>
      </c>
      <c r="E44" s="130"/>
      <c r="F44" s="130"/>
      <c r="G44" s="131"/>
      <c r="H44" s="132" t="s">
        <v>145</v>
      </c>
      <c r="I44" s="132"/>
      <c r="J44" s="132"/>
      <c r="K44" s="132"/>
      <c r="L44" s="111">
        <f>SUMIF($K$19:$K$31,D44,$M$19:$M$31)</f>
        <v>2000000</v>
      </c>
      <c r="M44" s="122"/>
      <c r="N44" s="20"/>
      <c r="O44" s="20"/>
    </row>
    <row r="45" spans="1:15" ht="30" customHeight="1">
      <c r="A45" s="128">
        <v>11</v>
      </c>
      <c r="B45" s="106"/>
      <c r="C45" s="106"/>
      <c r="D45" s="129" t="s">
        <v>91</v>
      </c>
      <c r="E45" s="130"/>
      <c r="F45" s="130"/>
      <c r="G45" s="131"/>
      <c r="H45" s="110" t="s">
        <v>137</v>
      </c>
      <c r="I45" s="110"/>
      <c r="J45" s="110"/>
      <c r="K45" s="110"/>
      <c r="L45" s="111">
        <f>SUMIF($K$19:$K$31,D45,$M$19:$M$31)</f>
        <v>1031929.6000000001</v>
      </c>
      <c r="M45" s="122"/>
      <c r="N45" s="20"/>
      <c r="O45" s="20"/>
    </row>
    <row r="46" spans="1:15" ht="46.5" customHeight="1" thickBot="1">
      <c r="A46" s="133" t="s">
        <v>47</v>
      </c>
      <c r="B46" s="134"/>
      <c r="C46" s="134"/>
      <c r="D46" s="134"/>
      <c r="E46" s="134"/>
      <c r="F46" s="134"/>
      <c r="G46" s="134"/>
      <c r="H46" s="134"/>
      <c r="I46" s="134"/>
      <c r="J46" s="134"/>
      <c r="K46" s="134"/>
      <c r="L46" s="135">
        <f ca="1">SUM(L35:M45)</f>
        <v>24011915.783466652</v>
      </c>
      <c r="M46" s="136"/>
      <c r="N46" s="20"/>
      <c r="O46" s="20"/>
    </row>
    <row r="47" spans="1:15" ht="33" customHeight="1">
      <c r="A47" s="27"/>
      <c r="B47" s="28"/>
      <c r="C47" s="28"/>
      <c r="D47" s="28"/>
      <c r="E47" s="29"/>
      <c r="F47" s="30"/>
      <c r="G47" s="30"/>
      <c r="H47" s="30"/>
      <c r="I47" s="30"/>
      <c r="J47" s="31"/>
      <c r="K47" s="31"/>
      <c r="L47" s="31"/>
      <c r="M47" s="32"/>
      <c r="N47" s="20"/>
      <c r="O47" s="20"/>
    </row>
    <row r="48" spans="1:15" ht="33" customHeight="1">
      <c r="A48" s="27"/>
      <c r="B48" s="33"/>
      <c r="C48" s="33"/>
      <c r="D48" s="33"/>
      <c r="E48" s="34"/>
      <c r="F48" s="31"/>
      <c r="G48" s="31"/>
      <c r="H48" s="31"/>
      <c r="I48" s="31"/>
      <c r="J48" s="31"/>
      <c r="K48" s="31"/>
      <c r="L48" s="31"/>
      <c r="M48" s="32"/>
      <c r="N48" s="20"/>
      <c r="O48" s="20"/>
    </row>
    <row r="49" spans="1:15">
      <c r="A49" s="35"/>
      <c r="B49" s="36"/>
      <c r="C49" s="36"/>
      <c r="D49" s="36"/>
      <c r="E49" s="37"/>
      <c r="F49" s="38"/>
      <c r="G49" s="38"/>
      <c r="H49" s="38"/>
      <c r="I49" s="38"/>
      <c r="J49" s="38"/>
      <c r="K49" s="38"/>
      <c r="L49" s="38"/>
      <c r="M49" s="32"/>
      <c r="N49" s="20"/>
      <c r="O49" s="20"/>
    </row>
    <row r="50" spans="1:15">
      <c r="A50" s="35"/>
      <c r="B50" s="36"/>
      <c r="C50" s="36"/>
      <c r="D50" s="36"/>
      <c r="E50" s="37"/>
      <c r="F50" s="38"/>
      <c r="G50" s="38"/>
      <c r="H50" s="38"/>
      <c r="I50" s="38"/>
      <c r="J50" s="38"/>
      <c r="K50" s="38"/>
      <c r="L50" s="38"/>
      <c r="M50" s="32"/>
      <c r="N50" s="20"/>
      <c r="O50" s="20"/>
    </row>
    <row r="51" spans="1:15" ht="27" customHeight="1">
      <c r="E51" s="39"/>
      <c r="G51" s="57" t="s">
        <v>118</v>
      </c>
      <c r="H51" s="58"/>
      <c r="I51" s="59"/>
    </row>
    <row r="52" spans="1:15" ht="12.95" customHeight="1">
      <c r="E52" s="40"/>
      <c r="G52" s="61"/>
      <c r="H52" s="62"/>
      <c r="I52" s="63"/>
    </row>
    <row r="53" spans="1:15" ht="12.95" customHeight="1">
      <c r="E53" s="40"/>
    </row>
    <row r="54" spans="1:15" ht="12.95" customHeight="1">
      <c r="E54" s="40"/>
    </row>
    <row r="55" spans="1:15" ht="12.95" customHeight="1">
      <c r="E55" s="40"/>
    </row>
    <row r="56" spans="1:15" ht="12.95" customHeight="1">
      <c r="E56" s="40"/>
    </row>
    <row r="57" spans="1:15" ht="12.95" customHeight="1"/>
    <row r="58" spans="1:15" ht="12.95" customHeight="1"/>
    <row r="59" spans="1:15" ht="12.95" customHeight="1"/>
    <row r="60" spans="1:15" ht="12.95" customHeight="1"/>
    <row r="61" spans="1:15" ht="12.95" customHeight="1"/>
  </sheetData>
  <sheetProtection selectLockedCells="1" selectUnlockedCells="1"/>
  <mergeCells count="99">
    <mergeCell ref="L41:M41"/>
    <mergeCell ref="L42:M42"/>
    <mergeCell ref="L43:M43"/>
    <mergeCell ref="H36:K36"/>
    <mergeCell ref="H37:K37"/>
    <mergeCell ref="H38:K38"/>
    <mergeCell ref="H39:K39"/>
    <mergeCell ref="H40:K40"/>
    <mergeCell ref="H41:K41"/>
    <mergeCell ref="H42:K42"/>
    <mergeCell ref="H43:K43"/>
    <mergeCell ref="L36:M36"/>
    <mergeCell ref="L37:M37"/>
    <mergeCell ref="L38:M38"/>
    <mergeCell ref="L39:M39"/>
    <mergeCell ref="L40:M40"/>
    <mergeCell ref="A43:C43"/>
    <mergeCell ref="D36:G36"/>
    <mergeCell ref="D37:G37"/>
    <mergeCell ref="D38:G38"/>
    <mergeCell ref="D39:G39"/>
    <mergeCell ref="D40:G40"/>
    <mergeCell ref="D41:G41"/>
    <mergeCell ref="D42:G42"/>
    <mergeCell ref="D43:G43"/>
    <mergeCell ref="A37:C37"/>
    <mergeCell ref="A40:C40"/>
    <mergeCell ref="A41:C41"/>
    <mergeCell ref="A42:C42"/>
    <mergeCell ref="A46:K46"/>
    <mergeCell ref="L46:M46"/>
    <mergeCell ref="A45:C45"/>
    <mergeCell ref="D45:G45"/>
    <mergeCell ref="H45:K45"/>
    <mergeCell ref="L45:M45"/>
    <mergeCell ref="L44:M44"/>
    <mergeCell ref="A33:M33"/>
    <mergeCell ref="A34:C34"/>
    <mergeCell ref="D34:G34"/>
    <mergeCell ref="H34:K34"/>
    <mergeCell ref="L34:M34"/>
    <mergeCell ref="A35:C35"/>
    <mergeCell ref="D35:G35"/>
    <mergeCell ref="H35:K35"/>
    <mergeCell ref="L35:M35"/>
    <mergeCell ref="A36:C36"/>
    <mergeCell ref="A44:C44"/>
    <mergeCell ref="D44:G44"/>
    <mergeCell ref="H44:K44"/>
    <mergeCell ref="A38:C38"/>
    <mergeCell ref="A39:C39"/>
    <mergeCell ref="B20:E20"/>
    <mergeCell ref="B29:E29"/>
    <mergeCell ref="A31:L31"/>
    <mergeCell ref="B30:E30"/>
    <mergeCell ref="B21:E21"/>
    <mergeCell ref="B22:E22"/>
    <mergeCell ref="B23:E23"/>
    <mergeCell ref="B24:E24"/>
    <mergeCell ref="B25:E25"/>
    <mergeCell ref="B26:E26"/>
    <mergeCell ref="B27:E27"/>
    <mergeCell ref="B28:E28"/>
    <mergeCell ref="A17:M17"/>
    <mergeCell ref="A18:A19"/>
    <mergeCell ref="B18:E19"/>
    <mergeCell ref="F18:G18"/>
    <mergeCell ref="A14:B15"/>
    <mergeCell ref="F14:G14"/>
    <mergeCell ref="F15:G15"/>
    <mergeCell ref="A16:M16"/>
    <mergeCell ref="H18:J18"/>
    <mergeCell ref="K18:L18"/>
    <mergeCell ref="A10:B11"/>
    <mergeCell ref="D10:M10"/>
    <mergeCell ref="D11:M11"/>
    <mergeCell ref="A12:B13"/>
    <mergeCell ref="D12:K12"/>
    <mergeCell ref="L12:L13"/>
    <mergeCell ref="M12:M13"/>
    <mergeCell ref="D13:K13"/>
    <mergeCell ref="A5:B6"/>
    <mergeCell ref="C5:K6"/>
    <mergeCell ref="L5:L6"/>
    <mergeCell ref="M5:M6"/>
    <mergeCell ref="A7:B9"/>
    <mergeCell ref="C7:E9"/>
    <mergeCell ref="F7:M7"/>
    <mergeCell ref="F8:G8"/>
    <mergeCell ref="H8:I8"/>
    <mergeCell ref="K8:M8"/>
    <mergeCell ref="F9:G9"/>
    <mergeCell ref="H9:I9"/>
    <mergeCell ref="K9:M9"/>
    <mergeCell ref="A1:M2"/>
    <mergeCell ref="A3:B3"/>
    <mergeCell ref="C3:K3"/>
    <mergeCell ref="A4:B4"/>
    <mergeCell ref="C4:K4"/>
  </mergeCells>
  <phoneticPr fontId="4" type="noConversion"/>
  <printOptions horizontalCentered="1" verticalCentered="1"/>
  <pageMargins left="0.19685039370078741" right="0.19685039370078741" top="0" bottom="0" header="0" footer="0.51181102362204722"/>
  <pageSetup paperSize="9" scale="50" firstPageNumber="0" orientation="landscape" r:id="rId1"/>
  <headerFooter alignWithMargins="0">
    <oddHeader>&amp;C&amp;12PREFEITURA MUNICIPAL DE VÁRZEA GRANDE&amp;11SECRETARIA MUNICIPAL DE PLANEJAMENTO &amp;10LOA /2011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R50"/>
  <sheetViews>
    <sheetView showGridLines="0" view="pageBreakPreview" zoomScale="57" zoomScaleNormal="55" zoomScaleSheetLayoutView="57" workbookViewId="0">
      <selection activeCell="A17" sqref="A17:M17"/>
    </sheetView>
  </sheetViews>
  <sheetFormatPr defaultRowHeight="12.75"/>
  <cols>
    <col min="1" max="1" width="12.85546875" style="1" customWidth="1"/>
    <col min="2" max="2" width="14.140625" style="1" customWidth="1"/>
    <col min="3" max="3" width="15" style="1" customWidth="1"/>
    <col min="4" max="4" width="27.7109375" style="1" customWidth="1"/>
    <col min="5" max="5" width="14.140625" style="1" customWidth="1"/>
    <col min="6" max="6" width="14.85546875" style="1" customWidth="1"/>
    <col min="7" max="7" width="14.5703125" style="1" customWidth="1"/>
    <col min="8" max="8" width="46.5703125" style="1" customWidth="1"/>
    <col min="9" max="9" width="14.85546875" style="1" customWidth="1"/>
    <col min="10" max="10" width="21.42578125" style="1" customWidth="1"/>
    <col min="11" max="11" width="27.5703125" style="1" customWidth="1"/>
    <col min="12" max="12" width="40" style="1" customWidth="1"/>
    <col min="13" max="13" width="24.5703125" style="1" customWidth="1"/>
    <col min="14" max="15" width="0" style="1" hidden="1" customWidth="1"/>
    <col min="16" max="16" width="9.140625" style="1"/>
    <col min="17" max="17" width="19" style="1" customWidth="1"/>
    <col min="18" max="18" width="18" style="1" customWidth="1"/>
    <col min="19" max="16384" width="9.140625" style="1"/>
  </cols>
  <sheetData>
    <row r="1" spans="1:18" ht="39.950000000000003" customHeight="1">
      <c r="A1" s="88" t="s">
        <v>42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18" ht="39.950000000000003" customHeight="1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</row>
    <row r="3" spans="1:18" ht="39.950000000000003" customHeight="1">
      <c r="A3" s="89" t="s">
        <v>1</v>
      </c>
      <c r="B3" s="89"/>
      <c r="C3" s="90" t="s">
        <v>68</v>
      </c>
      <c r="D3" s="90"/>
      <c r="E3" s="90"/>
      <c r="F3" s="90"/>
      <c r="G3" s="90"/>
      <c r="H3" s="90"/>
      <c r="I3" s="90"/>
      <c r="J3" s="90"/>
      <c r="K3" s="90"/>
      <c r="L3" s="2" t="s">
        <v>2</v>
      </c>
      <c r="M3" s="3">
        <v>4</v>
      </c>
    </row>
    <row r="4" spans="1:18" ht="39.950000000000003" customHeight="1">
      <c r="A4" s="89" t="s">
        <v>3</v>
      </c>
      <c r="B4" s="89"/>
      <c r="C4" s="90" t="s">
        <v>69</v>
      </c>
      <c r="D4" s="90"/>
      <c r="E4" s="90"/>
      <c r="F4" s="90"/>
      <c r="G4" s="90"/>
      <c r="H4" s="90"/>
      <c r="I4" s="90"/>
      <c r="J4" s="90"/>
      <c r="K4" s="90"/>
      <c r="L4" s="2" t="s">
        <v>2</v>
      </c>
      <c r="M4" s="3">
        <v>1</v>
      </c>
    </row>
    <row r="5" spans="1:18" ht="39.950000000000003" customHeight="1">
      <c r="A5" s="89" t="s">
        <v>4</v>
      </c>
      <c r="B5" s="89"/>
      <c r="C5" s="90"/>
      <c r="D5" s="90"/>
      <c r="E5" s="90"/>
      <c r="F5" s="90"/>
      <c r="G5" s="90"/>
      <c r="H5" s="90"/>
      <c r="I5" s="90"/>
      <c r="J5" s="90"/>
      <c r="K5" s="90"/>
      <c r="L5" s="91" t="s">
        <v>43</v>
      </c>
      <c r="M5" s="92"/>
    </row>
    <row r="6" spans="1:18" ht="39.950000000000003" customHeight="1">
      <c r="A6" s="89"/>
      <c r="B6" s="89"/>
      <c r="C6" s="90"/>
      <c r="D6" s="90"/>
      <c r="E6" s="90"/>
      <c r="F6" s="90"/>
      <c r="G6" s="90"/>
      <c r="H6" s="90"/>
      <c r="I6" s="90"/>
      <c r="J6" s="90"/>
      <c r="K6" s="90"/>
      <c r="L6" s="91"/>
      <c r="M6" s="92"/>
    </row>
    <row r="7" spans="1:18" ht="39.950000000000003" customHeight="1">
      <c r="A7" s="89" t="s">
        <v>6</v>
      </c>
      <c r="B7" s="89"/>
      <c r="C7" s="93" t="s">
        <v>110</v>
      </c>
      <c r="D7" s="93"/>
      <c r="E7" s="93"/>
      <c r="F7" s="94" t="s">
        <v>7</v>
      </c>
      <c r="G7" s="94"/>
      <c r="H7" s="94"/>
      <c r="I7" s="94"/>
      <c r="J7" s="94"/>
      <c r="K7" s="94"/>
      <c r="L7" s="94"/>
      <c r="M7" s="94"/>
    </row>
    <row r="8" spans="1:18" ht="39.950000000000003" customHeight="1">
      <c r="A8" s="89"/>
      <c r="B8" s="89"/>
      <c r="C8" s="93"/>
      <c r="D8" s="93"/>
      <c r="E8" s="93"/>
      <c r="F8" s="91" t="s">
        <v>8</v>
      </c>
      <c r="G8" s="91"/>
      <c r="H8" s="95"/>
      <c r="I8" s="95"/>
      <c r="J8" s="2" t="s">
        <v>9</v>
      </c>
      <c r="K8" s="96"/>
      <c r="L8" s="96"/>
      <c r="M8" s="96"/>
    </row>
    <row r="9" spans="1:18" ht="96" customHeight="1">
      <c r="A9" s="89"/>
      <c r="B9" s="89"/>
      <c r="C9" s="93"/>
      <c r="D9" s="93"/>
      <c r="E9" s="93"/>
      <c r="F9" s="91" t="s">
        <v>10</v>
      </c>
      <c r="G9" s="91"/>
      <c r="H9" s="97" t="s">
        <v>112</v>
      </c>
      <c r="I9" s="97"/>
      <c r="J9" s="2" t="s">
        <v>11</v>
      </c>
      <c r="K9" s="98" t="s">
        <v>111</v>
      </c>
      <c r="L9" s="98"/>
      <c r="M9" s="98"/>
    </row>
    <row r="10" spans="1:18" ht="44.25" customHeight="1">
      <c r="A10" s="89" t="s">
        <v>12</v>
      </c>
      <c r="B10" s="89"/>
      <c r="C10" s="5" t="s">
        <v>2</v>
      </c>
      <c r="D10" s="99" t="s">
        <v>13</v>
      </c>
      <c r="E10" s="99"/>
      <c r="F10" s="99"/>
      <c r="G10" s="99"/>
      <c r="H10" s="99"/>
      <c r="I10" s="99"/>
      <c r="J10" s="99"/>
      <c r="K10" s="99"/>
      <c r="L10" s="99"/>
      <c r="M10" s="99"/>
    </row>
    <row r="11" spans="1:18" ht="39.950000000000003" customHeight="1">
      <c r="A11" s="89"/>
      <c r="B11" s="89"/>
      <c r="C11" s="6">
        <v>101</v>
      </c>
      <c r="D11" s="100" t="s">
        <v>48</v>
      </c>
      <c r="E11" s="100"/>
      <c r="F11" s="100"/>
      <c r="G11" s="100"/>
      <c r="H11" s="100"/>
      <c r="I11" s="100"/>
      <c r="J11" s="100"/>
      <c r="K11" s="100"/>
      <c r="L11" s="100"/>
      <c r="M11" s="100"/>
    </row>
    <row r="12" spans="1:18" ht="39.950000000000003" customHeight="1" thickBot="1">
      <c r="A12" s="89" t="s">
        <v>174</v>
      </c>
      <c r="B12" s="89"/>
      <c r="C12" s="5" t="s">
        <v>2</v>
      </c>
      <c r="D12" s="101" t="s">
        <v>14</v>
      </c>
      <c r="E12" s="101"/>
      <c r="F12" s="101"/>
      <c r="G12" s="101"/>
      <c r="H12" s="101"/>
      <c r="I12" s="101"/>
      <c r="J12" s="101"/>
      <c r="K12" s="101"/>
      <c r="L12" s="102" t="s">
        <v>45</v>
      </c>
      <c r="M12" s="92">
        <v>154000</v>
      </c>
      <c r="Q12" s="65" t="s">
        <v>51</v>
      </c>
      <c r="R12" s="66" t="s">
        <v>50</v>
      </c>
    </row>
    <row r="13" spans="1:18" ht="39.950000000000003" customHeight="1" thickTop="1">
      <c r="A13" s="89"/>
      <c r="B13" s="89"/>
      <c r="C13" s="6"/>
      <c r="D13" s="90" t="s">
        <v>113</v>
      </c>
      <c r="E13" s="90"/>
      <c r="F13" s="90"/>
      <c r="G13" s="90"/>
      <c r="H13" s="90"/>
      <c r="I13" s="90"/>
      <c r="J13" s="90"/>
      <c r="K13" s="90"/>
      <c r="L13" s="102"/>
      <c r="M13" s="92"/>
      <c r="Q13" s="67" t="s">
        <v>61</v>
      </c>
      <c r="R13" s="68">
        <v>100</v>
      </c>
    </row>
    <row r="14" spans="1:18" ht="53.25" customHeight="1">
      <c r="A14" s="89" t="s">
        <v>16</v>
      </c>
      <c r="B14" s="89"/>
      <c r="C14" s="2" t="s">
        <v>2</v>
      </c>
      <c r="D14" s="2" t="s">
        <v>17</v>
      </c>
      <c r="E14" s="2" t="s">
        <v>2</v>
      </c>
      <c r="F14" s="102" t="s">
        <v>18</v>
      </c>
      <c r="G14" s="102"/>
      <c r="H14" s="8" t="s">
        <v>2</v>
      </c>
      <c r="I14" s="8" t="s">
        <v>19</v>
      </c>
      <c r="J14" s="8" t="s">
        <v>2</v>
      </c>
      <c r="K14" s="7" t="s">
        <v>46</v>
      </c>
      <c r="L14" s="8" t="s">
        <v>2</v>
      </c>
      <c r="M14" s="41" t="s">
        <v>20</v>
      </c>
      <c r="Q14" s="69" t="s">
        <v>52</v>
      </c>
      <c r="R14" s="70">
        <v>15</v>
      </c>
    </row>
    <row r="15" spans="1:18" ht="39.950000000000003" customHeight="1">
      <c r="A15" s="89"/>
      <c r="B15" s="89"/>
      <c r="C15" s="9"/>
      <c r="D15" s="9"/>
      <c r="E15" s="9"/>
      <c r="F15" s="90"/>
      <c r="G15" s="90"/>
      <c r="H15" s="9"/>
      <c r="I15" s="9"/>
      <c r="J15" s="9"/>
      <c r="K15" s="9"/>
      <c r="L15" s="9"/>
      <c r="M15" s="10"/>
      <c r="Q15" s="67" t="s">
        <v>53</v>
      </c>
      <c r="R15" s="68">
        <v>20</v>
      </c>
    </row>
    <row r="16" spans="1:18" ht="39.950000000000003" customHeight="1">
      <c r="A16" s="104" t="s">
        <v>21</v>
      </c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Q16" s="69" t="s">
        <v>54</v>
      </c>
      <c r="R16" s="70">
        <v>25</v>
      </c>
    </row>
    <row r="17" spans="1:18" ht="39.950000000000003" customHeight="1">
      <c r="A17" s="104" t="s">
        <v>22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Q17" s="67" t="s">
        <v>55</v>
      </c>
      <c r="R17" s="68">
        <v>40</v>
      </c>
    </row>
    <row r="18" spans="1:18" ht="39.950000000000003" customHeight="1">
      <c r="A18" s="89" t="s">
        <v>23</v>
      </c>
      <c r="B18" s="102" t="s">
        <v>24</v>
      </c>
      <c r="C18" s="102"/>
      <c r="D18" s="102"/>
      <c r="E18" s="102"/>
      <c r="F18" s="102" t="s">
        <v>25</v>
      </c>
      <c r="G18" s="102"/>
      <c r="H18" s="102" t="s">
        <v>26</v>
      </c>
      <c r="I18" s="102"/>
      <c r="J18" s="102"/>
      <c r="K18" s="102" t="s">
        <v>27</v>
      </c>
      <c r="L18" s="102"/>
      <c r="M18" s="4" t="s">
        <v>28</v>
      </c>
      <c r="Q18" s="69" t="s">
        <v>56</v>
      </c>
      <c r="R18" s="70">
        <v>20</v>
      </c>
    </row>
    <row r="19" spans="1:18" ht="39.950000000000003" customHeight="1">
      <c r="A19" s="89"/>
      <c r="B19" s="102"/>
      <c r="C19" s="102"/>
      <c r="D19" s="102"/>
      <c r="E19" s="102"/>
      <c r="F19" s="11" t="s">
        <v>29</v>
      </c>
      <c r="G19" s="11" t="s">
        <v>30</v>
      </c>
      <c r="H19" s="7" t="s">
        <v>31</v>
      </c>
      <c r="I19" s="7" t="s">
        <v>32</v>
      </c>
      <c r="J19" s="7" t="s">
        <v>33</v>
      </c>
      <c r="K19" s="7" t="s">
        <v>34</v>
      </c>
      <c r="L19" s="7" t="s">
        <v>35</v>
      </c>
      <c r="M19" s="4" t="s">
        <v>36</v>
      </c>
      <c r="Q19" s="67" t="s">
        <v>57</v>
      </c>
      <c r="R19" s="68">
        <v>10</v>
      </c>
    </row>
    <row r="20" spans="1:18" s="20" customFormat="1" ht="30" customHeight="1">
      <c r="A20" s="12"/>
      <c r="B20" s="105" t="s">
        <v>100</v>
      </c>
      <c r="C20" s="105"/>
      <c r="D20" s="105"/>
      <c r="E20" s="105"/>
      <c r="F20" s="13" t="s">
        <v>66</v>
      </c>
      <c r="G20" s="13" t="s">
        <v>67</v>
      </c>
      <c r="H20" s="14"/>
      <c r="I20" s="15">
        <v>1</v>
      </c>
      <c r="J20" s="16">
        <v>50000</v>
      </c>
      <c r="K20" s="17" t="s">
        <v>107</v>
      </c>
      <c r="L20" s="18" t="s">
        <v>49</v>
      </c>
      <c r="M20" s="19">
        <f t="shared" ref="M20:M25" si="0">IF($I20=0,J20*1,$I20*$J20)</f>
        <v>50000</v>
      </c>
      <c r="N20" s="20">
        <v>1</v>
      </c>
      <c r="O20" s="20">
        <v>1</v>
      </c>
      <c r="Q20" s="69" t="s">
        <v>58</v>
      </c>
      <c r="R20" s="70">
        <v>8</v>
      </c>
    </row>
    <row r="21" spans="1:18" s="20" customFormat="1" ht="30" customHeight="1">
      <c r="A21" s="12"/>
      <c r="B21" s="103"/>
      <c r="C21" s="103"/>
      <c r="D21" s="103"/>
      <c r="E21" s="103"/>
      <c r="F21" s="13"/>
      <c r="G21" s="13"/>
      <c r="H21" s="14"/>
      <c r="I21" s="15">
        <v>1</v>
      </c>
      <c r="J21" s="16">
        <v>82350</v>
      </c>
      <c r="K21" s="17" t="s">
        <v>109</v>
      </c>
      <c r="L21" s="18" t="s">
        <v>147</v>
      </c>
      <c r="M21" s="19">
        <f t="shared" si="0"/>
        <v>82350</v>
      </c>
      <c r="Q21" s="67" t="s">
        <v>59</v>
      </c>
      <c r="R21" s="68">
        <v>15</v>
      </c>
    </row>
    <row r="22" spans="1:18" s="20" customFormat="1" ht="30" customHeight="1">
      <c r="A22" s="12"/>
      <c r="B22" s="103"/>
      <c r="C22" s="103"/>
      <c r="D22" s="103"/>
      <c r="E22" s="103"/>
      <c r="F22" s="13"/>
      <c r="G22" s="13"/>
      <c r="H22" s="14"/>
      <c r="I22" s="15">
        <v>1</v>
      </c>
      <c r="J22" s="16">
        <v>1650</v>
      </c>
      <c r="K22" s="17" t="s">
        <v>114</v>
      </c>
      <c r="L22" s="18" t="s">
        <v>148</v>
      </c>
      <c r="M22" s="19">
        <f t="shared" si="0"/>
        <v>1650</v>
      </c>
      <c r="Q22" s="69" t="s">
        <v>60</v>
      </c>
      <c r="R22" s="70">
        <v>22</v>
      </c>
    </row>
    <row r="23" spans="1:18" s="20" customFormat="1" ht="30" customHeight="1">
      <c r="A23" s="12"/>
      <c r="B23" s="103"/>
      <c r="C23" s="103"/>
      <c r="D23" s="103"/>
      <c r="E23" s="103"/>
      <c r="F23" s="13"/>
      <c r="G23" s="13"/>
      <c r="H23" s="14"/>
      <c r="I23" s="15">
        <v>1</v>
      </c>
      <c r="J23" s="16">
        <v>20000</v>
      </c>
      <c r="K23" s="17" t="s">
        <v>90</v>
      </c>
      <c r="L23" s="18" t="s">
        <v>149</v>
      </c>
      <c r="M23" s="19">
        <f t="shared" si="0"/>
        <v>20000</v>
      </c>
      <c r="Q23" s="67" t="s">
        <v>62</v>
      </c>
      <c r="R23" s="68">
        <v>7</v>
      </c>
    </row>
    <row r="24" spans="1:18" s="20" customFormat="1" ht="30" customHeight="1">
      <c r="A24" s="12"/>
      <c r="B24" s="103"/>
      <c r="C24" s="103"/>
      <c r="D24" s="103"/>
      <c r="E24" s="103"/>
      <c r="F24" s="13"/>
      <c r="G24" s="13"/>
      <c r="H24" s="14"/>
      <c r="I24" s="15"/>
      <c r="J24" s="16"/>
      <c r="K24" s="17"/>
      <c r="L24" s="18"/>
      <c r="M24" s="19">
        <f t="shared" si="0"/>
        <v>0</v>
      </c>
    </row>
    <row r="25" spans="1:18" s="20" customFormat="1" ht="30" customHeight="1">
      <c r="A25" s="12"/>
      <c r="B25" s="103"/>
      <c r="C25" s="103"/>
      <c r="D25" s="103"/>
      <c r="E25" s="103"/>
      <c r="F25" s="13"/>
      <c r="G25" s="13"/>
      <c r="H25" s="14"/>
      <c r="I25" s="15"/>
      <c r="J25" s="16"/>
      <c r="K25" s="17"/>
      <c r="L25" s="18"/>
      <c r="M25" s="19">
        <f t="shared" si="0"/>
        <v>0</v>
      </c>
      <c r="N25" s="20">
        <v>1</v>
      </c>
      <c r="O25" s="20">
        <v>1</v>
      </c>
    </row>
    <row r="26" spans="1:18" ht="46.5" customHeight="1">
      <c r="A26" s="108" t="s">
        <v>37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21">
        <f>SUM(M20:M25)</f>
        <v>154000</v>
      </c>
      <c r="N26" s="20"/>
      <c r="O26" s="20"/>
    </row>
    <row r="27" spans="1:18" ht="26.1" customHeight="1">
      <c r="A27" s="22"/>
      <c r="B27" s="23"/>
      <c r="C27" s="23"/>
      <c r="D27" s="23"/>
      <c r="E27" s="24"/>
      <c r="F27" s="25"/>
      <c r="G27" s="25"/>
      <c r="H27" s="25"/>
      <c r="I27" s="25"/>
      <c r="J27" s="25"/>
      <c r="K27" s="25"/>
      <c r="L27" s="25"/>
      <c r="M27" s="26"/>
      <c r="N27" s="20"/>
      <c r="O27" s="20"/>
    </row>
    <row r="28" spans="1:18" ht="26.25" customHeight="1">
      <c r="A28" s="109" t="s">
        <v>38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20"/>
      <c r="O28" s="20"/>
    </row>
    <row r="29" spans="1:18" ht="31.5" customHeight="1">
      <c r="A29" s="102" t="s">
        <v>39</v>
      </c>
      <c r="B29" s="102"/>
      <c r="C29" s="102"/>
      <c r="D29" s="102" t="s">
        <v>2</v>
      </c>
      <c r="E29" s="102"/>
      <c r="F29" s="102"/>
      <c r="G29" s="102"/>
      <c r="H29" s="112" t="s">
        <v>14</v>
      </c>
      <c r="I29" s="112"/>
      <c r="J29" s="112"/>
      <c r="K29" s="112"/>
      <c r="L29" s="109" t="s">
        <v>40</v>
      </c>
      <c r="M29" s="109"/>
      <c r="N29" s="20"/>
      <c r="O29" s="20"/>
    </row>
    <row r="30" spans="1:18" ht="30" customHeight="1">
      <c r="A30" s="106">
        <v>1</v>
      </c>
      <c r="B30" s="106"/>
      <c r="C30" s="106"/>
      <c r="D30" s="107" t="s">
        <v>107</v>
      </c>
      <c r="E30" s="107"/>
      <c r="F30" s="107"/>
      <c r="G30" s="107"/>
      <c r="H30" s="132" t="s">
        <v>49</v>
      </c>
      <c r="I30" s="132"/>
      <c r="J30" s="132"/>
      <c r="K30" s="132"/>
      <c r="L30" s="111">
        <f>SUMIF($K$19:$K$26,D30,$M$19:$M$26)</f>
        <v>50000</v>
      </c>
      <c r="M30" s="111"/>
      <c r="N30" s="20"/>
      <c r="O30" s="20"/>
    </row>
    <row r="31" spans="1:18" ht="30" customHeight="1">
      <c r="A31" s="106">
        <v>2</v>
      </c>
      <c r="B31" s="106"/>
      <c r="C31" s="106"/>
      <c r="D31" s="107" t="s">
        <v>109</v>
      </c>
      <c r="E31" s="107"/>
      <c r="F31" s="107"/>
      <c r="G31" s="107"/>
      <c r="H31" s="132" t="s">
        <v>147</v>
      </c>
      <c r="I31" s="132"/>
      <c r="J31" s="132"/>
      <c r="K31" s="132"/>
      <c r="L31" s="111">
        <f>SUMIF($K$19:$K$26,D31,$M$19:$M$26)</f>
        <v>82350</v>
      </c>
      <c r="M31" s="111"/>
      <c r="N31" s="20"/>
      <c r="O31" s="20"/>
    </row>
    <row r="32" spans="1:18" ht="30" customHeight="1">
      <c r="A32" s="106">
        <v>3</v>
      </c>
      <c r="B32" s="106"/>
      <c r="C32" s="106"/>
      <c r="D32" s="107" t="s">
        <v>114</v>
      </c>
      <c r="E32" s="107"/>
      <c r="F32" s="107"/>
      <c r="G32" s="107"/>
      <c r="H32" s="132" t="s">
        <v>148</v>
      </c>
      <c r="I32" s="132"/>
      <c r="J32" s="132"/>
      <c r="K32" s="132"/>
      <c r="L32" s="111">
        <f>SUMIF($K$19:$K$26,D32,$M$19:$M$26)</f>
        <v>1650</v>
      </c>
      <c r="M32" s="111"/>
    </row>
    <row r="33" spans="1:15" ht="30" customHeight="1">
      <c r="A33" s="106">
        <v>4</v>
      </c>
      <c r="B33" s="106"/>
      <c r="C33" s="106"/>
      <c r="D33" s="107" t="s">
        <v>90</v>
      </c>
      <c r="E33" s="107"/>
      <c r="F33" s="107"/>
      <c r="G33" s="107"/>
      <c r="H33" s="110" t="s">
        <v>149</v>
      </c>
      <c r="I33" s="110"/>
      <c r="J33" s="110"/>
      <c r="K33" s="110"/>
      <c r="L33" s="111">
        <f>SUMIF($K$19:$K$26,D33,$M$19:$M$26)</f>
        <v>20000</v>
      </c>
      <c r="M33" s="111"/>
      <c r="N33" s="20"/>
      <c r="O33" s="20"/>
    </row>
    <row r="34" spans="1:15" ht="30" customHeight="1">
      <c r="A34" s="106"/>
      <c r="B34" s="106"/>
      <c r="C34" s="106"/>
      <c r="D34" s="107"/>
      <c r="E34" s="107"/>
      <c r="F34" s="107"/>
      <c r="G34" s="107"/>
      <c r="H34" s="110"/>
      <c r="I34" s="110"/>
      <c r="J34" s="110"/>
      <c r="K34" s="110"/>
      <c r="L34" s="111">
        <f>SUMIF($K$19:$K$26,D34,$M$19:$M$26)</f>
        <v>0</v>
      </c>
      <c r="M34" s="111"/>
      <c r="N34" s="20"/>
      <c r="O34" s="20"/>
    </row>
    <row r="35" spans="1:15" ht="46.5" customHeight="1">
      <c r="A35" s="113" t="s">
        <v>47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4">
        <f>SUM(L30:M34)</f>
        <v>154000</v>
      </c>
      <c r="M35" s="114"/>
      <c r="N35" s="20"/>
      <c r="O35" s="20"/>
    </row>
    <row r="36" spans="1:15" ht="33" customHeight="1">
      <c r="A36" s="27"/>
      <c r="B36" s="28"/>
      <c r="C36" s="28"/>
      <c r="D36" s="28"/>
      <c r="E36" s="29"/>
      <c r="F36" s="30"/>
      <c r="G36" s="30"/>
      <c r="H36" s="30"/>
      <c r="I36" s="30"/>
      <c r="J36" s="31"/>
      <c r="K36" s="31"/>
      <c r="L36" s="31"/>
      <c r="M36" s="32"/>
      <c r="N36" s="20"/>
      <c r="O36" s="20"/>
    </row>
    <row r="37" spans="1:15" ht="33" customHeight="1">
      <c r="A37" s="27"/>
      <c r="B37" s="33"/>
      <c r="C37" s="33"/>
      <c r="D37" s="33"/>
      <c r="E37" s="34"/>
      <c r="F37" s="31"/>
      <c r="G37" s="31"/>
      <c r="H37" s="31"/>
      <c r="I37" s="31"/>
      <c r="J37" s="31"/>
      <c r="K37" s="31"/>
      <c r="L37" s="31"/>
      <c r="M37" s="32"/>
      <c r="N37" s="20"/>
      <c r="O37" s="20"/>
    </row>
    <row r="38" spans="1:15">
      <c r="A38" s="35"/>
      <c r="B38" s="36"/>
      <c r="C38" s="36"/>
      <c r="D38" s="36"/>
      <c r="E38" s="37"/>
      <c r="F38" s="38"/>
      <c r="G38" s="38"/>
      <c r="H38" s="38"/>
      <c r="I38" s="38"/>
      <c r="J38" s="38"/>
      <c r="K38" s="38"/>
      <c r="L38" s="38"/>
      <c r="M38" s="32"/>
      <c r="N38" s="20"/>
      <c r="O38" s="20"/>
    </row>
    <row r="39" spans="1:15">
      <c r="A39" s="35"/>
      <c r="B39" s="36"/>
      <c r="C39" s="36"/>
      <c r="D39" s="36"/>
      <c r="E39" s="37"/>
      <c r="F39" s="38"/>
      <c r="G39" s="38"/>
      <c r="H39" s="38"/>
      <c r="I39" s="38"/>
      <c r="J39" s="38"/>
      <c r="K39" s="38"/>
      <c r="L39" s="38"/>
      <c r="M39" s="32"/>
      <c r="N39" s="20"/>
      <c r="O39" s="20"/>
    </row>
    <row r="40" spans="1:15" ht="27" customHeight="1">
      <c r="E40" s="39"/>
      <c r="G40" s="57" t="s">
        <v>118</v>
      </c>
      <c r="H40" s="58"/>
      <c r="I40" s="59"/>
      <c r="J40" s="60"/>
    </row>
    <row r="41" spans="1:15" ht="12.95" customHeight="1">
      <c r="E41" s="40"/>
      <c r="G41" s="61"/>
      <c r="H41" s="62"/>
      <c r="I41" s="63"/>
      <c r="J41" s="60"/>
    </row>
    <row r="42" spans="1:15" ht="12.95" customHeight="1">
      <c r="E42" s="40"/>
      <c r="G42" s="56"/>
      <c r="H42" s="56"/>
      <c r="I42" s="56"/>
    </row>
    <row r="43" spans="1:15" ht="12.95" customHeight="1">
      <c r="E43" s="40"/>
    </row>
    <row r="44" spans="1:15" ht="12.95" customHeight="1">
      <c r="E44" s="40"/>
    </row>
    <row r="45" spans="1:15" ht="12.95" customHeight="1">
      <c r="E45" s="40"/>
    </row>
    <row r="46" spans="1:15" ht="12.95" customHeight="1"/>
    <row r="47" spans="1:15" ht="12.95" customHeight="1"/>
    <row r="48" spans="1:15" ht="12.95" customHeight="1"/>
    <row r="49" ht="12.95" customHeight="1"/>
    <row r="50" ht="12.95" customHeight="1"/>
  </sheetData>
  <sheetProtection selectLockedCells="1" selectUnlockedCells="1"/>
  <mergeCells count="70">
    <mergeCell ref="A33:C33"/>
    <mergeCell ref="D33:G33"/>
    <mergeCell ref="H33:K33"/>
    <mergeCell ref="L33:M33"/>
    <mergeCell ref="D31:G31"/>
    <mergeCell ref="A31:C31"/>
    <mergeCell ref="A32:C32"/>
    <mergeCell ref="D32:G32"/>
    <mergeCell ref="H32:K32"/>
    <mergeCell ref="L32:M32"/>
    <mergeCell ref="H31:K31"/>
    <mergeCell ref="L31:M31"/>
    <mergeCell ref="A35:K35"/>
    <mergeCell ref="L35:M35"/>
    <mergeCell ref="A34:C34"/>
    <mergeCell ref="D34:G34"/>
    <mergeCell ref="H34:K34"/>
    <mergeCell ref="L34:M34"/>
    <mergeCell ref="A30:C30"/>
    <mergeCell ref="B24:E24"/>
    <mergeCell ref="D30:G30"/>
    <mergeCell ref="B25:E25"/>
    <mergeCell ref="A26:L26"/>
    <mergeCell ref="H30:K30"/>
    <mergeCell ref="L30:M30"/>
    <mergeCell ref="A28:M28"/>
    <mergeCell ref="A29:C29"/>
    <mergeCell ref="D29:G29"/>
    <mergeCell ref="H29:K29"/>
    <mergeCell ref="L29:M29"/>
    <mergeCell ref="F18:G18"/>
    <mergeCell ref="B21:E21"/>
    <mergeCell ref="B22:E22"/>
    <mergeCell ref="B23:E23"/>
    <mergeCell ref="B20:E20"/>
    <mergeCell ref="H18:J18"/>
    <mergeCell ref="K18:L18"/>
    <mergeCell ref="A10:B11"/>
    <mergeCell ref="D10:M10"/>
    <mergeCell ref="D11:M11"/>
    <mergeCell ref="A12:B13"/>
    <mergeCell ref="D12:K12"/>
    <mergeCell ref="L12:L13"/>
    <mergeCell ref="M12:M13"/>
    <mergeCell ref="A14:B15"/>
    <mergeCell ref="F14:G14"/>
    <mergeCell ref="F15:G15"/>
    <mergeCell ref="A16:M16"/>
    <mergeCell ref="A17:M17"/>
    <mergeCell ref="A18:A19"/>
    <mergeCell ref="B18:E19"/>
    <mergeCell ref="A5:B6"/>
    <mergeCell ref="C5:K6"/>
    <mergeCell ref="L5:L6"/>
    <mergeCell ref="M5:M6"/>
    <mergeCell ref="D13:K13"/>
    <mergeCell ref="A7:B9"/>
    <mergeCell ref="C7:E9"/>
    <mergeCell ref="F7:M7"/>
    <mergeCell ref="F8:G8"/>
    <mergeCell ref="H8:I8"/>
    <mergeCell ref="K8:M8"/>
    <mergeCell ref="F9:G9"/>
    <mergeCell ref="H9:I9"/>
    <mergeCell ref="K9:M9"/>
    <mergeCell ref="A1:M2"/>
    <mergeCell ref="A3:B3"/>
    <mergeCell ref="C3:K3"/>
    <mergeCell ref="A4:B4"/>
    <mergeCell ref="C4:K4"/>
  </mergeCells>
  <phoneticPr fontId="4" type="noConversion"/>
  <printOptions horizontalCentered="1" verticalCentered="1"/>
  <pageMargins left="0.19652777777777777" right="0.19652777777777777" top="0" bottom="0" header="0" footer="0.51180555555555551"/>
  <pageSetup paperSize="9" scale="48" firstPageNumber="0" orientation="landscape" horizontalDpi="300" verticalDpi="300" r:id="rId1"/>
  <headerFooter alignWithMargins="0">
    <oddHeader>&amp;C&amp;12PREFEITURA MUNICIPAL DE VÁRZEA GRANDE&amp;11SECRETARIA MUNICIPAL DE PLANEJAMENTO &amp;10LOA /2011</oddHeader>
  </headerFooter>
  <rowBreaks count="1" manualBreakCount="1">
    <brk id="27" max="14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T47"/>
  <sheetViews>
    <sheetView showGridLines="0" zoomScale="60" zoomScaleNormal="60" zoomScaleSheetLayoutView="50" workbookViewId="0">
      <selection activeCell="C13" sqref="C13"/>
    </sheetView>
  </sheetViews>
  <sheetFormatPr defaultRowHeight="12.75"/>
  <cols>
    <col min="1" max="1" width="12.85546875" style="1" customWidth="1"/>
    <col min="2" max="2" width="14.140625" style="1" customWidth="1"/>
    <col min="3" max="3" width="15" style="1" customWidth="1"/>
    <col min="4" max="4" width="27.7109375" style="1" customWidth="1"/>
    <col min="5" max="5" width="14.140625" style="1" customWidth="1"/>
    <col min="6" max="6" width="14.85546875" style="1" customWidth="1"/>
    <col min="7" max="7" width="14.5703125" style="1" customWidth="1"/>
    <col min="8" max="8" width="46.5703125" style="1" customWidth="1"/>
    <col min="9" max="9" width="14.85546875" style="1" customWidth="1"/>
    <col min="10" max="10" width="21.42578125" style="1" customWidth="1"/>
    <col min="11" max="11" width="27.5703125" style="1" customWidth="1"/>
    <col min="12" max="12" width="40" style="1" customWidth="1"/>
    <col min="13" max="13" width="24.5703125" style="1" customWidth="1"/>
    <col min="14" max="15" width="0" style="1" hidden="1" customWidth="1"/>
    <col min="16" max="17" width="9.140625" style="1"/>
    <col min="18" max="18" width="21" style="1" customWidth="1"/>
    <col min="19" max="16384" width="9.140625" style="1"/>
  </cols>
  <sheetData>
    <row r="1" spans="1:20" ht="39.950000000000003" customHeight="1">
      <c r="A1" s="88" t="s">
        <v>42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20" ht="29.25" customHeight="1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</row>
    <row r="3" spans="1:20" ht="32.25" customHeight="1">
      <c r="A3" s="89" t="s">
        <v>1</v>
      </c>
      <c r="B3" s="89"/>
      <c r="C3" s="90" t="s">
        <v>68</v>
      </c>
      <c r="D3" s="90"/>
      <c r="E3" s="90"/>
      <c r="F3" s="90"/>
      <c r="G3" s="90"/>
      <c r="H3" s="90"/>
      <c r="I3" s="90"/>
      <c r="J3" s="90"/>
      <c r="K3" s="90"/>
      <c r="L3" s="2" t="s">
        <v>2</v>
      </c>
      <c r="M3" s="3">
        <v>4</v>
      </c>
    </row>
    <row r="4" spans="1:20" ht="33.75" customHeight="1" thickBot="1">
      <c r="A4" s="89" t="s">
        <v>3</v>
      </c>
      <c r="B4" s="89"/>
      <c r="C4" s="90" t="s">
        <v>69</v>
      </c>
      <c r="D4" s="90"/>
      <c r="E4" s="90"/>
      <c r="F4" s="90"/>
      <c r="G4" s="90"/>
      <c r="H4" s="90"/>
      <c r="I4" s="90"/>
      <c r="J4" s="90"/>
      <c r="K4" s="90"/>
      <c r="L4" s="2" t="s">
        <v>2</v>
      </c>
      <c r="M4" s="3">
        <v>1</v>
      </c>
      <c r="R4" s="65" t="s">
        <v>51</v>
      </c>
      <c r="S4" s="66" t="s">
        <v>50</v>
      </c>
    </row>
    <row r="5" spans="1:20" ht="39.950000000000003" customHeight="1" thickTop="1">
      <c r="A5" s="89" t="s">
        <v>4</v>
      </c>
      <c r="B5" s="89"/>
      <c r="C5" s="90"/>
      <c r="D5" s="90"/>
      <c r="E5" s="90"/>
      <c r="F5" s="90"/>
      <c r="G5" s="90"/>
      <c r="H5" s="90"/>
      <c r="I5" s="90"/>
      <c r="J5" s="90"/>
      <c r="K5" s="90"/>
      <c r="L5" s="91" t="s">
        <v>43</v>
      </c>
      <c r="M5" s="92"/>
      <c r="R5" s="67" t="s">
        <v>61</v>
      </c>
      <c r="S5" s="68">
        <v>100</v>
      </c>
    </row>
    <row r="6" spans="1:20" ht="33.75" customHeight="1">
      <c r="A6" s="89"/>
      <c r="B6" s="89"/>
      <c r="C6" s="90"/>
      <c r="D6" s="90"/>
      <c r="E6" s="90"/>
      <c r="F6" s="90"/>
      <c r="G6" s="90"/>
      <c r="H6" s="90"/>
      <c r="I6" s="90"/>
      <c r="J6" s="90"/>
      <c r="K6" s="90"/>
      <c r="L6" s="91"/>
      <c r="M6" s="92"/>
      <c r="R6" s="69" t="s">
        <v>52</v>
      </c>
      <c r="S6" s="70">
        <v>15</v>
      </c>
    </row>
    <row r="7" spans="1:20" ht="39.950000000000003" customHeight="1">
      <c r="A7" s="89" t="s">
        <v>6</v>
      </c>
      <c r="B7" s="89"/>
      <c r="C7" s="137" t="s">
        <v>115</v>
      </c>
      <c r="D7" s="137"/>
      <c r="E7" s="137"/>
      <c r="F7" s="94" t="s">
        <v>7</v>
      </c>
      <c r="G7" s="94"/>
      <c r="H7" s="94"/>
      <c r="I7" s="94"/>
      <c r="J7" s="94"/>
      <c r="K7" s="94"/>
      <c r="L7" s="94"/>
      <c r="M7" s="94"/>
      <c r="R7" s="67" t="s">
        <v>53</v>
      </c>
      <c r="S7" s="68">
        <v>20</v>
      </c>
    </row>
    <row r="8" spans="1:20" ht="39.950000000000003" customHeight="1">
      <c r="A8" s="89"/>
      <c r="B8" s="89"/>
      <c r="C8" s="137"/>
      <c r="D8" s="137"/>
      <c r="E8" s="137"/>
      <c r="F8" s="91" t="s">
        <v>8</v>
      </c>
      <c r="G8" s="91"/>
      <c r="H8" s="95"/>
      <c r="I8" s="95"/>
      <c r="J8" s="2" t="s">
        <v>9</v>
      </c>
      <c r="K8" s="96"/>
      <c r="L8" s="96"/>
      <c r="M8" s="96"/>
      <c r="R8" s="69" t="s">
        <v>54</v>
      </c>
      <c r="S8" s="70">
        <v>25</v>
      </c>
    </row>
    <row r="9" spans="1:20" ht="48" customHeight="1">
      <c r="A9" s="89"/>
      <c r="B9" s="89"/>
      <c r="C9" s="137"/>
      <c r="D9" s="137"/>
      <c r="E9" s="137"/>
      <c r="F9" s="91" t="s">
        <v>10</v>
      </c>
      <c r="G9" s="91"/>
      <c r="H9" s="95" t="s">
        <v>116</v>
      </c>
      <c r="I9" s="95"/>
      <c r="J9" s="2" t="s">
        <v>11</v>
      </c>
      <c r="K9" s="138" t="s">
        <v>117</v>
      </c>
      <c r="L9" s="138"/>
      <c r="M9" s="138"/>
      <c r="R9" s="67" t="s">
        <v>55</v>
      </c>
      <c r="S9" s="68">
        <v>40</v>
      </c>
    </row>
    <row r="10" spans="1:20" ht="44.25" customHeight="1">
      <c r="A10" s="89" t="s">
        <v>12</v>
      </c>
      <c r="B10" s="89"/>
      <c r="C10" s="5" t="s">
        <v>2</v>
      </c>
      <c r="D10" s="99" t="s">
        <v>13</v>
      </c>
      <c r="E10" s="99"/>
      <c r="F10" s="99"/>
      <c r="G10" s="99"/>
      <c r="H10" s="99"/>
      <c r="I10" s="99"/>
      <c r="J10" s="99"/>
      <c r="K10" s="99"/>
      <c r="L10" s="99"/>
      <c r="M10" s="99"/>
      <c r="R10" s="69" t="s">
        <v>56</v>
      </c>
      <c r="S10" s="70">
        <v>20</v>
      </c>
    </row>
    <row r="11" spans="1:20" ht="39.950000000000003" customHeight="1">
      <c r="A11" s="89"/>
      <c r="B11" s="89"/>
      <c r="C11" s="6">
        <v>101</v>
      </c>
      <c r="D11" s="100" t="s">
        <v>134</v>
      </c>
      <c r="E11" s="100"/>
      <c r="F11" s="100"/>
      <c r="G11" s="100"/>
      <c r="H11" s="100"/>
      <c r="I11" s="100"/>
      <c r="J11" s="100"/>
      <c r="K11" s="100"/>
      <c r="L11" s="100"/>
      <c r="M11" s="100"/>
      <c r="R11" s="67" t="s">
        <v>57</v>
      </c>
      <c r="S11" s="68">
        <v>10</v>
      </c>
    </row>
    <row r="12" spans="1:20" ht="39.950000000000003" customHeight="1">
      <c r="A12" s="89" t="s">
        <v>44</v>
      </c>
      <c r="B12" s="89"/>
      <c r="C12" s="5" t="s">
        <v>2</v>
      </c>
      <c r="D12" s="101" t="s">
        <v>14</v>
      </c>
      <c r="E12" s="101"/>
      <c r="F12" s="101"/>
      <c r="G12" s="101"/>
      <c r="H12" s="101"/>
      <c r="I12" s="101"/>
      <c r="J12" s="101"/>
      <c r="K12" s="101"/>
      <c r="L12" s="102" t="s">
        <v>45</v>
      </c>
      <c r="M12" s="115">
        <v>1977500</v>
      </c>
      <c r="R12" s="69" t="s">
        <v>58</v>
      </c>
      <c r="S12" s="70">
        <v>8</v>
      </c>
      <c r="T12" s="20"/>
    </row>
    <row r="13" spans="1:20" ht="39.950000000000003" customHeight="1">
      <c r="A13" s="89"/>
      <c r="B13" s="89"/>
      <c r="C13" s="6"/>
      <c r="D13" s="90" t="s">
        <v>150</v>
      </c>
      <c r="E13" s="90"/>
      <c r="F13" s="90"/>
      <c r="G13" s="90"/>
      <c r="H13" s="90"/>
      <c r="I13" s="90"/>
      <c r="J13" s="90"/>
      <c r="K13" s="90"/>
      <c r="L13" s="102"/>
      <c r="M13" s="115"/>
      <c r="R13" s="67" t="s">
        <v>59</v>
      </c>
      <c r="S13" s="68">
        <v>15</v>
      </c>
      <c r="T13" s="20"/>
    </row>
    <row r="14" spans="1:20" ht="53.25" customHeight="1">
      <c r="A14" s="89" t="s">
        <v>16</v>
      </c>
      <c r="B14" s="89"/>
      <c r="C14" s="2" t="s">
        <v>2</v>
      </c>
      <c r="D14" s="2" t="s">
        <v>17</v>
      </c>
      <c r="E14" s="2" t="s">
        <v>2</v>
      </c>
      <c r="F14" s="102" t="s">
        <v>18</v>
      </c>
      <c r="G14" s="102"/>
      <c r="H14" s="8" t="s">
        <v>2</v>
      </c>
      <c r="I14" s="8" t="s">
        <v>19</v>
      </c>
      <c r="J14" s="8" t="s">
        <v>2</v>
      </c>
      <c r="K14" s="7" t="s">
        <v>46</v>
      </c>
      <c r="L14" s="8" t="s">
        <v>2</v>
      </c>
      <c r="M14" s="41" t="s">
        <v>20</v>
      </c>
      <c r="R14" s="69" t="s">
        <v>60</v>
      </c>
      <c r="S14" s="70">
        <v>22</v>
      </c>
      <c r="T14" s="20"/>
    </row>
    <row r="15" spans="1:20" ht="39.950000000000003" customHeight="1">
      <c r="A15" s="89"/>
      <c r="B15" s="89"/>
      <c r="C15" s="9"/>
      <c r="D15" s="9"/>
      <c r="E15" s="9"/>
      <c r="F15" s="90"/>
      <c r="G15" s="90"/>
      <c r="H15" s="9"/>
      <c r="I15" s="9"/>
      <c r="J15" s="9"/>
      <c r="K15" s="9"/>
      <c r="L15" s="9"/>
      <c r="M15" s="10"/>
      <c r="R15" s="67" t="s">
        <v>62</v>
      </c>
      <c r="S15" s="68">
        <v>7</v>
      </c>
      <c r="T15" s="20"/>
    </row>
    <row r="16" spans="1:20" ht="39.950000000000003" customHeight="1">
      <c r="A16" s="104" t="s">
        <v>21</v>
      </c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R16" s="20"/>
      <c r="S16" s="20"/>
      <c r="T16" s="20"/>
    </row>
    <row r="17" spans="1:20" ht="39.950000000000003" customHeight="1">
      <c r="A17" s="104" t="s">
        <v>22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R17" s="20"/>
      <c r="S17" s="20"/>
      <c r="T17" s="20"/>
    </row>
    <row r="18" spans="1:20" ht="39.950000000000003" customHeight="1">
      <c r="A18" s="89" t="s">
        <v>23</v>
      </c>
      <c r="B18" s="102" t="s">
        <v>24</v>
      </c>
      <c r="C18" s="102"/>
      <c r="D18" s="102"/>
      <c r="E18" s="102"/>
      <c r="F18" s="102" t="s">
        <v>25</v>
      </c>
      <c r="G18" s="102"/>
      <c r="H18" s="102" t="s">
        <v>26</v>
      </c>
      <c r="I18" s="102"/>
      <c r="J18" s="102"/>
      <c r="K18" s="102" t="s">
        <v>27</v>
      </c>
      <c r="L18" s="102"/>
      <c r="M18" s="4" t="s">
        <v>28</v>
      </c>
    </row>
    <row r="19" spans="1:20" ht="39.950000000000003" customHeight="1">
      <c r="A19" s="89"/>
      <c r="B19" s="102"/>
      <c r="C19" s="102"/>
      <c r="D19" s="102"/>
      <c r="E19" s="102"/>
      <c r="F19" s="11" t="s">
        <v>29</v>
      </c>
      <c r="G19" s="11" t="s">
        <v>30</v>
      </c>
      <c r="H19" s="7" t="s">
        <v>31</v>
      </c>
      <c r="I19" s="7" t="s">
        <v>32</v>
      </c>
      <c r="J19" s="7" t="s">
        <v>33</v>
      </c>
      <c r="K19" s="7" t="s">
        <v>34</v>
      </c>
      <c r="L19" s="7" t="s">
        <v>35</v>
      </c>
      <c r="M19" s="4" t="s">
        <v>36</v>
      </c>
    </row>
    <row r="20" spans="1:20" s="20" customFormat="1" ht="30" customHeight="1">
      <c r="A20" s="12"/>
      <c r="B20" s="105" t="s">
        <v>120</v>
      </c>
      <c r="C20" s="105"/>
      <c r="D20" s="105"/>
      <c r="E20" s="105"/>
      <c r="F20" s="13"/>
      <c r="G20" s="13"/>
      <c r="H20" s="14"/>
      <c r="I20" s="15">
        <v>1</v>
      </c>
      <c r="J20" s="16">
        <v>10000</v>
      </c>
      <c r="K20" s="17" t="s">
        <v>107</v>
      </c>
      <c r="L20" s="18" t="s">
        <v>49</v>
      </c>
      <c r="M20" s="19">
        <f>IF($I20=0,J20*1,$I20*$J20)</f>
        <v>10000</v>
      </c>
      <c r="N20" s="20">
        <v>1</v>
      </c>
      <c r="O20" s="20">
        <v>1</v>
      </c>
    </row>
    <row r="21" spans="1:20" s="20" customFormat="1" ht="30" customHeight="1">
      <c r="A21" s="12"/>
      <c r="B21" s="103"/>
      <c r="C21" s="103"/>
      <c r="D21" s="103"/>
      <c r="E21" s="103"/>
      <c r="F21" s="13"/>
      <c r="G21" s="13"/>
      <c r="H21" s="14"/>
      <c r="I21" s="15">
        <v>1</v>
      </c>
      <c r="J21" s="16">
        <v>165000</v>
      </c>
      <c r="K21" s="17" t="s">
        <v>108</v>
      </c>
      <c r="L21" s="18" t="s">
        <v>146</v>
      </c>
      <c r="M21" s="19">
        <f>IF($I21=0,J21*1,$I21*$J21)</f>
        <v>165000</v>
      </c>
    </row>
    <row r="22" spans="1:20" s="20" customFormat="1" ht="30" customHeight="1">
      <c r="A22" s="12"/>
      <c r="B22" s="103"/>
      <c r="C22" s="103"/>
      <c r="D22" s="103"/>
      <c r="E22" s="103"/>
      <c r="F22" s="13"/>
      <c r="G22" s="13"/>
      <c r="H22" s="14"/>
      <c r="I22" s="15">
        <v>1</v>
      </c>
      <c r="J22" s="16">
        <v>1800000</v>
      </c>
      <c r="K22" s="17" t="s">
        <v>109</v>
      </c>
      <c r="L22" s="18" t="s">
        <v>147</v>
      </c>
      <c r="M22" s="19">
        <f>IF($I22=0,J22*1,$I22*$J22)</f>
        <v>1800000</v>
      </c>
    </row>
    <row r="23" spans="1:20" s="20" customFormat="1" ht="30" customHeight="1">
      <c r="A23" s="12"/>
      <c r="B23" s="103"/>
      <c r="C23" s="103"/>
      <c r="D23" s="103"/>
      <c r="E23" s="103"/>
      <c r="F23" s="13"/>
      <c r="G23" s="13"/>
      <c r="H23" s="14"/>
      <c r="I23" s="15">
        <v>1</v>
      </c>
      <c r="J23" s="16">
        <v>2500</v>
      </c>
      <c r="K23" s="17" t="s">
        <v>114</v>
      </c>
      <c r="L23" s="18" t="s">
        <v>148</v>
      </c>
      <c r="M23" s="19">
        <f>IF($I23=0,J23*1,$I23*$J23)</f>
        <v>2500</v>
      </c>
    </row>
    <row r="24" spans="1:20" ht="46.5" customHeight="1">
      <c r="A24" s="108" t="s">
        <v>37</v>
      </c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21">
        <f>SUM(M20:M23)</f>
        <v>1977500</v>
      </c>
      <c r="N24" s="20"/>
      <c r="O24" s="20"/>
    </row>
    <row r="25" spans="1:20" ht="26.1" customHeight="1">
      <c r="A25" s="22"/>
      <c r="B25" s="23"/>
      <c r="C25" s="23"/>
      <c r="D25" s="23"/>
      <c r="E25" s="24"/>
      <c r="F25" s="25"/>
      <c r="G25" s="25"/>
      <c r="H25" s="25"/>
      <c r="I25" s="25"/>
      <c r="J25" s="25"/>
      <c r="K25" s="25"/>
      <c r="L25" s="25"/>
      <c r="M25" s="26"/>
      <c r="N25" s="20"/>
      <c r="O25" s="20"/>
    </row>
    <row r="26" spans="1:20" ht="26.25" customHeight="1">
      <c r="A26" s="109" t="s">
        <v>38</v>
      </c>
      <c r="B26" s="109"/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20"/>
      <c r="O26" s="20"/>
    </row>
    <row r="27" spans="1:20" ht="31.5" customHeight="1">
      <c r="A27" s="102" t="s">
        <v>39</v>
      </c>
      <c r="B27" s="102"/>
      <c r="C27" s="102"/>
      <c r="D27" s="102" t="s">
        <v>2</v>
      </c>
      <c r="E27" s="102"/>
      <c r="F27" s="102"/>
      <c r="G27" s="102"/>
      <c r="H27" s="112" t="s">
        <v>14</v>
      </c>
      <c r="I27" s="112"/>
      <c r="J27" s="112"/>
      <c r="K27" s="112"/>
      <c r="L27" s="109" t="s">
        <v>40</v>
      </c>
      <c r="M27" s="109"/>
      <c r="N27" s="20"/>
      <c r="O27" s="20"/>
    </row>
    <row r="28" spans="1:20" ht="30" customHeight="1">
      <c r="A28" s="106">
        <v>1</v>
      </c>
      <c r="B28" s="106"/>
      <c r="C28" s="106"/>
      <c r="D28" s="107" t="s">
        <v>107</v>
      </c>
      <c r="E28" s="107"/>
      <c r="F28" s="107"/>
      <c r="G28" s="107"/>
      <c r="H28" s="132" t="s">
        <v>49</v>
      </c>
      <c r="I28" s="132"/>
      <c r="J28" s="132"/>
      <c r="K28" s="132"/>
      <c r="L28" s="111">
        <f>SUMIF($K$19:$K$24,D28,$M$19:$M$24)</f>
        <v>10000</v>
      </c>
      <c r="M28" s="111"/>
      <c r="N28" s="20"/>
      <c r="O28" s="20"/>
    </row>
    <row r="29" spans="1:20" ht="30" customHeight="1">
      <c r="A29" s="106">
        <v>2</v>
      </c>
      <c r="B29" s="106"/>
      <c r="C29" s="106"/>
      <c r="D29" s="107" t="s">
        <v>108</v>
      </c>
      <c r="E29" s="107"/>
      <c r="F29" s="107"/>
      <c r="G29" s="107"/>
      <c r="H29" s="132" t="s">
        <v>146</v>
      </c>
      <c r="I29" s="132"/>
      <c r="J29" s="132"/>
      <c r="K29" s="132"/>
      <c r="L29" s="111">
        <f>SUMIF($K$19:$K$24,D29,$M$19:$M$24)</f>
        <v>165000</v>
      </c>
      <c r="M29" s="111"/>
      <c r="N29" s="20"/>
      <c r="O29" s="20"/>
    </row>
    <row r="30" spans="1:20" ht="30" customHeight="1">
      <c r="A30" s="106">
        <v>3</v>
      </c>
      <c r="B30" s="106"/>
      <c r="C30" s="106"/>
      <c r="D30" s="107" t="s">
        <v>109</v>
      </c>
      <c r="E30" s="107"/>
      <c r="F30" s="107"/>
      <c r="G30" s="107"/>
      <c r="H30" s="132" t="s">
        <v>147</v>
      </c>
      <c r="I30" s="132"/>
      <c r="J30" s="132"/>
      <c r="K30" s="132"/>
      <c r="L30" s="111">
        <f>SUMIF($K$19:$K$24,D30,$M$19:$M$24)</f>
        <v>1800000</v>
      </c>
      <c r="M30" s="111"/>
      <c r="N30" s="20"/>
      <c r="O30" s="20"/>
    </row>
    <row r="31" spans="1:20" ht="30" customHeight="1">
      <c r="A31" s="106">
        <v>4</v>
      </c>
      <c r="B31" s="106"/>
      <c r="C31" s="106"/>
      <c r="D31" s="107" t="s">
        <v>114</v>
      </c>
      <c r="E31" s="107"/>
      <c r="F31" s="107"/>
      <c r="G31" s="107"/>
      <c r="H31" s="132" t="s">
        <v>148</v>
      </c>
      <c r="I31" s="132"/>
      <c r="J31" s="132"/>
      <c r="K31" s="132"/>
      <c r="L31" s="111">
        <f>SUMIF($K$19:$K$24,D31,$M$19:$M$24)</f>
        <v>2500</v>
      </c>
      <c r="M31" s="111"/>
    </row>
    <row r="32" spans="1:20" ht="46.5" customHeight="1">
      <c r="A32" s="113" t="s">
        <v>47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39">
        <f>SUM(L28:M31)</f>
        <v>1977500</v>
      </c>
      <c r="M32" s="139"/>
      <c r="N32" s="20"/>
      <c r="O32" s="20"/>
    </row>
    <row r="33" spans="1:15" ht="33" customHeight="1">
      <c r="A33" s="27"/>
      <c r="B33" s="28"/>
      <c r="C33" s="28"/>
      <c r="D33" s="28"/>
      <c r="E33" s="29"/>
      <c r="F33" s="30"/>
      <c r="G33" s="30"/>
      <c r="H33" s="30"/>
      <c r="I33" s="30"/>
      <c r="J33" s="31"/>
      <c r="K33" s="31"/>
      <c r="L33" s="31"/>
      <c r="M33" s="32"/>
      <c r="N33" s="20"/>
      <c r="O33" s="20"/>
    </row>
    <row r="34" spans="1:15" ht="33" customHeight="1">
      <c r="A34" s="27"/>
      <c r="B34" s="33"/>
      <c r="C34" s="33"/>
      <c r="D34" s="33"/>
      <c r="E34" s="34"/>
      <c r="F34" s="31"/>
      <c r="G34" s="31"/>
      <c r="H34" s="31"/>
      <c r="I34" s="31"/>
      <c r="J34" s="31"/>
      <c r="K34" s="31"/>
      <c r="L34" s="31"/>
      <c r="M34" s="32"/>
      <c r="N34" s="20"/>
      <c r="O34" s="20"/>
    </row>
    <row r="35" spans="1:15">
      <c r="A35" s="35"/>
      <c r="B35" s="36"/>
      <c r="C35" s="36"/>
      <c r="D35" s="36"/>
      <c r="E35" s="37"/>
      <c r="F35" s="38"/>
      <c r="G35" s="38"/>
      <c r="H35" s="38"/>
      <c r="I35" s="38"/>
      <c r="J35" s="38"/>
      <c r="K35" s="38"/>
      <c r="L35" s="38"/>
      <c r="M35" s="32"/>
      <c r="N35" s="20"/>
      <c r="O35" s="20"/>
    </row>
    <row r="36" spans="1:15">
      <c r="A36" s="35"/>
      <c r="B36" s="36"/>
      <c r="C36" s="36"/>
      <c r="D36" s="36"/>
      <c r="E36" s="37"/>
      <c r="F36" s="38"/>
      <c r="G36" s="38"/>
      <c r="H36" s="38"/>
      <c r="I36" s="38"/>
      <c r="J36" s="38"/>
      <c r="K36" s="38"/>
      <c r="L36" s="38"/>
      <c r="M36" s="32"/>
      <c r="N36" s="20"/>
      <c r="O36" s="20"/>
    </row>
    <row r="37" spans="1:15" ht="27" customHeight="1">
      <c r="E37" s="39"/>
    </row>
    <row r="38" spans="1:15" ht="21" customHeight="1">
      <c r="E38" s="40"/>
    </row>
    <row r="39" spans="1:15" ht="22.5" customHeight="1">
      <c r="E39" s="40"/>
      <c r="H39" s="64" t="s">
        <v>119</v>
      </c>
    </row>
    <row r="40" spans="1:15" ht="12.95" customHeight="1">
      <c r="E40" s="40"/>
    </row>
    <row r="41" spans="1:15" ht="12.95" customHeight="1">
      <c r="E41" s="40"/>
    </row>
    <row r="42" spans="1:15" ht="12.95" customHeight="1">
      <c r="E42" s="40"/>
    </row>
    <row r="43" spans="1:15" ht="12.95" customHeight="1"/>
    <row r="44" spans="1:15" ht="12.95" customHeight="1"/>
    <row r="45" spans="1:15" ht="12.95" customHeight="1"/>
    <row r="46" spans="1:15" ht="12.95" customHeight="1"/>
    <row r="47" spans="1:15" ht="12.95" customHeight="1"/>
  </sheetData>
  <sheetProtection selectLockedCells="1" selectUnlockedCells="1"/>
  <mergeCells count="64">
    <mergeCell ref="A32:K32"/>
    <mergeCell ref="L32:M32"/>
    <mergeCell ref="L27:M27"/>
    <mergeCell ref="A29:C29"/>
    <mergeCell ref="D29:G29"/>
    <mergeCell ref="H29:K29"/>
    <mergeCell ref="L29:M29"/>
    <mergeCell ref="A31:C31"/>
    <mergeCell ref="D31:G31"/>
    <mergeCell ref="H31:K31"/>
    <mergeCell ref="L31:M31"/>
    <mergeCell ref="A30:C30"/>
    <mergeCell ref="D30:G30"/>
    <mergeCell ref="H30:K30"/>
    <mergeCell ref="L30:M30"/>
    <mergeCell ref="A28:C28"/>
    <mergeCell ref="D28:G28"/>
    <mergeCell ref="A24:L24"/>
    <mergeCell ref="H28:K28"/>
    <mergeCell ref="L28:M28"/>
    <mergeCell ref="A26:M26"/>
    <mergeCell ref="A27:C27"/>
    <mergeCell ref="D27:G27"/>
    <mergeCell ref="H27:K27"/>
    <mergeCell ref="B20:E20"/>
    <mergeCell ref="B22:E22"/>
    <mergeCell ref="B23:E23"/>
    <mergeCell ref="A14:B15"/>
    <mergeCell ref="F14:G14"/>
    <mergeCell ref="F15:G15"/>
    <mergeCell ref="A16:M16"/>
    <mergeCell ref="A17:M17"/>
    <mergeCell ref="A18:A19"/>
    <mergeCell ref="B18:E19"/>
    <mergeCell ref="B21:E21"/>
    <mergeCell ref="F18:G18"/>
    <mergeCell ref="H18:J18"/>
    <mergeCell ref="K18:L18"/>
    <mergeCell ref="D11:M11"/>
    <mergeCell ref="A12:B13"/>
    <mergeCell ref="D12:K12"/>
    <mergeCell ref="L12:L13"/>
    <mergeCell ref="M12:M13"/>
    <mergeCell ref="A5:B6"/>
    <mergeCell ref="C5:K6"/>
    <mergeCell ref="L5:L6"/>
    <mergeCell ref="M5:M6"/>
    <mergeCell ref="D13:K13"/>
    <mergeCell ref="A7:B9"/>
    <mergeCell ref="C7:E9"/>
    <mergeCell ref="F7:M7"/>
    <mergeCell ref="F8:G8"/>
    <mergeCell ref="H8:I8"/>
    <mergeCell ref="K8:M8"/>
    <mergeCell ref="F9:G9"/>
    <mergeCell ref="H9:I9"/>
    <mergeCell ref="K9:M9"/>
    <mergeCell ref="A10:B11"/>
    <mergeCell ref="D10:M10"/>
    <mergeCell ref="A1:M2"/>
    <mergeCell ref="A3:B3"/>
    <mergeCell ref="C3:K3"/>
    <mergeCell ref="A4:B4"/>
    <mergeCell ref="C4:K4"/>
  </mergeCells>
  <phoneticPr fontId="4" type="noConversion"/>
  <printOptions horizontalCentered="1" verticalCentered="1"/>
  <pageMargins left="0.19652777777777777" right="0.19652777777777777" top="0" bottom="0" header="0" footer="0.51180555555555551"/>
  <pageSetup paperSize="9" scale="48" firstPageNumber="0" orientation="landscape" horizontalDpi="300" verticalDpi="300" r:id="rId1"/>
  <headerFooter alignWithMargins="0">
    <oddHeader>&amp;C&amp;12PREFEITURA MUNICIPAL DE VÁRZEA GRANDE&amp;11SECRETARIA MUNICIPAL DE PLANEJAMENTO &amp;10LOA /2011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T45"/>
  <sheetViews>
    <sheetView showGridLines="0" topLeftCell="A3" zoomScale="60" zoomScaleNormal="60" zoomScaleSheetLayoutView="50" workbookViewId="0">
      <selection activeCell="K9" sqref="K9:M9"/>
    </sheetView>
  </sheetViews>
  <sheetFormatPr defaultRowHeight="12.75"/>
  <cols>
    <col min="1" max="1" width="12.85546875" style="1" customWidth="1"/>
    <col min="2" max="2" width="14.140625" style="1" customWidth="1"/>
    <col min="3" max="3" width="15" style="1" customWidth="1"/>
    <col min="4" max="4" width="27.7109375" style="1" customWidth="1"/>
    <col min="5" max="5" width="14.140625" style="1" customWidth="1"/>
    <col min="6" max="6" width="14.85546875" style="1" customWidth="1"/>
    <col min="7" max="7" width="14.5703125" style="1" customWidth="1"/>
    <col min="8" max="8" width="46.5703125" style="1" customWidth="1"/>
    <col min="9" max="9" width="14.85546875" style="1" customWidth="1"/>
    <col min="10" max="10" width="21.42578125" style="1" customWidth="1"/>
    <col min="11" max="11" width="27.5703125" style="1" customWidth="1"/>
    <col min="12" max="12" width="40" style="1" customWidth="1"/>
    <col min="13" max="13" width="24.5703125" style="1" customWidth="1"/>
    <col min="14" max="15" width="0" style="1" hidden="1" customWidth="1"/>
    <col min="16" max="17" width="9.140625" style="1"/>
    <col min="18" max="18" width="21" style="1" customWidth="1"/>
    <col min="19" max="16384" width="9.140625" style="1"/>
  </cols>
  <sheetData>
    <row r="1" spans="1:20" ht="39.950000000000003" customHeight="1" thickBot="1">
      <c r="A1" s="88" t="s">
        <v>42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20" ht="29.25" customHeight="1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</row>
    <row r="3" spans="1:20" ht="32.25" customHeight="1">
      <c r="A3" s="89" t="s">
        <v>1</v>
      </c>
      <c r="B3" s="89"/>
      <c r="C3" s="90" t="s">
        <v>68</v>
      </c>
      <c r="D3" s="90"/>
      <c r="E3" s="90"/>
      <c r="F3" s="90"/>
      <c r="G3" s="90"/>
      <c r="H3" s="90"/>
      <c r="I3" s="90"/>
      <c r="J3" s="90"/>
      <c r="K3" s="90"/>
      <c r="L3" s="2" t="s">
        <v>2</v>
      </c>
      <c r="M3" s="3">
        <v>4</v>
      </c>
    </row>
    <row r="4" spans="1:20" ht="33.75" customHeight="1" thickBot="1">
      <c r="A4" s="89" t="s">
        <v>3</v>
      </c>
      <c r="B4" s="89"/>
      <c r="C4" s="90" t="s">
        <v>69</v>
      </c>
      <c r="D4" s="90"/>
      <c r="E4" s="90"/>
      <c r="F4" s="90"/>
      <c r="G4" s="90"/>
      <c r="H4" s="90"/>
      <c r="I4" s="90"/>
      <c r="J4" s="90"/>
      <c r="K4" s="90"/>
      <c r="L4" s="2" t="s">
        <v>2</v>
      </c>
      <c r="M4" s="3">
        <v>1</v>
      </c>
      <c r="R4" s="65" t="s">
        <v>51</v>
      </c>
      <c r="S4" s="66" t="s">
        <v>50</v>
      </c>
    </row>
    <row r="5" spans="1:20" ht="39.950000000000003" customHeight="1" thickTop="1">
      <c r="A5" s="89" t="s">
        <v>4</v>
      </c>
      <c r="B5" s="89"/>
      <c r="C5" s="90"/>
      <c r="D5" s="90"/>
      <c r="E5" s="90"/>
      <c r="F5" s="90"/>
      <c r="G5" s="90"/>
      <c r="H5" s="90"/>
      <c r="I5" s="90"/>
      <c r="J5" s="90"/>
      <c r="K5" s="90"/>
      <c r="L5" s="91" t="s">
        <v>43</v>
      </c>
      <c r="M5" s="92"/>
      <c r="R5" s="67" t="s">
        <v>61</v>
      </c>
      <c r="S5" s="68">
        <v>100</v>
      </c>
    </row>
    <row r="6" spans="1:20" ht="33.75" customHeight="1">
      <c r="A6" s="89"/>
      <c r="B6" s="89"/>
      <c r="C6" s="90"/>
      <c r="D6" s="90"/>
      <c r="E6" s="90"/>
      <c r="F6" s="90"/>
      <c r="G6" s="90"/>
      <c r="H6" s="90"/>
      <c r="I6" s="90"/>
      <c r="J6" s="90"/>
      <c r="K6" s="90"/>
      <c r="L6" s="91"/>
      <c r="M6" s="92"/>
      <c r="R6" s="69" t="s">
        <v>52</v>
      </c>
      <c r="S6" s="70">
        <v>15</v>
      </c>
    </row>
    <row r="7" spans="1:20" ht="39.950000000000003" customHeight="1">
      <c r="A7" s="89" t="s">
        <v>6</v>
      </c>
      <c r="B7" s="89"/>
      <c r="C7" s="137" t="s">
        <v>158</v>
      </c>
      <c r="D7" s="137"/>
      <c r="E7" s="137"/>
      <c r="F7" s="94" t="s">
        <v>7</v>
      </c>
      <c r="G7" s="94"/>
      <c r="H7" s="94"/>
      <c r="I7" s="94"/>
      <c r="J7" s="94"/>
      <c r="K7" s="94"/>
      <c r="L7" s="94"/>
      <c r="M7" s="94"/>
      <c r="R7" s="67" t="s">
        <v>53</v>
      </c>
      <c r="S7" s="68">
        <v>20</v>
      </c>
    </row>
    <row r="8" spans="1:20" ht="39.950000000000003" customHeight="1">
      <c r="A8" s="89"/>
      <c r="B8" s="89"/>
      <c r="C8" s="137"/>
      <c r="D8" s="137"/>
      <c r="E8" s="137"/>
      <c r="F8" s="91" t="s">
        <v>8</v>
      </c>
      <c r="G8" s="91"/>
      <c r="H8" s="95"/>
      <c r="I8" s="95"/>
      <c r="J8" s="2" t="s">
        <v>9</v>
      </c>
      <c r="K8" s="96"/>
      <c r="L8" s="96"/>
      <c r="M8" s="96"/>
      <c r="R8" s="69" t="s">
        <v>54</v>
      </c>
      <c r="S8" s="70">
        <v>25</v>
      </c>
    </row>
    <row r="9" spans="1:20" ht="48" customHeight="1">
      <c r="A9" s="89"/>
      <c r="B9" s="89"/>
      <c r="C9" s="137"/>
      <c r="D9" s="137"/>
      <c r="E9" s="137"/>
      <c r="F9" s="91" t="s">
        <v>10</v>
      </c>
      <c r="G9" s="91"/>
      <c r="H9" s="95" t="s">
        <v>176</v>
      </c>
      <c r="I9" s="95"/>
      <c r="J9" s="2" t="s">
        <v>11</v>
      </c>
      <c r="K9" s="138" t="s">
        <v>175</v>
      </c>
      <c r="L9" s="138"/>
      <c r="M9" s="138"/>
      <c r="R9" s="67" t="s">
        <v>55</v>
      </c>
      <c r="S9" s="68">
        <v>40</v>
      </c>
    </row>
    <row r="10" spans="1:20" ht="44.25" customHeight="1">
      <c r="A10" s="89" t="s">
        <v>12</v>
      </c>
      <c r="B10" s="89"/>
      <c r="C10" s="5" t="s">
        <v>2</v>
      </c>
      <c r="D10" s="99" t="s">
        <v>13</v>
      </c>
      <c r="E10" s="99"/>
      <c r="F10" s="99"/>
      <c r="G10" s="99"/>
      <c r="H10" s="99"/>
      <c r="I10" s="99"/>
      <c r="J10" s="99"/>
      <c r="K10" s="99"/>
      <c r="L10" s="99"/>
      <c r="M10" s="99"/>
      <c r="R10" s="69" t="s">
        <v>56</v>
      </c>
      <c r="S10" s="70">
        <v>20</v>
      </c>
    </row>
    <row r="11" spans="1:20" ht="39.950000000000003" customHeight="1">
      <c r="A11" s="89"/>
      <c r="B11" s="89"/>
      <c r="C11" s="6">
        <v>101</v>
      </c>
      <c r="D11" s="100" t="s">
        <v>134</v>
      </c>
      <c r="E11" s="100"/>
      <c r="F11" s="100"/>
      <c r="G11" s="100"/>
      <c r="H11" s="100"/>
      <c r="I11" s="100"/>
      <c r="J11" s="100"/>
      <c r="K11" s="100"/>
      <c r="L11" s="100"/>
      <c r="M11" s="100"/>
      <c r="R11" s="67" t="s">
        <v>57</v>
      </c>
      <c r="S11" s="68">
        <v>10</v>
      </c>
    </row>
    <row r="12" spans="1:20" ht="39.950000000000003" customHeight="1">
      <c r="A12" s="89" t="s">
        <v>44</v>
      </c>
      <c r="B12" s="89"/>
      <c r="C12" s="5" t="s">
        <v>2</v>
      </c>
      <c r="D12" s="101" t="s">
        <v>14</v>
      </c>
      <c r="E12" s="101"/>
      <c r="F12" s="101"/>
      <c r="G12" s="101"/>
      <c r="H12" s="101"/>
      <c r="I12" s="101"/>
      <c r="J12" s="101"/>
      <c r="K12" s="101"/>
      <c r="L12" s="102" t="s">
        <v>45</v>
      </c>
      <c r="M12" s="115">
        <v>110000</v>
      </c>
      <c r="R12" s="69" t="s">
        <v>58</v>
      </c>
      <c r="S12" s="70">
        <v>8</v>
      </c>
      <c r="T12" s="20"/>
    </row>
    <row r="13" spans="1:20" ht="39.950000000000003" customHeight="1">
      <c r="A13" s="89"/>
      <c r="B13" s="89"/>
      <c r="C13" s="6"/>
      <c r="D13" s="90" t="s">
        <v>159</v>
      </c>
      <c r="E13" s="90"/>
      <c r="F13" s="90"/>
      <c r="G13" s="90"/>
      <c r="H13" s="90"/>
      <c r="I13" s="90"/>
      <c r="J13" s="90"/>
      <c r="K13" s="90"/>
      <c r="L13" s="102"/>
      <c r="M13" s="115"/>
      <c r="R13" s="67" t="s">
        <v>59</v>
      </c>
      <c r="S13" s="68">
        <v>15</v>
      </c>
      <c r="T13" s="20"/>
    </row>
    <row r="14" spans="1:20" ht="53.25" customHeight="1">
      <c r="A14" s="89" t="s">
        <v>16</v>
      </c>
      <c r="B14" s="89"/>
      <c r="C14" s="2" t="s">
        <v>2</v>
      </c>
      <c r="D14" s="2" t="s">
        <v>17</v>
      </c>
      <c r="E14" s="2" t="s">
        <v>2</v>
      </c>
      <c r="F14" s="102" t="s">
        <v>18</v>
      </c>
      <c r="G14" s="102"/>
      <c r="H14" s="8" t="s">
        <v>2</v>
      </c>
      <c r="I14" s="8" t="s">
        <v>19</v>
      </c>
      <c r="J14" s="8" t="s">
        <v>2</v>
      </c>
      <c r="K14" s="7" t="s">
        <v>46</v>
      </c>
      <c r="L14" s="8" t="s">
        <v>2</v>
      </c>
      <c r="M14" s="41" t="s">
        <v>20</v>
      </c>
      <c r="R14" s="69" t="s">
        <v>60</v>
      </c>
      <c r="S14" s="70">
        <v>22</v>
      </c>
      <c r="T14" s="20"/>
    </row>
    <row r="15" spans="1:20" ht="39.950000000000003" customHeight="1">
      <c r="A15" s="89"/>
      <c r="B15" s="89"/>
      <c r="C15" s="9"/>
      <c r="D15" s="9"/>
      <c r="E15" s="9"/>
      <c r="F15" s="90"/>
      <c r="G15" s="90"/>
      <c r="H15" s="9"/>
      <c r="I15" s="9"/>
      <c r="J15" s="9"/>
      <c r="K15" s="9"/>
      <c r="L15" s="9"/>
      <c r="M15" s="10"/>
      <c r="R15" s="67" t="s">
        <v>62</v>
      </c>
      <c r="S15" s="68">
        <v>7</v>
      </c>
      <c r="T15" s="20"/>
    </row>
    <row r="16" spans="1:20" ht="39.950000000000003" customHeight="1">
      <c r="A16" s="104" t="s">
        <v>21</v>
      </c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R16" s="20"/>
      <c r="S16" s="20"/>
      <c r="T16" s="20"/>
    </row>
    <row r="17" spans="1:20" ht="39.950000000000003" customHeight="1">
      <c r="A17" s="104" t="s">
        <v>22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R17" s="20"/>
      <c r="S17" s="20"/>
      <c r="T17" s="20"/>
    </row>
    <row r="18" spans="1:20" ht="39.950000000000003" customHeight="1">
      <c r="A18" s="89" t="s">
        <v>23</v>
      </c>
      <c r="B18" s="102" t="s">
        <v>24</v>
      </c>
      <c r="C18" s="102"/>
      <c r="D18" s="102"/>
      <c r="E18" s="102"/>
      <c r="F18" s="102" t="s">
        <v>25</v>
      </c>
      <c r="G18" s="102"/>
      <c r="H18" s="102" t="s">
        <v>26</v>
      </c>
      <c r="I18" s="102"/>
      <c r="J18" s="102"/>
      <c r="K18" s="102" t="s">
        <v>27</v>
      </c>
      <c r="L18" s="102"/>
      <c r="M18" s="4" t="s">
        <v>28</v>
      </c>
    </row>
    <row r="19" spans="1:20" ht="39.950000000000003" customHeight="1">
      <c r="A19" s="89"/>
      <c r="B19" s="102"/>
      <c r="C19" s="102"/>
      <c r="D19" s="102"/>
      <c r="E19" s="102"/>
      <c r="F19" s="11" t="s">
        <v>29</v>
      </c>
      <c r="G19" s="11" t="s">
        <v>30</v>
      </c>
      <c r="H19" s="7" t="s">
        <v>31</v>
      </c>
      <c r="I19" s="7" t="s">
        <v>32</v>
      </c>
      <c r="J19" s="7" t="s">
        <v>33</v>
      </c>
      <c r="K19" s="7" t="s">
        <v>34</v>
      </c>
      <c r="L19" s="7" t="s">
        <v>35</v>
      </c>
      <c r="M19" s="4" t="s">
        <v>36</v>
      </c>
    </row>
    <row r="20" spans="1:20" s="20" customFormat="1" ht="30" customHeight="1">
      <c r="A20" s="12"/>
      <c r="B20" s="105" t="s">
        <v>120</v>
      </c>
      <c r="C20" s="105"/>
      <c r="D20" s="105"/>
      <c r="E20" s="105"/>
      <c r="F20" s="13"/>
      <c r="G20" s="13"/>
      <c r="H20" s="14"/>
      <c r="I20" s="15">
        <v>1</v>
      </c>
      <c r="J20" s="16">
        <v>100000</v>
      </c>
      <c r="K20" s="17" t="s">
        <v>109</v>
      </c>
      <c r="L20" s="18" t="s">
        <v>147</v>
      </c>
      <c r="M20" s="19">
        <f>IF($I20=0,J20*1,$I20*$J20)</f>
        <v>100000</v>
      </c>
      <c r="N20" s="20">
        <v>1</v>
      </c>
      <c r="O20" s="20">
        <v>1</v>
      </c>
    </row>
    <row r="21" spans="1:20" s="20" customFormat="1" ht="30" customHeight="1">
      <c r="A21" s="12"/>
      <c r="B21" s="103"/>
      <c r="C21" s="103"/>
      <c r="D21" s="103"/>
      <c r="E21" s="103"/>
      <c r="F21" s="13"/>
      <c r="G21" s="13"/>
      <c r="H21" s="14"/>
      <c r="I21" s="15">
        <v>1</v>
      </c>
      <c r="J21" s="16">
        <v>10000</v>
      </c>
      <c r="K21" s="17" t="s">
        <v>114</v>
      </c>
      <c r="L21" s="18" t="s">
        <v>148</v>
      </c>
      <c r="M21" s="19">
        <f>IF($I21=0,J21*1,$I21*$J21)</f>
        <v>10000</v>
      </c>
    </row>
    <row r="22" spans="1:20" s="20" customFormat="1" ht="30" customHeight="1">
      <c r="A22" s="12"/>
      <c r="B22" s="103"/>
      <c r="C22" s="103"/>
      <c r="D22" s="103"/>
      <c r="E22" s="103"/>
      <c r="F22" s="13"/>
      <c r="G22" s="13"/>
      <c r="H22" s="14"/>
      <c r="I22" s="15"/>
      <c r="J22" s="16"/>
      <c r="K22" s="17"/>
      <c r="L22" s="18"/>
      <c r="M22" s="19">
        <f>IF($I22=0,J22*1,$I22*$J22)</f>
        <v>0</v>
      </c>
    </row>
    <row r="23" spans="1:20" ht="46.5" customHeight="1" thickBot="1">
      <c r="A23" s="108" t="s">
        <v>37</v>
      </c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21">
        <f>SUM(M20:M22)</f>
        <v>110000</v>
      </c>
      <c r="N23" s="20"/>
      <c r="O23" s="20"/>
    </row>
    <row r="24" spans="1:20" ht="26.1" customHeight="1">
      <c r="A24" s="22"/>
      <c r="B24" s="23"/>
      <c r="C24" s="23"/>
      <c r="D24" s="23"/>
      <c r="E24" s="24"/>
      <c r="F24" s="25"/>
      <c r="G24" s="25"/>
      <c r="H24" s="25"/>
      <c r="I24" s="25"/>
      <c r="J24" s="25"/>
      <c r="K24" s="25"/>
      <c r="L24" s="25"/>
      <c r="M24" s="26"/>
      <c r="N24" s="20"/>
      <c r="O24" s="20"/>
    </row>
    <row r="25" spans="1:20" ht="26.25" customHeight="1">
      <c r="A25" s="109" t="s">
        <v>38</v>
      </c>
      <c r="B25" s="109"/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20"/>
      <c r="O25" s="20"/>
    </row>
    <row r="26" spans="1:20" ht="31.5" customHeight="1">
      <c r="A26" s="102" t="s">
        <v>39</v>
      </c>
      <c r="B26" s="102"/>
      <c r="C26" s="102"/>
      <c r="D26" s="102" t="s">
        <v>2</v>
      </c>
      <c r="E26" s="102"/>
      <c r="F26" s="102"/>
      <c r="G26" s="102"/>
      <c r="H26" s="112" t="s">
        <v>14</v>
      </c>
      <c r="I26" s="112"/>
      <c r="J26" s="112"/>
      <c r="K26" s="112"/>
      <c r="L26" s="109" t="s">
        <v>40</v>
      </c>
      <c r="M26" s="109"/>
      <c r="N26" s="20"/>
      <c r="O26" s="20"/>
    </row>
    <row r="27" spans="1:20" ht="30" customHeight="1">
      <c r="A27" s="106">
        <v>1</v>
      </c>
      <c r="B27" s="106"/>
      <c r="C27" s="106"/>
      <c r="D27" s="107" t="s">
        <v>109</v>
      </c>
      <c r="E27" s="107"/>
      <c r="F27" s="107"/>
      <c r="G27" s="107"/>
      <c r="H27" s="132" t="s">
        <v>147</v>
      </c>
      <c r="I27" s="132"/>
      <c r="J27" s="132"/>
      <c r="K27" s="132"/>
      <c r="L27" s="111">
        <f>SUMIF($K$19:$K$23,D27,$M$19:$M$23)</f>
        <v>100000</v>
      </c>
      <c r="M27" s="111"/>
      <c r="N27" s="20"/>
      <c r="O27" s="20"/>
    </row>
    <row r="28" spans="1:20" ht="30" customHeight="1">
      <c r="A28" s="106">
        <v>2</v>
      </c>
      <c r="B28" s="106"/>
      <c r="C28" s="106"/>
      <c r="D28" s="107" t="s">
        <v>114</v>
      </c>
      <c r="E28" s="107"/>
      <c r="F28" s="107"/>
      <c r="G28" s="107"/>
      <c r="H28" s="132" t="s">
        <v>148</v>
      </c>
      <c r="I28" s="132"/>
      <c r="J28" s="132"/>
      <c r="K28" s="132"/>
      <c r="L28" s="111">
        <f>SUMIF($K$19:$K$23,D28,$M$19:$M$23)</f>
        <v>10000</v>
      </c>
      <c r="M28" s="111"/>
      <c r="N28" s="20"/>
      <c r="O28" s="20"/>
    </row>
    <row r="29" spans="1:20" ht="30" customHeight="1">
      <c r="A29" s="106"/>
      <c r="B29" s="106"/>
      <c r="C29" s="106"/>
      <c r="D29" s="107"/>
      <c r="E29" s="107"/>
      <c r="F29" s="107"/>
      <c r="G29" s="107"/>
      <c r="H29" s="132"/>
      <c r="I29" s="132"/>
      <c r="J29" s="132"/>
      <c r="K29" s="132"/>
      <c r="L29" s="111">
        <f>SUMIF($K$19:$K$23,D29,$M$19:$M$23)</f>
        <v>0</v>
      </c>
      <c r="M29" s="111"/>
      <c r="N29" s="20"/>
      <c r="O29" s="20"/>
    </row>
    <row r="30" spans="1:20" ht="46.5" customHeight="1">
      <c r="A30" s="113" t="s">
        <v>47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13"/>
      <c r="L30" s="139">
        <f>SUM(L27:M29)</f>
        <v>110000</v>
      </c>
      <c r="M30" s="139"/>
      <c r="N30" s="20"/>
      <c r="O30" s="20"/>
    </row>
    <row r="31" spans="1:20" ht="33" customHeight="1">
      <c r="A31" s="27"/>
      <c r="B31" s="28"/>
      <c r="C31" s="28"/>
      <c r="D31" s="28"/>
      <c r="E31" s="29"/>
      <c r="F31" s="30"/>
      <c r="G31" s="30"/>
      <c r="H31" s="30"/>
      <c r="I31" s="30"/>
      <c r="J31" s="31"/>
      <c r="K31" s="31"/>
      <c r="L31" s="31"/>
      <c r="M31" s="32"/>
      <c r="N31" s="20"/>
      <c r="O31" s="20"/>
    </row>
    <row r="32" spans="1:20" ht="33" customHeight="1">
      <c r="A32" s="27"/>
      <c r="B32" s="33"/>
      <c r="C32" s="33"/>
      <c r="D32" s="33"/>
      <c r="E32" s="34"/>
      <c r="F32" s="31"/>
      <c r="G32" s="31"/>
      <c r="H32" s="31"/>
      <c r="I32" s="31"/>
      <c r="J32" s="31"/>
      <c r="K32" s="31"/>
      <c r="L32" s="31"/>
      <c r="M32" s="32"/>
      <c r="N32" s="20"/>
      <c r="O32" s="20"/>
    </row>
    <row r="33" spans="1:15">
      <c r="A33" s="35"/>
      <c r="B33" s="36"/>
      <c r="C33" s="36"/>
      <c r="D33" s="36"/>
      <c r="E33" s="37"/>
      <c r="F33" s="38"/>
      <c r="G33" s="38"/>
      <c r="H33" s="38"/>
      <c r="I33" s="38"/>
      <c r="J33" s="38"/>
      <c r="K33" s="38"/>
      <c r="L33" s="38"/>
      <c r="M33" s="32"/>
      <c r="N33" s="20"/>
      <c r="O33" s="20"/>
    </row>
    <row r="34" spans="1:15">
      <c r="A34" s="35"/>
      <c r="B34" s="36"/>
      <c r="C34" s="36"/>
      <c r="D34" s="36"/>
      <c r="E34" s="37"/>
      <c r="F34" s="38"/>
      <c r="G34" s="38"/>
      <c r="H34" s="38"/>
      <c r="I34" s="38"/>
      <c r="J34" s="38"/>
      <c r="K34" s="38"/>
      <c r="L34" s="38"/>
      <c r="M34" s="32"/>
      <c r="N34" s="20"/>
      <c r="O34" s="20"/>
    </row>
    <row r="35" spans="1:15" ht="27" customHeight="1">
      <c r="E35" s="39"/>
    </row>
    <row r="36" spans="1:15" ht="21" customHeight="1">
      <c r="E36" s="40"/>
    </row>
    <row r="37" spans="1:15" ht="22.5" customHeight="1">
      <c r="E37" s="40"/>
      <c r="H37" s="64" t="s">
        <v>119</v>
      </c>
    </row>
    <row r="38" spans="1:15" ht="12.95" customHeight="1">
      <c r="E38" s="40"/>
    </row>
    <row r="39" spans="1:15" ht="12.95" customHeight="1">
      <c r="E39" s="40"/>
    </row>
    <row r="40" spans="1:15" ht="12.95" customHeight="1">
      <c r="E40" s="40"/>
    </row>
    <row r="41" spans="1:15" ht="12.95" customHeight="1"/>
    <row r="42" spans="1:15" ht="12.95" customHeight="1"/>
    <row r="43" spans="1:15" ht="12.95" customHeight="1"/>
    <row r="44" spans="1:15" ht="12.95" customHeight="1"/>
    <row r="45" spans="1:15" ht="12.95" customHeight="1"/>
  </sheetData>
  <sheetProtection selectLockedCells="1" selectUnlockedCells="1"/>
  <mergeCells count="59">
    <mergeCell ref="A1:M2"/>
    <mergeCell ref="A3:B3"/>
    <mergeCell ref="C3:K3"/>
    <mergeCell ref="A4:B4"/>
    <mergeCell ref="C4:K4"/>
    <mergeCell ref="L5:L6"/>
    <mergeCell ref="L12:L13"/>
    <mergeCell ref="M12:M13"/>
    <mergeCell ref="D13:K13"/>
    <mergeCell ref="A7:B9"/>
    <mergeCell ref="C7:E9"/>
    <mergeCell ref="F7:M7"/>
    <mergeCell ref="F8:G8"/>
    <mergeCell ref="H8:I8"/>
    <mergeCell ref="K8:M8"/>
    <mergeCell ref="M5:M6"/>
    <mergeCell ref="H9:I9"/>
    <mergeCell ref="K9:M9"/>
    <mergeCell ref="A5:B6"/>
    <mergeCell ref="C5:K6"/>
    <mergeCell ref="F9:G9"/>
    <mergeCell ref="F18:G18"/>
    <mergeCell ref="H18:J18"/>
    <mergeCell ref="A10:B11"/>
    <mergeCell ref="D10:M10"/>
    <mergeCell ref="D11:M11"/>
    <mergeCell ref="A12:B13"/>
    <mergeCell ref="H27:K27"/>
    <mergeCell ref="L27:M27"/>
    <mergeCell ref="D12:K12"/>
    <mergeCell ref="B20:E20"/>
    <mergeCell ref="B21:E21"/>
    <mergeCell ref="B22:E22"/>
    <mergeCell ref="A23:L23"/>
    <mergeCell ref="A25:M25"/>
    <mergeCell ref="A14:B15"/>
    <mergeCell ref="F14:G14"/>
    <mergeCell ref="F15:G15"/>
    <mergeCell ref="A16:M16"/>
    <mergeCell ref="K18:L18"/>
    <mergeCell ref="A17:M17"/>
    <mergeCell ref="A18:A19"/>
    <mergeCell ref="B18:E19"/>
    <mergeCell ref="A26:C26"/>
    <mergeCell ref="D26:G26"/>
    <mergeCell ref="H26:K26"/>
    <mergeCell ref="L26:M26"/>
    <mergeCell ref="A30:K30"/>
    <mergeCell ref="L30:M30"/>
    <mergeCell ref="A28:C28"/>
    <mergeCell ref="D28:G28"/>
    <mergeCell ref="H28:K28"/>
    <mergeCell ref="L28:M28"/>
    <mergeCell ref="A29:C29"/>
    <mergeCell ref="D29:G29"/>
    <mergeCell ref="H29:K29"/>
    <mergeCell ref="L29:M29"/>
    <mergeCell ref="A27:C27"/>
    <mergeCell ref="D27:G27"/>
  </mergeCells>
  <printOptions horizontalCentered="1" verticalCentered="1"/>
  <pageMargins left="0.19652777777777777" right="0.19652777777777777" top="0" bottom="0" header="0" footer="0.51180555555555551"/>
  <pageSetup paperSize="9" scale="48" firstPageNumber="0" orientation="landscape" horizontalDpi="300" verticalDpi="300" r:id="rId1"/>
  <headerFooter alignWithMargins="0">
    <oddHeader>&amp;C&amp;12PREFEITURA MUNICIPAL DE VÁRZEA GRANDE&amp;11SECRETARIA MUNICIPAL DE PLANEJAMENTO &amp;10LOA /2011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A1:R59"/>
  <sheetViews>
    <sheetView showGridLines="0" view="pageBreakPreview" topLeftCell="A3" zoomScale="70" zoomScaleNormal="55" zoomScaleSheetLayoutView="70" workbookViewId="0">
      <selection activeCell="K9" sqref="K9:M9"/>
    </sheetView>
  </sheetViews>
  <sheetFormatPr defaultRowHeight="12.75"/>
  <cols>
    <col min="1" max="1" width="12.85546875" style="1" customWidth="1"/>
    <col min="2" max="2" width="14.140625" style="1" customWidth="1"/>
    <col min="3" max="3" width="15" style="1" customWidth="1"/>
    <col min="4" max="4" width="27.7109375" style="1" customWidth="1"/>
    <col min="5" max="5" width="14.140625" style="1" customWidth="1"/>
    <col min="6" max="6" width="14.85546875" style="1" customWidth="1"/>
    <col min="7" max="7" width="14.5703125" style="1" customWidth="1"/>
    <col min="8" max="8" width="46.5703125" style="1" customWidth="1"/>
    <col min="9" max="9" width="14.85546875" style="1" customWidth="1"/>
    <col min="10" max="10" width="21.42578125" style="1" customWidth="1"/>
    <col min="11" max="11" width="27.5703125" style="1" customWidth="1"/>
    <col min="12" max="12" width="40" style="1" customWidth="1"/>
    <col min="13" max="13" width="24.5703125" style="1" customWidth="1"/>
    <col min="14" max="15" width="0" style="1" hidden="1" customWidth="1"/>
    <col min="16" max="16" width="9.140625" style="1"/>
    <col min="17" max="17" width="15.28515625" style="1" customWidth="1"/>
    <col min="18" max="16384" width="9.140625" style="1"/>
  </cols>
  <sheetData>
    <row r="1" spans="1:18" ht="39.950000000000003" customHeight="1" thickBot="1">
      <c r="A1" s="88" t="s">
        <v>42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18" ht="39.950000000000003" customHeight="1" thickBot="1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Q2" s="65" t="s">
        <v>51</v>
      </c>
      <c r="R2" s="66" t="s">
        <v>50</v>
      </c>
    </row>
    <row r="3" spans="1:18" ht="39.950000000000003" customHeight="1" thickTop="1">
      <c r="A3" s="89" t="s">
        <v>1</v>
      </c>
      <c r="B3" s="89"/>
      <c r="C3" s="90" t="s">
        <v>68</v>
      </c>
      <c r="D3" s="90"/>
      <c r="E3" s="90"/>
      <c r="F3" s="90"/>
      <c r="G3" s="90"/>
      <c r="H3" s="90"/>
      <c r="I3" s="90"/>
      <c r="J3" s="90"/>
      <c r="K3" s="90"/>
      <c r="L3" s="2" t="s">
        <v>2</v>
      </c>
      <c r="M3" s="3">
        <v>4</v>
      </c>
      <c r="Q3" s="67" t="s">
        <v>61</v>
      </c>
      <c r="R3" s="68">
        <v>100</v>
      </c>
    </row>
    <row r="4" spans="1:18" ht="39.950000000000003" customHeight="1">
      <c r="A4" s="89" t="s">
        <v>3</v>
      </c>
      <c r="B4" s="89"/>
      <c r="C4" s="90" t="s">
        <v>69</v>
      </c>
      <c r="D4" s="90"/>
      <c r="E4" s="90"/>
      <c r="F4" s="90"/>
      <c r="G4" s="90"/>
      <c r="H4" s="90"/>
      <c r="I4" s="90"/>
      <c r="J4" s="90"/>
      <c r="K4" s="90"/>
      <c r="L4" s="2" t="s">
        <v>2</v>
      </c>
      <c r="M4" s="3">
        <v>1</v>
      </c>
      <c r="Q4" s="69" t="s">
        <v>52</v>
      </c>
      <c r="R4" s="70">
        <v>15</v>
      </c>
    </row>
    <row r="5" spans="1:18" ht="39.950000000000003" customHeight="1">
      <c r="A5" s="89" t="s">
        <v>4</v>
      </c>
      <c r="B5" s="89"/>
      <c r="C5" s="90"/>
      <c r="D5" s="90"/>
      <c r="E5" s="90"/>
      <c r="F5" s="90"/>
      <c r="G5" s="90"/>
      <c r="H5" s="90"/>
      <c r="I5" s="90"/>
      <c r="J5" s="90"/>
      <c r="K5" s="90"/>
      <c r="L5" s="91" t="s">
        <v>43</v>
      </c>
      <c r="M5" s="92"/>
      <c r="Q5" s="67" t="s">
        <v>53</v>
      </c>
      <c r="R5" s="68">
        <v>20</v>
      </c>
    </row>
    <row r="6" spans="1:18" ht="39.950000000000003" customHeight="1">
      <c r="A6" s="89"/>
      <c r="B6" s="89"/>
      <c r="C6" s="90"/>
      <c r="D6" s="90"/>
      <c r="E6" s="90"/>
      <c r="F6" s="90"/>
      <c r="G6" s="90"/>
      <c r="H6" s="90"/>
      <c r="I6" s="90"/>
      <c r="J6" s="90"/>
      <c r="K6" s="90"/>
      <c r="L6" s="91"/>
      <c r="M6" s="92"/>
      <c r="Q6" s="69" t="s">
        <v>54</v>
      </c>
      <c r="R6" s="70">
        <v>25</v>
      </c>
    </row>
    <row r="7" spans="1:18" ht="39.950000000000003" customHeight="1">
      <c r="A7" s="89" t="s">
        <v>6</v>
      </c>
      <c r="B7" s="89"/>
      <c r="C7" s="137" t="s">
        <v>121</v>
      </c>
      <c r="D7" s="137"/>
      <c r="E7" s="137"/>
      <c r="F7" s="94" t="s">
        <v>7</v>
      </c>
      <c r="G7" s="94"/>
      <c r="H7" s="94"/>
      <c r="I7" s="94"/>
      <c r="J7" s="94"/>
      <c r="K7" s="94"/>
      <c r="L7" s="94"/>
      <c r="M7" s="94"/>
      <c r="Q7" s="67" t="s">
        <v>55</v>
      </c>
      <c r="R7" s="68">
        <v>40</v>
      </c>
    </row>
    <row r="8" spans="1:18" ht="39.950000000000003" customHeight="1">
      <c r="A8" s="89"/>
      <c r="B8" s="89"/>
      <c r="C8" s="137"/>
      <c r="D8" s="137"/>
      <c r="E8" s="137"/>
      <c r="F8" s="91" t="s">
        <v>8</v>
      </c>
      <c r="G8" s="91"/>
      <c r="H8" s="95"/>
      <c r="I8" s="95"/>
      <c r="J8" s="2" t="s">
        <v>9</v>
      </c>
      <c r="K8" s="96"/>
      <c r="L8" s="96"/>
      <c r="M8" s="96"/>
      <c r="Q8" s="69" t="s">
        <v>56</v>
      </c>
      <c r="R8" s="70">
        <v>20</v>
      </c>
    </row>
    <row r="9" spans="1:18" ht="114" customHeight="1">
      <c r="A9" s="89"/>
      <c r="B9" s="89"/>
      <c r="C9" s="137"/>
      <c r="D9" s="137"/>
      <c r="E9" s="137"/>
      <c r="F9" s="91" t="s">
        <v>10</v>
      </c>
      <c r="G9" s="91"/>
      <c r="H9" s="95" t="s">
        <v>176</v>
      </c>
      <c r="I9" s="95"/>
      <c r="J9" s="2" t="s">
        <v>11</v>
      </c>
      <c r="K9" s="138" t="s">
        <v>177</v>
      </c>
      <c r="L9" s="138"/>
      <c r="M9" s="138"/>
      <c r="Q9" s="67" t="s">
        <v>57</v>
      </c>
      <c r="R9" s="68">
        <v>10</v>
      </c>
    </row>
    <row r="10" spans="1:18" ht="44.25" customHeight="1">
      <c r="A10" s="89" t="s">
        <v>12</v>
      </c>
      <c r="B10" s="89"/>
      <c r="C10" s="5" t="s">
        <v>2</v>
      </c>
      <c r="D10" s="99" t="s">
        <v>13</v>
      </c>
      <c r="E10" s="99"/>
      <c r="F10" s="99"/>
      <c r="G10" s="99"/>
      <c r="H10" s="99"/>
      <c r="I10" s="99"/>
      <c r="J10" s="99"/>
      <c r="K10" s="99"/>
      <c r="L10" s="99"/>
      <c r="M10" s="99"/>
      <c r="Q10" s="69" t="s">
        <v>58</v>
      </c>
      <c r="R10" s="70">
        <v>8</v>
      </c>
    </row>
    <row r="11" spans="1:18" ht="39.950000000000003" customHeight="1">
      <c r="A11" s="89"/>
      <c r="B11" s="89"/>
      <c r="C11" s="6">
        <v>101</v>
      </c>
      <c r="D11" s="100" t="s">
        <v>130</v>
      </c>
      <c r="E11" s="100"/>
      <c r="F11" s="100"/>
      <c r="G11" s="100"/>
      <c r="H11" s="100"/>
      <c r="I11" s="100"/>
      <c r="J11" s="100"/>
      <c r="K11" s="100"/>
      <c r="L11" s="100"/>
      <c r="M11" s="100"/>
      <c r="Q11" s="67" t="s">
        <v>59</v>
      </c>
      <c r="R11" s="68">
        <v>15</v>
      </c>
    </row>
    <row r="12" spans="1:18" ht="39.950000000000003" customHeight="1">
      <c r="A12" s="89" t="s">
        <v>174</v>
      </c>
      <c r="B12" s="89"/>
      <c r="C12" s="5" t="s">
        <v>2</v>
      </c>
      <c r="D12" s="101" t="s">
        <v>14</v>
      </c>
      <c r="E12" s="101"/>
      <c r="F12" s="101"/>
      <c r="G12" s="101"/>
      <c r="H12" s="101"/>
      <c r="I12" s="101"/>
      <c r="J12" s="101"/>
      <c r="K12" s="101"/>
      <c r="L12" s="102" t="s">
        <v>45</v>
      </c>
      <c r="M12" s="92">
        <v>5469846</v>
      </c>
      <c r="Q12" s="69" t="s">
        <v>60</v>
      </c>
      <c r="R12" s="70">
        <v>22</v>
      </c>
    </row>
    <row r="13" spans="1:18" ht="39.950000000000003" customHeight="1">
      <c r="A13" s="89"/>
      <c r="B13" s="89"/>
      <c r="C13" s="6"/>
      <c r="D13" s="90" t="s">
        <v>122</v>
      </c>
      <c r="E13" s="90"/>
      <c r="F13" s="90"/>
      <c r="G13" s="90"/>
      <c r="H13" s="90"/>
      <c r="I13" s="90"/>
      <c r="J13" s="90"/>
      <c r="K13" s="90"/>
      <c r="L13" s="102"/>
      <c r="M13" s="92"/>
      <c r="Q13" s="67" t="s">
        <v>62</v>
      </c>
      <c r="R13" s="68">
        <v>7</v>
      </c>
    </row>
    <row r="14" spans="1:18" ht="53.25" customHeight="1">
      <c r="A14" s="89" t="s">
        <v>16</v>
      </c>
      <c r="B14" s="89"/>
      <c r="C14" s="2" t="s">
        <v>2</v>
      </c>
      <c r="D14" s="2" t="s">
        <v>17</v>
      </c>
      <c r="E14" s="2" t="s">
        <v>2</v>
      </c>
      <c r="F14" s="102" t="s">
        <v>18</v>
      </c>
      <c r="G14" s="102"/>
      <c r="H14" s="8" t="s">
        <v>2</v>
      </c>
      <c r="I14" s="8" t="s">
        <v>19</v>
      </c>
      <c r="J14" s="8" t="s">
        <v>2</v>
      </c>
      <c r="K14" s="7" t="s">
        <v>46</v>
      </c>
      <c r="L14" s="8" t="s">
        <v>2</v>
      </c>
      <c r="M14" s="41" t="s">
        <v>20</v>
      </c>
    </row>
    <row r="15" spans="1:18" ht="39.950000000000003" customHeight="1">
      <c r="A15" s="89"/>
      <c r="B15" s="89"/>
      <c r="C15" s="9"/>
      <c r="D15" s="9"/>
      <c r="E15" s="9"/>
      <c r="F15" s="90"/>
      <c r="G15" s="90"/>
      <c r="H15" s="9"/>
      <c r="I15" s="9"/>
      <c r="J15" s="9"/>
      <c r="K15" s="9"/>
      <c r="L15" s="9"/>
      <c r="M15" s="10"/>
    </row>
    <row r="16" spans="1:18" ht="39.950000000000003" customHeight="1">
      <c r="A16" s="104" t="s">
        <v>21</v>
      </c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</row>
    <row r="17" spans="1:15" ht="39.950000000000003" customHeight="1">
      <c r="A17" s="104" t="s">
        <v>22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</row>
    <row r="18" spans="1:15" ht="39.950000000000003" customHeight="1">
      <c r="A18" s="89" t="s">
        <v>23</v>
      </c>
      <c r="B18" s="102" t="s">
        <v>24</v>
      </c>
      <c r="C18" s="102"/>
      <c r="D18" s="102"/>
      <c r="E18" s="102"/>
      <c r="F18" s="102" t="s">
        <v>25</v>
      </c>
      <c r="G18" s="102"/>
      <c r="H18" s="102" t="s">
        <v>26</v>
      </c>
      <c r="I18" s="102"/>
      <c r="J18" s="102"/>
      <c r="K18" s="102" t="s">
        <v>27</v>
      </c>
      <c r="L18" s="102"/>
      <c r="M18" s="4" t="s">
        <v>28</v>
      </c>
    </row>
    <row r="19" spans="1:15" ht="39.950000000000003" customHeight="1">
      <c r="A19" s="89"/>
      <c r="B19" s="102"/>
      <c r="C19" s="102"/>
      <c r="D19" s="102"/>
      <c r="E19" s="102"/>
      <c r="F19" s="11" t="s">
        <v>29</v>
      </c>
      <c r="G19" s="11" t="s">
        <v>30</v>
      </c>
      <c r="H19" s="7" t="s">
        <v>31</v>
      </c>
      <c r="I19" s="7" t="s">
        <v>32</v>
      </c>
      <c r="J19" s="7" t="s">
        <v>33</v>
      </c>
      <c r="K19" s="7" t="s">
        <v>34</v>
      </c>
      <c r="L19" s="7" t="s">
        <v>35</v>
      </c>
      <c r="M19" s="4" t="s">
        <v>36</v>
      </c>
    </row>
    <row r="20" spans="1:15" s="20" customFormat="1" ht="30" customHeight="1">
      <c r="A20" s="12"/>
      <c r="B20" s="105" t="s">
        <v>100</v>
      </c>
      <c r="C20" s="105"/>
      <c r="D20" s="105"/>
      <c r="E20" s="105"/>
      <c r="F20" s="13"/>
      <c r="G20" s="13"/>
      <c r="H20" s="14"/>
      <c r="I20" s="15">
        <v>1</v>
      </c>
      <c r="J20" s="16">
        <v>8000</v>
      </c>
      <c r="K20" s="17" t="s">
        <v>123</v>
      </c>
      <c r="L20" s="18" t="s">
        <v>151</v>
      </c>
      <c r="M20" s="19">
        <f t="shared" ref="M20:M29" si="0">IF($I20=0,J20*1,$I20*$J20)</f>
        <v>8000</v>
      </c>
      <c r="N20" s="20">
        <v>1</v>
      </c>
      <c r="O20" s="20">
        <v>1</v>
      </c>
    </row>
    <row r="21" spans="1:15" s="20" customFormat="1" ht="30" customHeight="1">
      <c r="A21" s="12"/>
      <c r="B21" s="103"/>
      <c r="C21" s="103"/>
      <c r="D21" s="103"/>
      <c r="E21" s="103"/>
      <c r="F21" s="13"/>
      <c r="G21" s="13"/>
      <c r="H21" s="14"/>
      <c r="I21" s="15">
        <v>1</v>
      </c>
      <c r="J21" s="16">
        <v>847000</v>
      </c>
      <c r="K21" s="17" t="s">
        <v>107</v>
      </c>
      <c r="L21" s="18" t="s">
        <v>49</v>
      </c>
      <c r="M21" s="19">
        <f t="shared" si="0"/>
        <v>847000</v>
      </c>
    </row>
    <row r="22" spans="1:15" s="20" customFormat="1" ht="30" customHeight="1">
      <c r="A22" s="12"/>
      <c r="B22" s="103"/>
      <c r="C22" s="103"/>
      <c r="D22" s="103"/>
      <c r="E22" s="103"/>
      <c r="F22" s="13"/>
      <c r="G22" s="13"/>
      <c r="H22" s="14"/>
      <c r="I22" s="15">
        <v>1</v>
      </c>
      <c r="J22" s="16">
        <v>10000</v>
      </c>
      <c r="K22" s="17" t="s">
        <v>124</v>
      </c>
      <c r="L22" s="18" t="s">
        <v>152</v>
      </c>
      <c r="M22" s="19">
        <f t="shared" si="0"/>
        <v>10000</v>
      </c>
    </row>
    <row r="23" spans="1:15" s="20" customFormat="1" ht="30" customHeight="1">
      <c r="A23" s="12"/>
      <c r="B23" s="103"/>
      <c r="C23" s="103"/>
      <c r="D23" s="103"/>
      <c r="E23" s="103"/>
      <c r="F23" s="13"/>
      <c r="G23" s="13"/>
      <c r="H23" s="14"/>
      <c r="I23" s="15">
        <v>1</v>
      </c>
      <c r="J23" s="16">
        <v>10000</v>
      </c>
      <c r="K23" s="17" t="s">
        <v>108</v>
      </c>
      <c r="L23" s="18" t="s">
        <v>146</v>
      </c>
      <c r="M23" s="19">
        <f t="shared" si="0"/>
        <v>10000</v>
      </c>
    </row>
    <row r="24" spans="1:15" s="20" customFormat="1" ht="30" customHeight="1">
      <c r="A24" s="12"/>
      <c r="B24" s="103"/>
      <c r="C24" s="103"/>
      <c r="D24" s="103"/>
      <c r="E24" s="103"/>
      <c r="F24" s="13"/>
      <c r="G24" s="13"/>
      <c r="H24" s="14"/>
      <c r="I24" s="15">
        <v>1</v>
      </c>
      <c r="J24" s="16">
        <v>2582000</v>
      </c>
      <c r="K24" s="17" t="s">
        <v>109</v>
      </c>
      <c r="L24" s="18" t="s">
        <v>147</v>
      </c>
      <c r="M24" s="19">
        <f t="shared" si="0"/>
        <v>2582000</v>
      </c>
    </row>
    <row r="25" spans="1:15" s="20" customFormat="1" ht="30" customHeight="1">
      <c r="A25" s="12"/>
      <c r="B25" s="103"/>
      <c r="C25" s="103"/>
      <c r="D25" s="103"/>
      <c r="E25" s="103"/>
      <c r="F25" s="13"/>
      <c r="G25" s="13"/>
      <c r="H25" s="14"/>
      <c r="I25" s="15">
        <v>1</v>
      </c>
      <c r="J25" s="16">
        <v>944096</v>
      </c>
      <c r="K25" s="17" t="s">
        <v>125</v>
      </c>
      <c r="L25" s="18" t="s">
        <v>153</v>
      </c>
      <c r="M25" s="19">
        <f t="shared" si="0"/>
        <v>944096</v>
      </c>
    </row>
    <row r="26" spans="1:15" s="20" customFormat="1" ht="30" customHeight="1">
      <c r="A26" s="12"/>
      <c r="B26" s="103"/>
      <c r="C26" s="103"/>
      <c r="D26" s="103"/>
      <c r="E26" s="103"/>
      <c r="F26" s="13"/>
      <c r="G26" s="13"/>
      <c r="H26" s="14"/>
      <c r="I26" s="15">
        <v>1</v>
      </c>
      <c r="J26" s="16">
        <v>5500</v>
      </c>
      <c r="K26" s="17" t="s">
        <v>89</v>
      </c>
      <c r="L26" s="18" t="s">
        <v>140</v>
      </c>
      <c r="M26" s="19">
        <f t="shared" si="0"/>
        <v>5500</v>
      </c>
    </row>
    <row r="27" spans="1:15" s="20" customFormat="1" ht="30" customHeight="1">
      <c r="A27" s="12"/>
      <c r="B27" s="103"/>
      <c r="C27" s="103"/>
      <c r="D27" s="103"/>
      <c r="E27" s="103"/>
      <c r="F27" s="13"/>
      <c r="G27" s="13"/>
      <c r="H27" s="14"/>
      <c r="I27" s="15">
        <v>1</v>
      </c>
      <c r="J27" s="16">
        <v>11000</v>
      </c>
      <c r="K27" s="17" t="s">
        <v>114</v>
      </c>
      <c r="L27" s="18" t="s">
        <v>154</v>
      </c>
      <c r="M27" s="19">
        <f t="shared" si="0"/>
        <v>11000</v>
      </c>
    </row>
    <row r="28" spans="1:15" s="20" customFormat="1" ht="30" customHeight="1">
      <c r="A28" s="12"/>
      <c r="B28" s="103"/>
      <c r="C28" s="103"/>
      <c r="D28" s="103"/>
      <c r="E28" s="103"/>
      <c r="F28" s="13"/>
      <c r="G28" s="13"/>
      <c r="H28" s="14"/>
      <c r="I28" s="15">
        <v>1</v>
      </c>
      <c r="J28" s="16">
        <v>20000</v>
      </c>
      <c r="K28" s="17" t="s">
        <v>90</v>
      </c>
      <c r="L28" s="18" t="s">
        <v>155</v>
      </c>
      <c r="M28" s="19">
        <f t="shared" si="0"/>
        <v>20000</v>
      </c>
    </row>
    <row r="29" spans="1:15" s="20" customFormat="1" ht="30" customHeight="1">
      <c r="A29" s="12"/>
      <c r="B29" s="103"/>
      <c r="C29" s="103"/>
      <c r="D29" s="103"/>
      <c r="E29" s="103"/>
      <c r="F29" s="13"/>
      <c r="G29" s="13"/>
      <c r="H29" s="14"/>
      <c r="I29" s="15">
        <v>1</v>
      </c>
      <c r="J29" s="16">
        <v>1032250</v>
      </c>
      <c r="K29" s="17" t="s">
        <v>126</v>
      </c>
      <c r="L29" s="18" t="s">
        <v>156</v>
      </c>
      <c r="M29" s="19">
        <f t="shared" si="0"/>
        <v>1032250</v>
      </c>
    </row>
    <row r="30" spans="1:15" ht="46.5" customHeight="1">
      <c r="A30" s="108" t="s">
        <v>37</v>
      </c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21">
        <f>SUM(M20:M29)</f>
        <v>5469846</v>
      </c>
      <c r="N30" s="20"/>
      <c r="O30" s="20"/>
    </row>
    <row r="31" spans="1:15" ht="26.1" customHeight="1">
      <c r="A31" s="22"/>
      <c r="B31" s="23"/>
      <c r="C31" s="23"/>
      <c r="D31" s="23"/>
      <c r="E31" s="24"/>
      <c r="F31" s="25"/>
      <c r="G31" s="25"/>
      <c r="H31" s="25"/>
      <c r="I31" s="25"/>
      <c r="J31" s="25"/>
      <c r="K31" s="25"/>
      <c r="L31" s="25"/>
      <c r="M31" s="26"/>
      <c r="N31" s="20"/>
      <c r="O31" s="20"/>
    </row>
    <row r="32" spans="1:15" ht="26.25" customHeight="1">
      <c r="A32" s="109" t="s">
        <v>38</v>
      </c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20"/>
      <c r="O32" s="20"/>
    </row>
    <row r="33" spans="1:15" ht="31.5" customHeight="1">
      <c r="A33" s="102" t="s">
        <v>39</v>
      </c>
      <c r="B33" s="102"/>
      <c r="C33" s="102"/>
      <c r="D33" s="102" t="s">
        <v>2</v>
      </c>
      <c r="E33" s="102"/>
      <c r="F33" s="102"/>
      <c r="G33" s="102"/>
      <c r="H33" s="112" t="s">
        <v>14</v>
      </c>
      <c r="I33" s="112"/>
      <c r="J33" s="112"/>
      <c r="K33" s="112"/>
      <c r="L33" s="109" t="s">
        <v>40</v>
      </c>
      <c r="M33" s="109"/>
      <c r="N33" s="20"/>
      <c r="O33" s="20"/>
    </row>
    <row r="34" spans="1:15" ht="30" customHeight="1">
      <c r="A34" s="106">
        <v>1</v>
      </c>
      <c r="B34" s="106"/>
      <c r="C34" s="106"/>
      <c r="D34" s="107" t="s">
        <v>123</v>
      </c>
      <c r="E34" s="107"/>
      <c r="F34" s="107"/>
      <c r="G34" s="107"/>
      <c r="H34" s="132" t="s">
        <v>151</v>
      </c>
      <c r="I34" s="132"/>
      <c r="J34" s="132"/>
      <c r="K34" s="132"/>
      <c r="L34" s="111">
        <f t="shared" ref="L34:L43" si="1">SUMIF($K$19:$K$30,D34,$M$19:$M$30)</f>
        <v>8000</v>
      </c>
      <c r="M34" s="111"/>
      <c r="N34" s="20"/>
      <c r="O34" s="20"/>
    </row>
    <row r="35" spans="1:15" ht="30" customHeight="1">
      <c r="A35" s="106">
        <v>2</v>
      </c>
      <c r="B35" s="106"/>
      <c r="C35" s="106"/>
      <c r="D35" s="107" t="s">
        <v>107</v>
      </c>
      <c r="E35" s="107"/>
      <c r="F35" s="107"/>
      <c r="G35" s="107"/>
      <c r="H35" s="132" t="s">
        <v>49</v>
      </c>
      <c r="I35" s="132"/>
      <c r="J35" s="132"/>
      <c r="K35" s="132"/>
      <c r="L35" s="111">
        <f t="shared" si="1"/>
        <v>847000</v>
      </c>
      <c r="M35" s="111"/>
      <c r="N35" s="20"/>
      <c r="O35" s="20"/>
    </row>
    <row r="36" spans="1:15" ht="30" customHeight="1">
      <c r="A36" s="106">
        <v>3</v>
      </c>
      <c r="B36" s="106"/>
      <c r="C36" s="106"/>
      <c r="D36" s="107" t="s">
        <v>124</v>
      </c>
      <c r="E36" s="107"/>
      <c r="F36" s="107"/>
      <c r="G36" s="107"/>
      <c r="H36" s="132" t="s">
        <v>152</v>
      </c>
      <c r="I36" s="132"/>
      <c r="J36" s="132"/>
      <c r="K36" s="132"/>
      <c r="L36" s="111">
        <f t="shared" si="1"/>
        <v>10000</v>
      </c>
      <c r="M36" s="111"/>
    </row>
    <row r="37" spans="1:15" ht="30" customHeight="1">
      <c r="A37" s="106">
        <v>4</v>
      </c>
      <c r="B37" s="106"/>
      <c r="C37" s="106"/>
      <c r="D37" s="107" t="s">
        <v>108</v>
      </c>
      <c r="E37" s="107"/>
      <c r="F37" s="107"/>
      <c r="G37" s="107"/>
      <c r="H37" s="110" t="s">
        <v>146</v>
      </c>
      <c r="I37" s="110"/>
      <c r="J37" s="110"/>
      <c r="K37" s="110"/>
      <c r="L37" s="111">
        <f t="shared" si="1"/>
        <v>10000</v>
      </c>
      <c r="M37" s="111"/>
      <c r="N37" s="20"/>
      <c r="O37" s="20"/>
    </row>
    <row r="38" spans="1:15" ht="30" customHeight="1">
      <c r="A38" s="106">
        <v>5</v>
      </c>
      <c r="B38" s="106"/>
      <c r="C38" s="106"/>
      <c r="D38" s="107" t="s">
        <v>109</v>
      </c>
      <c r="E38" s="107"/>
      <c r="F38" s="107"/>
      <c r="G38" s="107"/>
      <c r="H38" s="110" t="s">
        <v>147</v>
      </c>
      <c r="I38" s="110"/>
      <c r="J38" s="110"/>
      <c r="K38" s="110"/>
      <c r="L38" s="111">
        <f t="shared" si="1"/>
        <v>2582000</v>
      </c>
      <c r="M38" s="111"/>
      <c r="N38" s="20"/>
      <c r="O38" s="20"/>
    </row>
    <row r="39" spans="1:15" ht="30" customHeight="1">
      <c r="A39" s="106">
        <v>6</v>
      </c>
      <c r="B39" s="106"/>
      <c r="C39" s="106"/>
      <c r="D39" s="107" t="s">
        <v>125</v>
      </c>
      <c r="E39" s="107"/>
      <c r="F39" s="107"/>
      <c r="G39" s="107"/>
      <c r="H39" s="110" t="s">
        <v>153</v>
      </c>
      <c r="I39" s="110"/>
      <c r="J39" s="110"/>
      <c r="K39" s="110"/>
      <c r="L39" s="111">
        <f t="shared" si="1"/>
        <v>944096</v>
      </c>
      <c r="M39" s="111"/>
      <c r="N39" s="20"/>
      <c r="O39" s="20"/>
    </row>
    <row r="40" spans="1:15" ht="30" customHeight="1">
      <c r="A40" s="106">
        <v>7</v>
      </c>
      <c r="B40" s="106"/>
      <c r="C40" s="106"/>
      <c r="D40" s="107" t="s">
        <v>89</v>
      </c>
      <c r="E40" s="107"/>
      <c r="F40" s="107"/>
      <c r="G40" s="107"/>
      <c r="H40" s="110" t="s">
        <v>140</v>
      </c>
      <c r="I40" s="110"/>
      <c r="J40" s="110"/>
      <c r="K40" s="110"/>
      <c r="L40" s="111">
        <f t="shared" si="1"/>
        <v>5500</v>
      </c>
      <c r="M40" s="111"/>
      <c r="N40" s="20"/>
      <c r="O40" s="20"/>
    </row>
    <row r="41" spans="1:15" ht="30" customHeight="1">
      <c r="A41" s="106">
        <v>8</v>
      </c>
      <c r="B41" s="106"/>
      <c r="C41" s="106"/>
      <c r="D41" s="107" t="s">
        <v>114</v>
      </c>
      <c r="E41" s="107"/>
      <c r="F41" s="107"/>
      <c r="G41" s="107"/>
      <c r="H41" s="110" t="s">
        <v>154</v>
      </c>
      <c r="I41" s="110"/>
      <c r="J41" s="110"/>
      <c r="K41" s="110"/>
      <c r="L41" s="111">
        <f t="shared" si="1"/>
        <v>11000</v>
      </c>
      <c r="M41" s="111"/>
      <c r="N41" s="20"/>
      <c r="O41" s="20"/>
    </row>
    <row r="42" spans="1:15" ht="30" customHeight="1">
      <c r="A42" s="106">
        <v>9</v>
      </c>
      <c r="B42" s="106"/>
      <c r="C42" s="106"/>
      <c r="D42" s="107" t="s">
        <v>90</v>
      </c>
      <c r="E42" s="107"/>
      <c r="F42" s="107"/>
      <c r="G42" s="107"/>
      <c r="H42" s="110" t="s">
        <v>155</v>
      </c>
      <c r="I42" s="110"/>
      <c r="J42" s="110"/>
      <c r="K42" s="110"/>
      <c r="L42" s="111">
        <f t="shared" si="1"/>
        <v>20000</v>
      </c>
      <c r="M42" s="111"/>
      <c r="N42" s="20"/>
      <c r="O42" s="20"/>
    </row>
    <row r="43" spans="1:15" ht="30" customHeight="1">
      <c r="A43" s="106">
        <v>10</v>
      </c>
      <c r="B43" s="106"/>
      <c r="C43" s="106"/>
      <c r="D43" s="107" t="s">
        <v>126</v>
      </c>
      <c r="E43" s="107"/>
      <c r="F43" s="107"/>
      <c r="G43" s="107"/>
      <c r="H43" s="110" t="s">
        <v>156</v>
      </c>
      <c r="I43" s="110"/>
      <c r="J43" s="110"/>
      <c r="K43" s="110"/>
      <c r="L43" s="111">
        <f t="shared" si="1"/>
        <v>1032250</v>
      </c>
      <c r="M43" s="111"/>
      <c r="N43" s="20"/>
      <c r="O43" s="20"/>
    </row>
    <row r="44" spans="1:15" ht="46.5" customHeight="1">
      <c r="A44" s="113" t="s">
        <v>47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13"/>
      <c r="L44" s="114">
        <f>SUM(L34:M43)</f>
        <v>5469846</v>
      </c>
      <c r="M44" s="114"/>
      <c r="N44" s="20"/>
      <c r="O44" s="20"/>
    </row>
    <row r="45" spans="1:15" ht="33" customHeight="1">
      <c r="A45" s="27"/>
      <c r="B45" s="28"/>
      <c r="C45" s="28"/>
      <c r="D45" s="28"/>
      <c r="E45" s="29"/>
      <c r="F45" s="30"/>
      <c r="G45" s="30"/>
      <c r="H45" s="30"/>
      <c r="I45" s="30"/>
      <c r="J45" s="31"/>
      <c r="K45" s="31"/>
      <c r="L45" s="31"/>
      <c r="M45" s="32"/>
      <c r="N45" s="20"/>
      <c r="O45" s="20"/>
    </row>
    <row r="46" spans="1:15" ht="33" customHeight="1">
      <c r="A46" s="27"/>
      <c r="B46" s="33"/>
      <c r="C46" s="33"/>
      <c r="D46" s="33"/>
      <c r="E46" s="34"/>
      <c r="F46" s="31"/>
      <c r="G46" s="71"/>
      <c r="H46" s="71" t="s">
        <v>127</v>
      </c>
      <c r="I46" s="31"/>
      <c r="J46" s="31"/>
      <c r="K46" s="31"/>
      <c r="L46" s="31"/>
      <c r="M46" s="32"/>
      <c r="N46" s="20"/>
      <c r="O46" s="20"/>
    </row>
    <row r="47" spans="1:15" ht="20.25">
      <c r="A47" s="35"/>
      <c r="B47" s="36"/>
      <c r="C47" s="36"/>
      <c r="D47" s="36"/>
      <c r="E47" s="37"/>
      <c r="F47" s="38"/>
      <c r="G47" s="72"/>
      <c r="H47" s="72"/>
      <c r="I47" s="38"/>
      <c r="J47" s="38"/>
      <c r="K47" s="38"/>
      <c r="L47" s="38"/>
      <c r="M47" s="32"/>
      <c r="N47" s="20"/>
      <c r="O47" s="20"/>
    </row>
    <row r="48" spans="1:15">
      <c r="A48" s="35"/>
      <c r="B48" s="36"/>
      <c r="C48" s="36"/>
      <c r="D48" s="36"/>
      <c r="E48" s="37"/>
      <c r="F48" s="38"/>
      <c r="G48" s="38"/>
      <c r="H48" s="38"/>
      <c r="I48" s="38"/>
      <c r="J48" s="38"/>
      <c r="K48" s="38"/>
      <c r="L48" s="38"/>
      <c r="M48" s="32"/>
      <c r="N48" s="20"/>
      <c r="O48" s="20"/>
    </row>
    <row r="49" spans="5:5" ht="27" customHeight="1">
      <c r="E49" s="39"/>
    </row>
    <row r="50" spans="5:5" ht="12.95" customHeight="1">
      <c r="E50" s="40"/>
    </row>
    <row r="51" spans="5:5" ht="12.95" customHeight="1">
      <c r="E51" s="40"/>
    </row>
    <row r="52" spans="5:5" ht="12.95" customHeight="1">
      <c r="E52" s="40"/>
    </row>
    <row r="53" spans="5:5" ht="12.95" customHeight="1">
      <c r="E53" s="40"/>
    </row>
    <row r="54" spans="5:5" ht="12.95" customHeight="1">
      <c r="E54" s="40"/>
    </row>
    <row r="55" spans="5:5" ht="12.95" customHeight="1"/>
    <row r="56" spans="5:5" ht="12.95" customHeight="1"/>
    <row r="57" spans="5:5" ht="12.95" customHeight="1"/>
    <row r="58" spans="5:5" ht="12.95" customHeight="1"/>
    <row r="59" spans="5:5" ht="12.95" customHeight="1"/>
  </sheetData>
  <sheetProtection selectLockedCells="1" selectUnlockedCells="1"/>
  <mergeCells count="94">
    <mergeCell ref="A44:K44"/>
    <mergeCell ref="L44:M44"/>
    <mergeCell ref="A43:C43"/>
    <mergeCell ref="D43:G43"/>
    <mergeCell ref="H43:K43"/>
    <mergeCell ref="L43:M43"/>
    <mergeCell ref="A41:C41"/>
    <mergeCell ref="D41:G41"/>
    <mergeCell ref="H41:K41"/>
    <mergeCell ref="L41:M41"/>
    <mergeCell ref="A42:C42"/>
    <mergeCell ref="D42:G42"/>
    <mergeCell ref="H42:K42"/>
    <mergeCell ref="L42:M42"/>
    <mergeCell ref="A39:C39"/>
    <mergeCell ref="D39:G39"/>
    <mergeCell ref="H39:K39"/>
    <mergeCell ref="L39:M39"/>
    <mergeCell ref="A40:C40"/>
    <mergeCell ref="D40:G40"/>
    <mergeCell ref="H40:K40"/>
    <mergeCell ref="L40:M40"/>
    <mergeCell ref="A37:C37"/>
    <mergeCell ref="D37:G37"/>
    <mergeCell ref="H37:K37"/>
    <mergeCell ref="L37:M37"/>
    <mergeCell ref="A38:C38"/>
    <mergeCell ref="D38:G38"/>
    <mergeCell ref="H38:K38"/>
    <mergeCell ref="L38:M38"/>
    <mergeCell ref="D35:G35"/>
    <mergeCell ref="H35:K35"/>
    <mergeCell ref="L35:M35"/>
    <mergeCell ref="A36:C36"/>
    <mergeCell ref="D36:G36"/>
    <mergeCell ref="H36:K36"/>
    <mergeCell ref="L36:M36"/>
    <mergeCell ref="A35:C35"/>
    <mergeCell ref="D34:G34"/>
    <mergeCell ref="A30:L30"/>
    <mergeCell ref="H34:K34"/>
    <mergeCell ref="L34:M34"/>
    <mergeCell ref="A32:M32"/>
    <mergeCell ref="A33:C33"/>
    <mergeCell ref="D33:G33"/>
    <mergeCell ref="H33:K33"/>
    <mergeCell ref="L33:M33"/>
    <mergeCell ref="A34:C34"/>
    <mergeCell ref="B28:E28"/>
    <mergeCell ref="B29:E29"/>
    <mergeCell ref="B20:E20"/>
    <mergeCell ref="B21:E21"/>
    <mergeCell ref="B22:E22"/>
    <mergeCell ref="B23:E23"/>
    <mergeCell ref="B24:E24"/>
    <mergeCell ref="B25:E25"/>
    <mergeCell ref="B26:E26"/>
    <mergeCell ref="B27:E27"/>
    <mergeCell ref="A18:A19"/>
    <mergeCell ref="B18:E19"/>
    <mergeCell ref="F18:G18"/>
    <mergeCell ref="H18:J18"/>
    <mergeCell ref="K18:L18"/>
    <mergeCell ref="A14:B15"/>
    <mergeCell ref="F14:G14"/>
    <mergeCell ref="F15:G15"/>
    <mergeCell ref="A16:M16"/>
    <mergeCell ref="A17:M17"/>
    <mergeCell ref="A10:B11"/>
    <mergeCell ref="D10:M10"/>
    <mergeCell ref="D11:M11"/>
    <mergeCell ref="A12:B13"/>
    <mergeCell ref="D12:K12"/>
    <mergeCell ref="L12:L13"/>
    <mergeCell ref="M12:M13"/>
    <mergeCell ref="D13:K13"/>
    <mergeCell ref="A5:B6"/>
    <mergeCell ref="C5:K6"/>
    <mergeCell ref="L5:L6"/>
    <mergeCell ref="M5:M6"/>
    <mergeCell ref="A7:B9"/>
    <mergeCell ref="C7:E9"/>
    <mergeCell ref="F7:M7"/>
    <mergeCell ref="F8:G8"/>
    <mergeCell ref="H8:I8"/>
    <mergeCell ref="K8:M8"/>
    <mergeCell ref="F9:G9"/>
    <mergeCell ref="H9:I9"/>
    <mergeCell ref="K9:M9"/>
    <mergeCell ref="A1:M2"/>
    <mergeCell ref="A3:B3"/>
    <mergeCell ref="C3:K3"/>
    <mergeCell ref="A4:B4"/>
    <mergeCell ref="C4:K4"/>
  </mergeCells>
  <phoneticPr fontId="4" type="noConversion"/>
  <printOptions horizontalCentered="1" verticalCentered="1"/>
  <pageMargins left="0.19652777777777777" right="0.19652777777777777" top="0" bottom="0" header="0" footer="0.51180555555555551"/>
  <pageSetup paperSize="9" scale="48" firstPageNumber="0" orientation="landscape" horizontalDpi="300" verticalDpi="300" r:id="rId1"/>
  <headerFooter alignWithMargins="0">
    <oddHeader>&amp;C&amp;12PREFEITURA MUNICIPAL DE VÁRZEA GRANDE&amp;11SECRETARIA MUNICIPAL DE PLANEJAMENTO &amp;10LOA /2011</oddHeader>
  </headerFooter>
  <rowBreaks count="1" manualBreakCount="1">
    <brk id="30" max="14" man="1"/>
  </rowBreaks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S48"/>
  <sheetViews>
    <sheetView showGridLines="0" topLeftCell="A2" zoomScale="60" zoomScaleNormal="60" zoomScaleSheetLayoutView="50" workbookViewId="0">
      <selection activeCell="B20" sqref="B20:E20"/>
    </sheetView>
  </sheetViews>
  <sheetFormatPr defaultRowHeight="12.75"/>
  <cols>
    <col min="1" max="1" width="12.85546875" style="1" customWidth="1"/>
    <col min="2" max="2" width="14.140625" style="1" customWidth="1"/>
    <col min="3" max="3" width="15" style="1" customWidth="1"/>
    <col min="4" max="4" width="27.7109375" style="1" customWidth="1"/>
    <col min="5" max="5" width="14.140625" style="1" customWidth="1"/>
    <col min="6" max="6" width="14.85546875" style="1" customWidth="1"/>
    <col min="7" max="7" width="14.5703125" style="1" customWidth="1"/>
    <col min="8" max="8" width="46.5703125" style="1" customWidth="1"/>
    <col min="9" max="9" width="14.85546875" style="1" customWidth="1"/>
    <col min="10" max="10" width="21.42578125" style="1" customWidth="1"/>
    <col min="11" max="11" width="27.5703125" style="1" customWidth="1"/>
    <col min="12" max="12" width="40" style="1" customWidth="1"/>
    <col min="13" max="13" width="24.5703125" style="1" customWidth="1"/>
    <col min="14" max="15" width="0" style="1" hidden="1" customWidth="1"/>
    <col min="16" max="17" width="9.140625" style="1"/>
    <col min="18" max="18" width="17.28515625" style="1" customWidth="1"/>
    <col min="19" max="19" width="16.5703125" style="1" customWidth="1"/>
    <col min="20" max="16384" width="9.140625" style="1"/>
  </cols>
  <sheetData>
    <row r="1" spans="1:19" ht="39.950000000000003" customHeight="1" thickBot="1">
      <c r="A1" s="88" t="s">
        <v>42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19" ht="20.25" customHeight="1" thickBot="1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R2" s="65" t="s">
        <v>51</v>
      </c>
      <c r="S2" s="66" t="s">
        <v>50</v>
      </c>
    </row>
    <row r="3" spans="1:19" ht="39.950000000000003" customHeight="1" thickTop="1">
      <c r="A3" s="89" t="s">
        <v>1</v>
      </c>
      <c r="B3" s="89"/>
      <c r="C3" s="90" t="s">
        <v>68</v>
      </c>
      <c r="D3" s="90"/>
      <c r="E3" s="90"/>
      <c r="F3" s="90"/>
      <c r="G3" s="90"/>
      <c r="H3" s="90"/>
      <c r="I3" s="90"/>
      <c r="J3" s="90"/>
      <c r="K3" s="90"/>
      <c r="L3" s="2" t="s">
        <v>2</v>
      </c>
      <c r="M3" s="3">
        <v>4</v>
      </c>
      <c r="R3" s="67" t="s">
        <v>61</v>
      </c>
      <c r="S3" s="68">
        <v>100</v>
      </c>
    </row>
    <row r="4" spans="1:19" ht="30.75" customHeight="1">
      <c r="A4" s="89" t="s">
        <v>3</v>
      </c>
      <c r="B4" s="89"/>
      <c r="C4" s="90" t="s">
        <v>69</v>
      </c>
      <c r="D4" s="90"/>
      <c r="E4" s="90"/>
      <c r="F4" s="90"/>
      <c r="G4" s="90"/>
      <c r="H4" s="90"/>
      <c r="I4" s="90"/>
      <c r="J4" s="90"/>
      <c r="K4" s="90"/>
      <c r="L4" s="2" t="s">
        <v>2</v>
      </c>
      <c r="M4" s="3">
        <v>1</v>
      </c>
      <c r="R4" s="69" t="s">
        <v>52</v>
      </c>
      <c r="S4" s="70">
        <v>15</v>
      </c>
    </row>
    <row r="5" spans="1:19" ht="39.950000000000003" customHeight="1">
      <c r="A5" s="89" t="s">
        <v>4</v>
      </c>
      <c r="B5" s="89"/>
      <c r="C5" s="90"/>
      <c r="D5" s="90"/>
      <c r="E5" s="90"/>
      <c r="F5" s="90"/>
      <c r="G5" s="90"/>
      <c r="H5" s="90"/>
      <c r="I5" s="90"/>
      <c r="J5" s="90"/>
      <c r="K5" s="90"/>
      <c r="L5" s="91" t="s">
        <v>43</v>
      </c>
      <c r="M5" s="92"/>
      <c r="R5" s="67" t="s">
        <v>53</v>
      </c>
      <c r="S5" s="68">
        <v>20</v>
      </c>
    </row>
    <row r="6" spans="1:19" ht="27.75" customHeight="1">
      <c r="A6" s="89"/>
      <c r="B6" s="89"/>
      <c r="C6" s="90"/>
      <c r="D6" s="90"/>
      <c r="E6" s="90"/>
      <c r="F6" s="90"/>
      <c r="G6" s="90"/>
      <c r="H6" s="90"/>
      <c r="I6" s="90"/>
      <c r="J6" s="90"/>
      <c r="K6" s="90"/>
      <c r="L6" s="91"/>
      <c r="M6" s="92"/>
      <c r="R6" s="69" t="s">
        <v>54</v>
      </c>
      <c r="S6" s="70">
        <v>25</v>
      </c>
    </row>
    <row r="7" spans="1:19" ht="39.950000000000003" customHeight="1">
      <c r="A7" s="89" t="s">
        <v>6</v>
      </c>
      <c r="B7" s="89"/>
      <c r="C7" s="93" t="s">
        <v>104</v>
      </c>
      <c r="D7" s="93"/>
      <c r="E7" s="93"/>
      <c r="F7" s="94" t="s">
        <v>7</v>
      </c>
      <c r="G7" s="94"/>
      <c r="H7" s="94"/>
      <c r="I7" s="94"/>
      <c r="J7" s="94"/>
      <c r="K7" s="94"/>
      <c r="L7" s="94"/>
      <c r="M7" s="94"/>
      <c r="R7" s="67" t="s">
        <v>55</v>
      </c>
      <c r="S7" s="68">
        <v>40</v>
      </c>
    </row>
    <row r="8" spans="1:19" ht="39.950000000000003" customHeight="1">
      <c r="A8" s="89"/>
      <c r="B8" s="89"/>
      <c r="C8" s="93"/>
      <c r="D8" s="93"/>
      <c r="E8" s="93"/>
      <c r="F8" s="91" t="s">
        <v>8</v>
      </c>
      <c r="G8" s="91"/>
      <c r="H8" s="95"/>
      <c r="I8" s="95"/>
      <c r="J8" s="2" t="s">
        <v>9</v>
      </c>
      <c r="K8" s="96"/>
      <c r="L8" s="96"/>
      <c r="M8" s="96"/>
      <c r="R8" s="69" t="s">
        <v>56</v>
      </c>
      <c r="S8" s="70">
        <v>20</v>
      </c>
    </row>
    <row r="9" spans="1:19" ht="76.5" customHeight="1">
      <c r="A9" s="89"/>
      <c r="B9" s="89"/>
      <c r="C9" s="93"/>
      <c r="D9" s="93"/>
      <c r="E9" s="93"/>
      <c r="F9" s="91" t="s">
        <v>10</v>
      </c>
      <c r="G9" s="91"/>
      <c r="H9" s="97"/>
      <c r="I9" s="97"/>
      <c r="J9" s="2" t="s">
        <v>11</v>
      </c>
      <c r="K9" s="98"/>
      <c r="L9" s="98"/>
      <c r="M9" s="98"/>
      <c r="R9" s="67" t="s">
        <v>57</v>
      </c>
      <c r="S9" s="68">
        <v>10</v>
      </c>
    </row>
    <row r="10" spans="1:19" ht="44.25" customHeight="1">
      <c r="A10" s="89" t="s">
        <v>12</v>
      </c>
      <c r="B10" s="89"/>
      <c r="C10" s="5" t="s">
        <v>2</v>
      </c>
      <c r="D10" s="99" t="s">
        <v>13</v>
      </c>
      <c r="E10" s="99"/>
      <c r="F10" s="99"/>
      <c r="G10" s="99"/>
      <c r="H10" s="99"/>
      <c r="I10" s="99"/>
      <c r="J10" s="99"/>
      <c r="K10" s="99"/>
      <c r="L10" s="99"/>
      <c r="M10" s="99"/>
      <c r="R10" s="69" t="s">
        <v>58</v>
      </c>
      <c r="S10" s="70">
        <v>8</v>
      </c>
    </row>
    <row r="11" spans="1:19" ht="39.950000000000003" customHeight="1">
      <c r="A11" s="89"/>
      <c r="B11" s="89"/>
      <c r="C11" s="6">
        <v>101</v>
      </c>
      <c r="D11" s="100" t="s">
        <v>102</v>
      </c>
      <c r="E11" s="100"/>
      <c r="F11" s="100"/>
      <c r="G11" s="100"/>
      <c r="H11" s="100"/>
      <c r="I11" s="100"/>
      <c r="J11" s="100"/>
      <c r="K11" s="100"/>
      <c r="L11" s="100"/>
      <c r="M11" s="100"/>
      <c r="R11" s="67" t="s">
        <v>59</v>
      </c>
      <c r="S11" s="68">
        <v>15</v>
      </c>
    </row>
    <row r="12" spans="1:19" ht="39.950000000000003" customHeight="1">
      <c r="A12" s="89" t="s">
        <v>44</v>
      </c>
      <c r="B12" s="89"/>
      <c r="C12" s="5" t="s">
        <v>2</v>
      </c>
      <c r="D12" s="101" t="s">
        <v>14</v>
      </c>
      <c r="E12" s="101"/>
      <c r="F12" s="101"/>
      <c r="G12" s="101"/>
      <c r="H12" s="101"/>
      <c r="I12" s="101"/>
      <c r="J12" s="101"/>
      <c r="K12" s="101"/>
      <c r="L12" s="102" t="s">
        <v>45</v>
      </c>
      <c r="M12" s="115">
        <v>2096875</v>
      </c>
      <c r="R12" s="69" t="s">
        <v>60</v>
      </c>
      <c r="S12" s="70">
        <v>22</v>
      </c>
    </row>
    <row r="13" spans="1:19" ht="33.75" customHeight="1">
      <c r="A13" s="89"/>
      <c r="B13" s="89"/>
      <c r="C13" s="6"/>
      <c r="D13" s="90" t="s">
        <v>103</v>
      </c>
      <c r="E13" s="90"/>
      <c r="F13" s="90"/>
      <c r="G13" s="90"/>
      <c r="H13" s="90"/>
      <c r="I13" s="90"/>
      <c r="J13" s="90"/>
      <c r="K13" s="90"/>
      <c r="L13" s="102"/>
      <c r="M13" s="115"/>
      <c r="R13" s="67" t="s">
        <v>62</v>
      </c>
      <c r="S13" s="68">
        <v>7</v>
      </c>
    </row>
    <row r="14" spans="1:19" ht="38.25" customHeight="1">
      <c r="A14" s="89" t="s">
        <v>16</v>
      </c>
      <c r="B14" s="89"/>
      <c r="C14" s="2" t="s">
        <v>2</v>
      </c>
      <c r="D14" s="2" t="s">
        <v>17</v>
      </c>
      <c r="E14" s="2" t="s">
        <v>2</v>
      </c>
      <c r="F14" s="102" t="s">
        <v>18</v>
      </c>
      <c r="G14" s="102"/>
      <c r="H14" s="8" t="s">
        <v>2</v>
      </c>
      <c r="I14" s="8" t="s">
        <v>19</v>
      </c>
      <c r="J14" s="8" t="s">
        <v>2</v>
      </c>
      <c r="K14" s="7" t="s">
        <v>46</v>
      </c>
      <c r="L14" s="8" t="s">
        <v>2</v>
      </c>
      <c r="M14" s="41" t="s">
        <v>20</v>
      </c>
    </row>
    <row r="15" spans="1:19" ht="32.25" customHeight="1">
      <c r="A15" s="89"/>
      <c r="B15" s="89"/>
      <c r="C15" s="9"/>
      <c r="D15" s="9"/>
      <c r="E15" s="9"/>
      <c r="F15" s="90"/>
      <c r="G15" s="90"/>
      <c r="H15" s="9"/>
      <c r="I15" s="9"/>
      <c r="J15" s="9"/>
      <c r="K15" s="9"/>
      <c r="L15" s="9"/>
      <c r="M15" s="10"/>
    </row>
    <row r="16" spans="1:19" ht="27.75" customHeight="1">
      <c r="A16" s="55" t="s">
        <v>21</v>
      </c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</row>
    <row r="17" spans="1:15" ht="29.25" customHeight="1">
      <c r="A17" s="104" t="s">
        <v>22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</row>
    <row r="18" spans="1:15" ht="39.950000000000003" customHeight="1">
      <c r="A18" s="89" t="s">
        <v>23</v>
      </c>
      <c r="B18" s="102" t="s">
        <v>24</v>
      </c>
      <c r="C18" s="102"/>
      <c r="D18" s="102"/>
      <c r="E18" s="102"/>
      <c r="F18" s="102" t="s">
        <v>25</v>
      </c>
      <c r="G18" s="102"/>
      <c r="H18" s="102" t="s">
        <v>26</v>
      </c>
      <c r="I18" s="102"/>
      <c r="J18" s="102"/>
      <c r="K18" s="102" t="s">
        <v>27</v>
      </c>
      <c r="L18" s="102"/>
      <c r="M18" s="4" t="s">
        <v>28</v>
      </c>
    </row>
    <row r="19" spans="1:15" ht="39.950000000000003" customHeight="1">
      <c r="A19" s="89"/>
      <c r="B19" s="102"/>
      <c r="C19" s="102"/>
      <c r="D19" s="102"/>
      <c r="E19" s="102"/>
      <c r="F19" s="11" t="s">
        <v>29</v>
      </c>
      <c r="G19" s="11" t="s">
        <v>30</v>
      </c>
      <c r="H19" s="7" t="s">
        <v>31</v>
      </c>
      <c r="I19" s="7" t="s">
        <v>32</v>
      </c>
      <c r="J19" s="7" t="s">
        <v>33</v>
      </c>
      <c r="K19" s="7" t="s">
        <v>34</v>
      </c>
      <c r="L19" s="7" t="s">
        <v>35</v>
      </c>
      <c r="M19" s="4" t="s">
        <v>36</v>
      </c>
    </row>
    <row r="20" spans="1:15" s="20" customFormat="1" ht="30" customHeight="1">
      <c r="A20" s="12"/>
      <c r="B20" s="105" t="s">
        <v>101</v>
      </c>
      <c r="C20" s="105"/>
      <c r="D20" s="105"/>
      <c r="E20" s="105"/>
      <c r="F20" s="13" t="s">
        <v>66</v>
      </c>
      <c r="G20" s="13" t="s">
        <v>67</v>
      </c>
      <c r="H20" s="14"/>
      <c r="I20" s="15">
        <v>1</v>
      </c>
      <c r="J20" s="16">
        <v>17115</v>
      </c>
      <c r="K20" s="17" t="s">
        <v>107</v>
      </c>
      <c r="L20" s="18" t="s">
        <v>49</v>
      </c>
      <c r="M20" s="19">
        <f>IF($I20=0,J20*1,$I20*$J20)</f>
        <v>17115</v>
      </c>
      <c r="N20" s="20">
        <v>1</v>
      </c>
      <c r="O20" s="20">
        <v>1</v>
      </c>
    </row>
    <row r="21" spans="1:15" s="20" customFormat="1" ht="30" customHeight="1">
      <c r="A21" s="12"/>
      <c r="B21" s="103"/>
      <c r="C21" s="103"/>
      <c r="D21" s="103"/>
      <c r="E21" s="103"/>
      <c r="F21" s="13"/>
      <c r="G21" s="13"/>
      <c r="H21" s="14"/>
      <c r="I21" s="15">
        <v>1</v>
      </c>
      <c r="J21" s="16">
        <v>12500</v>
      </c>
      <c r="K21" s="17" t="s">
        <v>108</v>
      </c>
      <c r="L21" s="18" t="s">
        <v>146</v>
      </c>
      <c r="M21" s="19">
        <f>IF($I21=0,J21*1,$I21*$J21)</f>
        <v>12500</v>
      </c>
    </row>
    <row r="22" spans="1:15" s="20" customFormat="1" ht="30" customHeight="1">
      <c r="A22" s="12"/>
      <c r="B22" s="103"/>
      <c r="C22" s="103"/>
      <c r="D22" s="103"/>
      <c r="E22" s="103"/>
      <c r="F22" s="13"/>
      <c r="G22" s="13"/>
      <c r="H22" s="14"/>
      <c r="I22" s="15">
        <v>1</v>
      </c>
      <c r="J22" s="16">
        <v>2067260</v>
      </c>
      <c r="K22" s="17" t="s">
        <v>109</v>
      </c>
      <c r="L22" s="18" t="s">
        <v>147</v>
      </c>
      <c r="M22" s="19">
        <f>IF($I22=0,J22*1,$I22*$J22)</f>
        <v>2067260</v>
      </c>
    </row>
    <row r="23" spans="1:15" s="20" customFormat="1" ht="30" customHeight="1">
      <c r="A23" s="12"/>
      <c r="B23" s="140"/>
      <c r="C23" s="141"/>
      <c r="D23" s="141"/>
      <c r="E23" s="142"/>
      <c r="F23" s="13"/>
      <c r="G23" s="13"/>
      <c r="H23" s="14"/>
      <c r="I23" s="15"/>
      <c r="J23" s="16"/>
      <c r="K23" s="17"/>
      <c r="L23" s="18"/>
      <c r="M23" s="19">
        <f>IF($I23=0,J23*1,$I23*$J23)</f>
        <v>0</v>
      </c>
      <c r="N23" s="20">
        <v>1</v>
      </c>
      <c r="O23" s="20">
        <v>1</v>
      </c>
    </row>
    <row r="24" spans="1:15" ht="33" customHeight="1">
      <c r="A24" s="108" t="s">
        <v>37</v>
      </c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43">
        <f>SUM(M20:M23)</f>
        <v>2096875</v>
      </c>
      <c r="N24" s="20"/>
      <c r="O24" s="20"/>
    </row>
    <row r="25" spans="1:15" ht="18" customHeight="1">
      <c r="A25" s="22"/>
      <c r="B25" s="23"/>
      <c r="C25" s="23"/>
      <c r="D25" s="23"/>
      <c r="E25" s="24"/>
      <c r="F25" s="25"/>
      <c r="G25" s="25"/>
      <c r="H25" s="25"/>
      <c r="I25" s="25"/>
      <c r="J25" s="25"/>
      <c r="K25" s="25"/>
      <c r="L25" s="25"/>
      <c r="M25" s="26"/>
      <c r="N25" s="20"/>
      <c r="O25" s="20"/>
    </row>
    <row r="26" spans="1:15" ht="26.25" customHeight="1">
      <c r="A26" s="109" t="s">
        <v>38</v>
      </c>
      <c r="B26" s="109"/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20"/>
      <c r="O26" s="20"/>
    </row>
    <row r="27" spans="1:15" ht="31.5" customHeight="1">
      <c r="A27" s="102" t="s">
        <v>39</v>
      </c>
      <c r="B27" s="102"/>
      <c r="C27" s="102"/>
      <c r="D27" s="102" t="s">
        <v>2</v>
      </c>
      <c r="E27" s="102"/>
      <c r="F27" s="102"/>
      <c r="G27" s="102"/>
      <c r="H27" s="112" t="s">
        <v>14</v>
      </c>
      <c r="I27" s="112"/>
      <c r="J27" s="112"/>
      <c r="K27" s="112"/>
      <c r="L27" s="109" t="s">
        <v>40</v>
      </c>
      <c r="M27" s="109"/>
      <c r="N27" s="20"/>
      <c r="O27" s="20"/>
    </row>
    <row r="28" spans="1:15" ht="30" customHeight="1">
      <c r="A28" s="106">
        <v>1</v>
      </c>
      <c r="B28" s="106"/>
      <c r="C28" s="106"/>
      <c r="D28" s="107" t="s">
        <v>107</v>
      </c>
      <c r="E28" s="107"/>
      <c r="F28" s="107"/>
      <c r="G28" s="107"/>
      <c r="H28" s="132" t="s">
        <v>49</v>
      </c>
      <c r="I28" s="132"/>
      <c r="J28" s="132"/>
      <c r="K28" s="132"/>
      <c r="L28" s="111">
        <f>SUMIF($K$19:$K$24,D28,$M$19:$M$24)</f>
        <v>17115</v>
      </c>
      <c r="M28" s="111"/>
      <c r="N28" s="20"/>
      <c r="O28" s="20"/>
    </row>
    <row r="29" spans="1:15" ht="30" customHeight="1">
      <c r="A29" s="106">
        <v>2</v>
      </c>
      <c r="B29" s="106"/>
      <c r="C29" s="106"/>
      <c r="D29" s="107" t="s">
        <v>108</v>
      </c>
      <c r="E29" s="107"/>
      <c r="F29" s="107"/>
      <c r="G29" s="107"/>
      <c r="H29" s="132" t="s">
        <v>146</v>
      </c>
      <c r="I29" s="132"/>
      <c r="J29" s="132"/>
      <c r="K29" s="132"/>
      <c r="L29" s="111">
        <f>SUMIF($K$19:$K$24,D29,$M$19:$M$24)</f>
        <v>12500</v>
      </c>
      <c r="M29" s="111"/>
      <c r="N29" s="20"/>
      <c r="O29" s="20"/>
    </row>
    <row r="30" spans="1:15" ht="30" customHeight="1">
      <c r="A30" s="106">
        <v>3</v>
      </c>
      <c r="B30" s="106"/>
      <c r="C30" s="106"/>
      <c r="D30" s="107" t="s">
        <v>109</v>
      </c>
      <c r="E30" s="107"/>
      <c r="F30" s="107"/>
      <c r="G30" s="107"/>
      <c r="H30" s="132" t="s">
        <v>147</v>
      </c>
      <c r="I30" s="132"/>
      <c r="J30" s="132"/>
      <c r="K30" s="132"/>
      <c r="L30" s="111">
        <f>SUMIF($K$19:$K$24,D30,$M$19:$M$24)</f>
        <v>2067260</v>
      </c>
      <c r="M30" s="111"/>
    </row>
    <row r="31" spans="1:15" ht="34.5" customHeight="1">
      <c r="A31" s="113" t="s">
        <v>47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13"/>
      <c r="L31" s="139">
        <f>SUM(L28:M30)</f>
        <v>2096875</v>
      </c>
      <c r="M31" s="139"/>
      <c r="N31" s="20"/>
      <c r="O31" s="20"/>
    </row>
    <row r="32" spans="1:15" ht="33" customHeight="1">
      <c r="A32" s="27"/>
      <c r="B32" s="28"/>
      <c r="C32" s="28"/>
      <c r="D32" s="28"/>
      <c r="E32" s="29"/>
      <c r="F32" s="30"/>
      <c r="G32" s="30"/>
      <c r="H32" s="30"/>
      <c r="I32" s="30"/>
      <c r="J32" s="31"/>
      <c r="K32" s="31"/>
      <c r="L32" s="31"/>
      <c r="M32" s="32"/>
      <c r="N32" s="20"/>
      <c r="O32" s="20"/>
    </row>
    <row r="33" spans="1:15" ht="33" customHeight="1">
      <c r="A33" s="27"/>
      <c r="B33" s="33"/>
      <c r="C33" s="33"/>
      <c r="D33" s="33"/>
      <c r="E33" s="34"/>
      <c r="F33" s="31"/>
      <c r="G33" s="31"/>
      <c r="H33" s="31"/>
      <c r="I33" s="31"/>
      <c r="J33" s="31"/>
      <c r="K33" s="31"/>
      <c r="L33" s="31"/>
      <c r="M33" s="32"/>
      <c r="N33" s="20"/>
      <c r="O33" s="20"/>
    </row>
    <row r="34" spans="1:15">
      <c r="A34" s="35"/>
      <c r="B34" s="36"/>
      <c r="C34" s="36"/>
      <c r="D34" s="36"/>
      <c r="E34" s="37"/>
      <c r="F34" s="38"/>
      <c r="G34" s="38"/>
      <c r="H34" s="38"/>
      <c r="I34" s="38"/>
      <c r="J34" s="38"/>
      <c r="K34" s="38"/>
      <c r="L34" s="38"/>
      <c r="M34" s="32"/>
      <c r="N34" s="20"/>
      <c r="O34" s="20"/>
    </row>
    <row r="35" spans="1:15">
      <c r="A35" s="35"/>
      <c r="B35" s="36"/>
      <c r="C35" s="36"/>
      <c r="D35" s="36"/>
      <c r="E35" s="37"/>
      <c r="F35" s="38"/>
      <c r="G35" s="38"/>
      <c r="H35" s="38"/>
      <c r="I35" s="38"/>
      <c r="J35" s="38"/>
      <c r="K35" s="38"/>
      <c r="L35" s="38"/>
      <c r="M35" s="32"/>
      <c r="N35" s="20"/>
      <c r="O35" s="20"/>
    </row>
    <row r="36" spans="1:15" ht="27" customHeight="1">
      <c r="E36" s="39"/>
    </row>
    <row r="37" spans="1:15" ht="12.95" customHeight="1">
      <c r="E37" s="40"/>
    </row>
    <row r="38" spans="1:15" ht="12.95" customHeight="1">
      <c r="E38" s="40"/>
    </row>
    <row r="39" spans="1:15" ht="12.95" customHeight="1">
      <c r="E39" s="40"/>
    </row>
    <row r="40" spans="1:15" ht="12.95" customHeight="1">
      <c r="E40" s="40"/>
    </row>
    <row r="41" spans="1:15" ht="12.95" customHeight="1">
      <c r="E41" s="40"/>
    </row>
    <row r="42" spans="1:15" ht="12.95" customHeight="1"/>
    <row r="43" spans="1:15" ht="12.95" customHeight="1"/>
    <row r="44" spans="1:15" ht="12.95" customHeight="1"/>
    <row r="45" spans="1:15" ht="12.95" customHeight="1"/>
    <row r="46" spans="1:15" ht="12.95" customHeight="1"/>
    <row r="48" spans="1:15" ht="20.25">
      <c r="H48" s="64" t="s">
        <v>119</v>
      </c>
    </row>
  </sheetData>
  <sheetProtection selectLockedCells="1" selectUnlockedCells="1"/>
  <mergeCells count="59">
    <mergeCell ref="A31:K31"/>
    <mergeCell ref="L31:M31"/>
    <mergeCell ref="A29:C29"/>
    <mergeCell ref="D29:G29"/>
    <mergeCell ref="H29:K29"/>
    <mergeCell ref="L29:M29"/>
    <mergeCell ref="A30:C30"/>
    <mergeCell ref="D30:G30"/>
    <mergeCell ref="H30:K30"/>
    <mergeCell ref="L30:M30"/>
    <mergeCell ref="A28:C28"/>
    <mergeCell ref="D28:G28"/>
    <mergeCell ref="H28:K28"/>
    <mergeCell ref="L28:M28"/>
    <mergeCell ref="A24:L24"/>
    <mergeCell ref="A26:M26"/>
    <mergeCell ref="A27:C27"/>
    <mergeCell ref="D27:G27"/>
    <mergeCell ref="H27:K27"/>
    <mergeCell ref="L27:M27"/>
    <mergeCell ref="A14:B15"/>
    <mergeCell ref="F14:G14"/>
    <mergeCell ref="F15:G15"/>
    <mergeCell ref="B23:E23"/>
    <mergeCell ref="A18:A19"/>
    <mergeCell ref="B18:E19"/>
    <mergeCell ref="F18:G18"/>
    <mergeCell ref="A17:M17"/>
    <mergeCell ref="B20:E20"/>
    <mergeCell ref="B21:E21"/>
    <mergeCell ref="B22:E22"/>
    <mergeCell ref="H18:J18"/>
    <mergeCell ref="K18:L18"/>
    <mergeCell ref="L12:L13"/>
    <mergeCell ref="M12:M13"/>
    <mergeCell ref="D13:K13"/>
    <mergeCell ref="A7:B9"/>
    <mergeCell ref="C7:E9"/>
    <mergeCell ref="F7:M7"/>
    <mergeCell ref="F8:G8"/>
    <mergeCell ref="H8:I8"/>
    <mergeCell ref="K8:M8"/>
    <mergeCell ref="F9:G9"/>
    <mergeCell ref="A10:B11"/>
    <mergeCell ref="D10:M10"/>
    <mergeCell ref="D11:M11"/>
    <mergeCell ref="A12:B13"/>
    <mergeCell ref="D12:K12"/>
    <mergeCell ref="M5:M6"/>
    <mergeCell ref="H9:I9"/>
    <mergeCell ref="K9:M9"/>
    <mergeCell ref="A1:M2"/>
    <mergeCell ref="A3:B3"/>
    <mergeCell ref="C3:K3"/>
    <mergeCell ref="A4:B4"/>
    <mergeCell ref="C4:K4"/>
    <mergeCell ref="A5:B6"/>
    <mergeCell ref="C5:K6"/>
    <mergeCell ref="L5:L6"/>
  </mergeCells>
  <phoneticPr fontId="4" type="noConversion"/>
  <printOptions horizontalCentered="1" verticalCentered="1"/>
  <pageMargins left="0.19685039370078741" right="0.19685039370078741" top="0" bottom="0" header="0" footer="0.51181102362204722"/>
  <pageSetup paperSize="9" scale="50" firstPageNumber="0" orientation="landscape" r:id="rId1"/>
  <headerFooter alignWithMargins="0">
    <oddHeader>&amp;C&amp;12PREFEITURA MUNICIPAL DE VÁRZEA GRANDE&amp;11SECRETARIA MUNICIPAL DE PLANEJAMENTO &amp;10LOA /2011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S47"/>
  <sheetViews>
    <sheetView showGridLines="0" zoomScale="59" zoomScaleNormal="59" zoomScaleSheetLayoutView="75" workbookViewId="0">
      <selection activeCell="K9" sqref="K9:M9"/>
    </sheetView>
  </sheetViews>
  <sheetFormatPr defaultRowHeight="12.75"/>
  <cols>
    <col min="1" max="1" width="12.85546875" style="1" customWidth="1"/>
    <col min="2" max="2" width="14.140625" style="1" customWidth="1"/>
    <col min="3" max="3" width="15" style="1" customWidth="1"/>
    <col min="4" max="4" width="27.7109375" style="1" customWidth="1"/>
    <col min="5" max="5" width="14.140625" style="1" customWidth="1"/>
    <col min="6" max="6" width="14.85546875" style="1" customWidth="1"/>
    <col min="7" max="7" width="14.5703125" style="1" customWidth="1"/>
    <col min="8" max="8" width="46.5703125" style="1" customWidth="1"/>
    <col min="9" max="9" width="14.85546875" style="1" customWidth="1"/>
    <col min="10" max="10" width="21.42578125" style="1" customWidth="1"/>
    <col min="11" max="11" width="27.5703125" style="1" customWidth="1"/>
    <col min="12" max="12" width="40" style="1" customWidth="1"/>
    <col min="13" max="13" width="24.5703125" style="1" customWidth="1"/>
    <col min="14" max="15" width="0" style="1" hidden="1" customWidth="1"/>
    <col min="16" max="17" width="9.140625" style="1"/>
    <col min="18" max="18" width="21.28515625" style="1" customWidth="1"/>
    <col min="19" max="19" width="17.140625" style="1" customWidth="1"/>
    <col min="20" max="16384" width="9.140625" style="1"/>
  </cols>
  <sheetData>
    <row r="1" spans="1:19" ht="39.950000000000003" customHeight="1" thickBot="1">
      <c r="A1" s="88" t="s">
        <v>42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19" ht="39.950000000000003" customHeight="1" thickBot="1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R2" s="65" t="s">
        <v>51</v>
      </c>
      <c r="S2" s="66" t="s">
        <v>50</v>
      </c>
    </row>
    <row r="3" spans="1:19" ht="39.950000000000003" customHeight="1" thickTop="1">
      <c r="A3" s="89" t="s">
        <v>1</v>
      </c>
      <c r="B3" s="89"/>
      <c r="C3" s="90" t="s">
        <v>68</v>
      </c>
      <c r="D3" s="90"/>
      <c r="E3" s="90"/>
      <c r="F3" s="90"/>
      <c r="G3" s="90"/>
      <c r="H3" s="90"/>
      <c r="I3" s="90"/>
      <c r="J3" s="90"/>
      <c r="K3" s="90"/>
      <c r="L3" s="2" t="s">
        <v>2</v>
      </c>
      <c r="M3" s="3">
        <v>4</v>
      </c>
      <c r="R3" s="67" t="s">
        <v>61</v>
      </c>
      <c r="S3" s="68">
        <v>100</v>
      </c>
    </row>
    <row r="4" spans="1:19" ht="39.950000000000003" customHeight="1">
      <c r="A4" s="89" t="s">
        <v>3</v>
      </c>
      <c r="B4" s="89"/>
      <c r="C4" s="90" t="s">
        <v>69</v>
      </c>
      <c r="D4" s="90"/>
      <c r="E4" s="90"/>
      <c r="F4" s="90"/>
      <c r="G4" s="90"/>
      <c r="H4" s="90"/>
      <c r="I4" s="90"/>
      <c r="J4" s="90"/>
      <c r="K4" s="90"/>
      <c r="L4" s="2" t="s">
        <v>2</v>
      </c>
      <c r="M4" s="3">
        <v>1</v>
      </c>
      <c r="R4" s="69" t="s">
        <v>52</v>
      </c>
      <c r="S4" s="70">
        <v>15</v>
      </c>
    </row>
    <row r="5" spans="1:19" ht="39.950000000000003" customHeight="1">
      <c r="A5" s="89" t="s">
        <v>4</v>
      </c>
      <c r="B5" s="89"/>
      <c r="C5" s="90"/>
      <c r="D5" s="90"/>
      <c r="E5" s="90"/>
      <c r="F5" s="90"/>
      <c r="G5" s="90"/>
      <c r="H5" s="90"/>
      <c r="I5" s="90"/>
      <c r="J5" s="90"/>
      <c r="K5" s="90"/>
      <c r="L5" s="91" t="s">
        <v>43</v>
      </c>
      <c r="M5" s="92"/>
      <c r="R5" s="67" t="s">
        <v>53</v>
      </c>
      <c r="S5" s="68">
        <v>20</v>
      </c>
    </row>
    <row r="6" spans="1:19" ht="39.950000000000003" customHeight="1">
      <c r="A6" s="89"/>
      <c r="B6" s="89"/>
      <c r="C6" s="90"/>
      <c r="D6" s="90"/>
      <c r="E6" s="90"/>
      <c r="F6" s="90"/>
      <c r="G6" s="90"/>
      <c r="H6" s="90"/>
      <c r="I6" s="90"/>
      <c r="J6" s="90"/>
      <c r="K6" s="90"/>
      <c r="L6" s="91"/>
      <c r="M6" s="92"/>
      <c r="R6" s="69" t="s">
        <v>54</v>
      </c>
      <c r="S6" s="70">
        <v>25</v>
      </c>
    </row>
    <row r="7" spans="1:19" ht="39.950000000000003" customHeight="1">
      <c r="A7" s="89" t="s">
        <v>6</v>
      </c>
      <c r="B7" s="89"/>
      <c r="C7" s="137" t="s">
        <v>128</v>
      </c>
      <c r="D7" s="137"/>
      <c r="E7" s="137"/>
      <c r="F7" s="94" t="s">
        <v>7</v>
      </c>
      <c r="G7" s="94"/>
      <c r="H7" s="94"/>
      <c r="I7" s="94"/>
      <c r="J7" s="94"/>
      <c r="K7" s="94"/>
      <c r="L7" s="94"/>
      <c r="M7" s="94"/>
      <c r="R7" s="67" t="s">
        <v>55</v>
      </c>
      <c r="S7" s="68">
        <v>40</v>
      </c>
    </row>
    <row r="8" spans="1:19" ht="39.950000000000003" customHeight="1">
      <c r="A8" s="89"/>
      <c r="B8" s="89"/>
      <c r="C8" s="137"/>
      <c r="D8" s="137"/>
      <c r="E8" s="137"/>
      <c r="F8" s="91" t="s">
        <v>8</v>
      </c>
      <c r="G8" s="91"/>
      <c r="H8" s="95"/>
      <c r="I8" s="95"/>
      <c r="J8" s="2" t="s">
        <v>9</v>
      </c>
      <c r="K8" s="96"/>
      <c r="L8" s="96"/>
      <c r="M8" s="96"/>
      <c r="R8" s="69" t="s">
        <v>56</v>
      </c>
      <c r="S8" s="70">
        <v>20</v>
      </c>
    </row>
    <row r="9" spans="1:19" ht="154.5" customHeight="1">
      <c r="A9" s="89"/>
      <c r="B9" s="89"/>
      <c r="C9" s="137"/>
      <c r="D9" s="137"/>
      <c r="E9" s="137"/>
      <c r="F9" s="91" t="s">
        <v>10</v>
      </c>
      <c r="G9" s="91"/>
      <c r="H9" s="95" t="s">
        <v>178</v>
      </c>
      <c r="I9" s="95"/>
      <c r="J9" s="2" t="s">
        <v>11</v>
      </c>
      <c r="K9" s="138"/>
      <c r="L9" s="138"/>
      <c r="M9" s="138"/>
      <c r="R9" s="67" t="s">
        <v>57</v>
      </c>
      <c r="S9" s="68">
        <v>10</v>
      </c>
    </row>
    <row r="10" spans="1:19" ht="44.25" customHeight="1">
      <c r="A10" s="89" t="s">
        <v>12</v>
      </c>
      <c r="B10" s="89"/>
      <c r="C10" s="5" t="s">
        <v>2</v>
      </c>
      <c r="D10" s="99" t="s">
        <v>13</v>
      </c>
      <c r="E10" s="99"/>
      <c r="F10" s="99"/>
      <c r="G10" s="99"/>
      <c r="H10" s="99"/>
      <c r="I10" s="99"/>
      <c r="J10" s="99"/>
      <c r="K10" s="99"/>
      <c r="L10" s="99"/>
      <c r="M10" s="99"/>
      <c r="R10" s="69" t="s">
        <v>58</v>
      </c>
      <c r="S10" s="70">
        <v>8</v>
      </c>
    </row>
    <row r="11" spans="1:19" ht="39.950000000000003" customHeight="1">
      <c r="A11" s="89"/>
      <c r="B11" s="89"/>
      <c r="C11" s="6">
        <v>101</v>
      </c>
      <c r="D11" s="100" t="s">
        <v>130</v>
      </c>
      <c r="E11" s="100"/>
      <c r="F11" s="100"/>
      <c r="G11" s="100"/>
      <c r="H11" s="100"/>
      <c r="I11" s="100"/>
      <c r="J11" s="100"/>
      <c r="K11" s="100"/>
      <c r="L11" s="100"/>
      <c r="M11" s="100"/>
      <c r="R11" s="67" t="s">
        <v>59</v>
      </c>
      <c r="S11" s="68">
        <v>15</v>
      </c>
    </row>
    <row r="12" spans="1:19" ht="39.950000000000003" customHeight="1">
      <c r="A12" s="89" t="s">
        <v>44</v>
      </c>
      <c r="B12" s="89"/>
      <c r="C12" s="5" t="s">
        <v>2</v>
      </c>
      <c r="D12" s="101" t="s">
        <v>14</v>
      </c>
      <c r="E12" s="101"/>
      <c r="F12" s="101"/>
      <c r="G12" s="101"/>
      <c r="H12" s="101"/>
      <c r="I12" s="101"/>
      <c r="J12" s="101"/>
      <c r="K12" s="101"/>
      <c r="L12" s="102" t="s">
        <v>45</v>
      </c>
      <c r="M12" s="92">
        <v>417500</v>
      </c>
      <c r="R12" s="69" t="s">
        <v>60</v>
      </c>
      <c r="S12" s="70">
        <v>22</v>
      </c>
    </row>
    <row r="13" spans="1:19" ht="39.950000000000003" customHeight="1">
      <c r="A13" s="89"/>
      <c r="B13" s="89"/>
      <c r="C13" s="6"/>
      <c r="D13" s="90" t="s">
        <v>129</v>
      </c>
      <c r="E13" s="90"/>
      <c r="F13" s="90"/>
      <c r="G13" s="90"/>
      <c r="H13" s="90"/>
      <c r="I13" s="90"/>
      <c r="J13" s="90"/>
      <c r="K13" s="90"/>
      <c r="L13" s="102"/>
      <c r="M13" s="92"/>
      <c r="R13" s="67" t="s">
        <v>62</v>
      </c>
      <c r="S13" s="68">
        <v>7</v>
      </c>
    </row>
    <row r="14" spans="1:19" ht="53.25" customHeight="1">
      <c r="A14" s="89" t="s">
        <v>16</v>
      </c>
      <c r="B14" s="89"/>
      <c r="C14" s="2" t="s">
        <v>2</v>
      </c>
      <c r="D14" s="2" t="s">
        <v>17</v>
      </c>
      <c r="E14" s="2" t="s">
        <v>2</v>
      </c>
      <c r="F14" s="102" t="s">
        <v>18</v>
      </c>
      <c r="G14" s="102"/>
      <c r="H14" s="8" t="s">
        <v>2</v>
      </c>
      <c r="I14" s="8" t="s">
        <v>19</v>
      </c>
      <c r="J14" s="8" t="s">
        <v>2</v>
      </c>
      <c r="K14" s="7" t="s">
        <v>46</v>
      </c>
      <c r="L14" s="8" t="s">
        <v>2</v>
      </c>
      <c r="M14" s="41" t="s">
        <v>20</v>
      </c>
    </row>
    <row r="15" spans="1:19" ht="39.950000000000003" customHeight="1">
      <c r="A15" s="89"/>
      <c r="B15" s="89"/>
      <c r="C15" s="9"/>
      <c r="D15" s="9"/>
      <c r="E15" s="9"/>
      <c r="F15" s="90"/>
      <c r="G15" s="90"/>
      <c r="H15" s="9"/>
      <c r="I15" s="9"/>
      <c r="J15" s="9"/>
      <c r="K15" s="9"/>
      <c r="L15" s="9"/>
      <c r="M15" s="10"/>
    </row>
    <row r="16" spans="1:19" ht="39.950000000000003" customHeight="1">
      <c r="A16" s="104" t="s">
        <v>21</v>
      </c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</row>
    <row r="17" spans="1:15" ht="39.950000000000003" customHeight="1">
      <c r="A17" s="104" t="s">
        <v>22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</row>
    <row r="18" spans="1:15" ht="39.950000000000003" customHeight="1">
      <c r="A18" s="89" t="s">
        <v>23</v>
      </c>
      <c r="B18" s="102" t="s">
        <v>24</v>
      </c>
      <c r="C18" s="102"/>
      <c r="D18" s="102"/>
      <c r="E18" s="102"/>
      <c r="F18" s="102" t="s">
        <v>25</v>
      </c>
      <c r="G18" s="102"/>
      <c r="H18" s="102" t="s">
        <v>26</v>
      </c>
      <c r="I18" s="102"/>
      <c r="J18" s="102"/>
      <c r="K18" s="102" t="s">
        <v>27</v>
      </c>
      <c r="L18" s="102"/>
      <c r="M18" s="4" t="s">
        <v>28</v>
      </c>
    </row>
    <row r="19" spans="1:15" ht="39.950000000000003" customHeight="1">
      <c r="A19" s="89"/>
      <c r="B19" s="102"/>
      <c r="C19" s="102"/>
      <c r="D19" s="102"/>
      <c r="E19" s="102"/>
      <c r="F19" s="11" t="s">
        <v>29</v>
      </c>
      <c r="G19" s="11" t="s">
        <v>30</v>
      </c>
      <c r="H19" s="7" t="s">
        <v>31</v>
      </c>
      <c r="I19" s="7" t="s">
        <v>32</v>
      </c>
      <c r="J19" s="7" t="s">
        <v>33</v>
      </c>
      <c r="K19" s="7" t="s">
        <v>34</v>
      </c>
      <c r="L19" s="7" t="s">
        <v>35</v>
      </c>
      <c r="M19" s="4" t="s">
        <v>36</v>
      </c>
    </row>
    <row r="20" spans="1:15" s="20" customFormat="1" ht="30" customHeight="1">
      <c r="A20" s="12"/>
      <c r="B20" s="105" t="s">
        <v>100</v>
      </c>
      <c r="C20" s="105"/>
      <c r="D20" s="105"/>
      <c r="E20" s="105"/>
      <c r="F20" s="13"/>
      <c r="G20" s="13"/>
      <c r="H20" s="14"/>
      <c r="I20" s="15">
        <v>1</v>
      </c>
      <c r="J20" s="16">
        <v>12500</v>
      </c>
      <c r="K20" s="17" t="s">
        <v>123</v>
      </c>
      <c r="L20" s="18" t="s">
        <v>151</v>
      </c>
      <c r="M20" s="19">
        <f>IF($I20=0,J20*1,$I20*$J20)</f>
        <v>12500</v>
      </c>
      <c r="N20" s="20">
        <v>1</v>
      </c>
      <c r="O20" s="20">
        <v>1</v>
      </c>
    </row>
    <row r="21" spans="1:15" s="20" customFormat="1" ht="30" customHeight="1">
      <c r="A21" s="12"/>
      <c r="B21" s="103"/>
      <c r="C21" s="103"/>
      <c r="D21" s="103"/>
      <c r="E21" s="103"/>
      <c r="F21" s="13"/>
      <c r="G21" s="13"/>
      <c r="H21" s="14"/>
      <c r="I21" s="15">
        <v>1</v>
      </c>
      <c r="J21" s="16">
        <v>30000</v>
      </c>
      <c r="K21" s="17" t="s">
        <v>124</v>
      </c>
      <c r="L21" s="18" t="s">
        <v>152</v>
      </c>
      <c r="M21" s="19">
        <f>IF($I21=0,J21*1,$I21*$J21)</f>
        <v>30000</v>
      </c>
    </row>
    <row r="22" spans="1:15" s="20" customFormat="1" ht="30" customHeight="1">
      <c r="A22" s="12"/>
      <c r="B22" s="103"/>
      <c r="C22" s="103"/>
      <c r="D22" s="103"/>
      <c r="E22" s="103"/>
      <c r="F22" s="13"/>
      <c r="G22" s="13"/>
      <c r="H22" s="14"/>
      <c r="I22" s="15">
        <v>1</v>
      </c>
      <c r="J22" s="16">
        <v>375000</v>
      </c>
      <c r="K22" s="17" t="s">
        <v>109</v>
      </c>
      <c r="L22" s="18" t="s">
        <v>147</v>
      </c>
      <c r="M22" s="19">
        <f>IF($I22=0,J22*1,$I22*$J22)</f>
        <v>375000</v>
      </c>
    </row>
    <row r="23" spans="1:15" s="20" customFormat="1" ht="30" customHeight="1">
      <c r="A23" s="12"/>
      <c r="B23" s="103"/>
      <c r="C23" s="103"/>
      <c r="D23" s="103"/>
      <c r="E23" s="103"/>
      <c r="F23" s="13"/>
      <c r="G23" s="13"/>
      <c r="H23" s="14"/>
      <c r="I23" s="15"/>
      <c r="J23" s="16"/>
      <c r="K23" s="17"/>
      <c r="L23" s="18"/>
      <c r="M23" s="19">
        <f>IF($I23=0,J23*1,$I23*$J23)</f>
        <v>0</v>
      </c>
    </row>
    <row r="24" spans="1:15" s="20" customFormat="1" ht="30" customHeight="1">
      <c r="A24" s="12"/>
      <c r="B24" s="103"/>
      <c r="C24" s="103"/>
      <c r="D24" s="103"/>
      <c r="E24" s="103"/>
      <c r="F24" s="13"/>
      <c r="G24" s="13"/>
      <c r="H24" s="14"/>
      <c r="I24" s="15"/>
      <c r="J24" s="16"/>
      <c r="K24" s="17"/>
      <c r="L24" s="18"/>
      <c r="M24" s="19">
        <f>IF($I24=0,J24*1,$I24*$J24)</f>
        <v>0</v>
      </c>
      <c r="N24" s="20">
        <v>1</v>
      </c>
      <c r="O24" s="20">
        <v>1</v>
      </c>
    </row>
    <row r="25" spans="1:15" ht="46.5" customHeight="1">
      <c r="A25" s="108" t="s">
        <v>37</v>
      </c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21">
        <f>SUM(M20:M24)</f>
        <v>417500</v>
      </c>
      <c r="N25" s="20"/>
      <c r="O25" s="20"/>
    </row>
    <row r="26" spans="1:15" ht="26.1" customHeight="1">
      <c r="A26" s="22"/>
      <c r="B26" s="23"/>
      <c r="C26" s="23"/>
      <c r="D26" s="23"/>
      <c r="E26" s="24"/>
      <c r="F26" s="25"/>
      <c r="G26" s="25"/>
      <c r="H26" s="25"/>
      <c r="I26" s="25"/>
      <c r="J26" s="25"/>
      <c r="K26" s="25"/>
      <c r="L26" s="25"/>
      <c r="M26" s="26"/>
      <c r="N26" s="20"/>
      <c r="O26" s="20"/>
    </row>
    <row r="27" spans="1:15" ht="26.25" customHeight="1">
      <c r="A27" s="109" t="s">
        <v>38</v>
      </c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20"/>
      <c r="O27" s="20"/>
    </row>
    <row r="28" spans="1:15" ht="31.5" customHeight="1">
      <c r="A28" s="102" t="s">
        <v>39</v>
      </c>
      <c r="B28" s="102"/>
      <c r="C28" s="102"/>
      <c r="D28" s="102" t="s">
        <v>2</v>
      </c>
      <c r="E28" s="102"/>
      <c r="F28" s="102"/>
      <c r="G28" s="102"/>
      <c r="H28" s="112" t="s">
        <v>14</v>
      </c>
      <c r="I28" s="112"/>
      <c r="J28" s="112"/>
      <c r="K28" s="112"/>
      <c r="L28" s="109" t="s">
        <v>40</v>
      </c>
      <c r="M28" s="109"/>
      <c r="N28" s="20"/>
      <c r="O28" s="20"/>
    </row>
    <row r="29" spans="1:15" ht="30" customHeight="1">
      <c r="A29" s="106">
        <v>1</v>
      </c>
      <c r="B29" s="106"/>
      <c r="C29" s="106"/>
      <c r="D29" s="107" t="s">
        <v>123</v>
      </c>
      <c r="E29" s="107"/>
      <c r="F29" s="107"/>
      <c r="G29" s="107"/>
      <c r="H29" s="132" t="s">
        <v>151</v>
      </c>
      <c r="I29" s="132"/>
      <c r="J29" s="132"/>
      <c r="K29" s="132"/>
      <c r="L29" s="111">
        <f>SUMIF($K$19:$K$25,D29,$M$19:$M$25)</f>
        <v>12500</v>
      </c>
      <c r="M29" s="111"/>
      <c r="N29" s="20"/>
      <c r="O29" s="20"/>
    </row>
    <row r="30" spans="1:15" ht="30" customHeight="1">
      <c r="A30" s="106">
        <v>2</v>
      </c>
      <c r="B30" s="106"/>
      <c r="C30" s="106"/>
      <c r="D30" s="107" t="s">
        <v>124</v>
      </c>
      <c r="E30" s="107"/>
      <c r="F30" s="107"/>
      <c r="G30" s="107"/>
      <c r="H30" s="132" t="s">
        <v>152</v>
      </c>
      <c r="I30" s="132"/>
      <c r="J30" s="132"/>
      <c r="K30" s="132"/>
      <c r="L30" s="111">
        <f>SUMIF($K$19:$K$25,D30,$M$19:$M$25)</f>
        <v>30000</v>
      </c>
      <c r="M30" s="111"/>
      <c r="N30" s="20"/>
      <c r="O30" s="20"/>
    </row>
    <row r="31" spans="1:15" ht="30" customHeight="1">
      <c r="A31" s="106">
        <v>3</v>
      </c>
      <c r="B31" s="106"/>
      <c r="C31" s="106"/>
      <c r="D31" s="107" t="s">
        <v>109</v>
      </c>
      <c r="E31" s="107"/>
      <c r="F31" s="107"/>
      <c r="G31" s="107"/>
      <c r="H31" s="132" t="s">
        <v>147</v>
      </c>
      <c r="I31" s="132"/>
      <c r="J31" s="132"/>
      <c r="K31" s="132"/>
      <c r="L31" s="111">
        <f>SUMIF($K$19:$K$25,D31,$M$19:$M$25)</f>
        <v>375000</v>
      </c>
      <c r="M31" s="111"/>
    </row>
    <row r="32" spans="1:15" ht="46.5" customHeight="1">
      <c r="A32" s="113" t="s">
        <v>47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4">
        <f>SUM(L29:M31)</f>
        <v>417500</v>
      </c>
      <c r="M32" s="114"/>
      <c r="N32" s="20"/>
      <c r="O32" s="20"/>
    </row>
    <row r="33" spans="1:15" ht="33" customHeight="1">
      <c r="A33" s="27"/>
      <c r="B33" s="28"/>
      <c r="C33" s="28"/>
      <c r="D33" s="28"/>
      <c r="E33" s="29"/>
      <c r="F33" s="30"/>
      <c r="G33" s="30"/>
      <c r="H33" s="30"/>
      <c r="I33" s="30"/>
      <c r="J33" s="31"/>
      <c r="K33" s="31"/>
      <c r="L33" s="31"/>
      <c r="M33" s="32"/>
      <c r="N33" s="20"/>
      <c r="O33" s="20"/>
    </row>
    <row r="34" spans="1:15" ht="33" customHeight="1">
      <c r="A34" s="27"/>
      <c r="B34" s="33"/>
      <c r="C34" s="33"/>
      <c r="D34" s="33"/>
      <c r="E34" s="34"/>
      <c r="F34" s="31"/>
      <c r="G34" s="31"/>
      <c r="H34" s="31"/>
      <c r="I34" s="31"/>
      <c r="J34" s="31"/>
      <c r="K34" s="31"/>
      <c r="L34" s="31"/>
      <c r="M34" s="32"/>
      <c r="N34" s="20"/>
      <c r="O34" s="20"/>
    </row>
    <row r="35" spans="1:15">
      <c r="A35" s="35"/>
      <c r="B35" s="36"/>
      <c r="C35" s="36"/>
      <c r="D35" s="36"/>
      <c r="E35" s="37"/>
      <c r="F35" s="38"/>
      <c r="G35" s="38"/>
      <c r="H35" s="38"/>
      <c r="I35" s="38"/>
      <c r="J35" s="38"/>
      <c r="K35" s="38"/>
      <c r="L35" s="38"/>
      <c r="M35" s="32"/>
      <c r="N35" s="20"/>
      <c r="O35" s="20"/>
    </row>
    <row r="36" spans="1:15">
      <c r="A36" s="35"/>
      <c r="B36" s="36"/>
      <c r="C36" s="36"/>
      <c r="D36" s="36"/>
      <c r="E36" s="37"/>
      <c r="F36" s="38"/>
      <c r="G36" s="38"/>
      <c r="H36" s="38"/>
      <c r="I36" s="38"/>
      <c r="J36" s="38"/>
      <c r="K36" s="38"/>
      <c r="L36" s="38"/>
      <c r="M36" s="32"/>
      <c r="N36" s="20"/>
      <c r="O36" s="20"/>
    </row>
    <row r="37" spans="1:15" ht="27" customHeight="1">
      <c r="E37" s="39"/>
    </row>
    <row r="38" spans="1:15" ht="12.95" customHeight="1">
      <c r="E38" s="40"/>
    </row>
    <row r="39" spans="1:15" ht="12.95" customHeight="1">
      <c r="E39" s="40"/>
    </row>
    <row r="40" spans="1:15" ht="12.95" customHeight="1">
      <c r="E40" s="40"/>
    </row>
    <row r="41" spans="1:15" ht="12.95" customHeight="1">
      <c r="E41" s="40"/>
    </row>
    <row r="42" spans="1:15" ht="12.95" customHeight="1">
      <c r="E42" s="40"/>
    </row>
    <row r="43" spans="1:15" ht="12.95" customHeight="1"/>
    <row r="44" spans="1:15" ht="12.95" customHeight="1"/>
    <row r="45" spans="1:15" ht="12.95" customHeight="1"/>
    <row r="46" spans="1:15" ht="12.95" customHeight="1"/>
    <row r="47" spans="1:15" ht="12.95" customHeight="1"/>
  </sheetData>
  <sheetProtection selectLockedCells="1" selectUnlockedCells="1"/>
  <mergeCells count="61">
    <mergeCell ref="A32:K32"/>
    <mergeCell ref="L32:M32"/>
    <mergeCell ref="A29:C29"/>
    <mergeCell ref="A30:C30"/>
    <mergeCell ref="D30:G30"/>
    <mergeCell ref="H30:K30"/>
    <mergeCell ref="L30:M30"/>
    <mergeCell ref="A31:C31"/>
    <mergeCell ref="D31:G31"/>
    <mergeCell ref="H31:K31"/>
    <mergeCell ref="L29:M29"/>
    <mergeCell ref="B20:E20"/>
    <mergeCell ref="B21:E21"/>
    <mergeCell ref="B22:E22"/>
    <mergeCell ref="B23:E23"/>
    <mergeCell ref="L31:M31"/>
    <mergeCell ref="D29:G29"/>
    <mergeCell ref="B24:E24"/>
    <mergeCell ref="A25:L25"/>
    <mergeCell ref="H29:K29"/>
    <mergeCell ref="A27:M27"/>
    <mergeCell ref="A28:C28"/>
    <mergeCell ref="D28:G28"/>
    <mergeCell ref="H28:K28"/>
    <mergeCell ref="L28:M28"/>
    <mergeCell ref="A18:A19"/>
    <mergeCell ref="B18:E19"/>
    <mergeCell ref="F18:G18"/>
    <mergeCell ref="H18:J18"/>
    <mergeCell ref="K18:L18"/>
    <mergeCell ref="A14:B15"/>
    <mergeCell ref="F14:G14"/>
    <mergeCell ref="F15:G15"/>
    <mergeCell ref="A16:M16"/>
    <mergeCell ref="A17:M17"/>
    <mergeCell ref="A10:B11"/>
    <mergeCell ref="D10:M10"/>
    <mergeCell ref="D11:M11"/>
    <mergeCell ref="A12:B13"/>
    <mergeCell ref="D12:K12"/>
    <mergeCell ref="L12:L13"/>
    <mergeCell ref="M12:M13"/>
    <mergeCell ref="D13:K13"/>
    <mergeCell ref="A5:B6"/>
    <mergeCell ref="C5:K6"/>
    <mergeCell ref="L5:L6"/>
    <mergeCell ref="M5:M6"/>
    <mergeCell ref="A7:B9"/>
    <mergeCell ref="C7:E9"/>
    <mergeCell ref="F7:M7"/>
    <mergeCell ref="F8:G8"/>
    <mergeCell ref="H8:I8"/>
    <mergeCell ref="K8:M8"/>
    <mergeCell ref="F9:G9"/>
    <mergeCell ref="H9:I9"/>
    <mergeCell ref="K9:M9"/>
    <mergeCell ref="A1:M2"/>
    <mergeCell ref="A3:B3"/>
    <mergeCell ref="C3:K3"/>
    <mergeCell ref="A4:B4"/>
    <mergeCell ref="C4:K4"/>
  </mergeCells>
  <phoneticPr fontId="4" type="noConversion"/>
  <printOptions horizontalCentered="1" verticalCentered="1"/>
  <pageMargins left="0.19652777777777777" right="0.19652777777777777" top="0" bottom="0" header="0" footer="0.51180555555555551"/>
  <pageSetup paperSize="9" scale="47" firstPageNumber="0" orientation="landscape" horizontalDpi="300" verticalDpi="300"/>
  <headerFooter alignWithMargins="0">
    <oddHeader>&amp;C&amp;12PREFEITURA MUNICIPAL DE VÁRZEA GRANDE&amp;11SECRETARIA MUNICIPAL DE PLANEJAMENTO &amp;10LOA /2011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R49"/>
  <sheetViews>
    <sheetView showGridLines="0" view="pageBreakPreview" topLeftCell="A3" zoomScale="55" zoomScaleNormal="55" zoomScaleSheetLayoutView="55" workbookViewId="0">
      <selection activeCell="D15" sqref="D15"/>
    </sheetView>
  </sheetViews>
  <sheetFormatPr defaultRowHeight="12.75"/>
  <cols>
    <col min="1" max="1" width="12.85546875" style="1" customWidth="1"/>
    <col min="2" max="2" width="14.140625" style="1" customWidth="1"/>
    <col min="3" max="3" width="15" style="1" customWidth="1"/>
    <col min="4" max="4" width="27.7109375" style="1" customWidth="1"/>
    <col min="5" max="5" width="14.140625" style="1" customWidth="1"/>
    <col min="6" max="6" width="14.85546875" style="1" customWidth="1"/>
    <col min="7" max="7" width="14.5703125" style="1" customWidth="1"/>
    <col min="8" max="8" width="46.5703125" style="1" customWidth="1"/>
    <col min="9" max="9" width="14.85546875" style="1" customWidth="1"/>
    <col min="10" max="10" width="21.42578125" style="1" customWidth="1"/>
    <col min="11" max="11" width="27.5703125" style="1" customWidth="1"/>
    <col min="12" max="12" width="40" style="1" customWidth="1"/>
    <col min="13" max="13" width="24.5703125" style="1" customWidth="1"/>
    <col min="14" max="15" width="0" style="1" hidden="1" customWidth="1"/>
    <col min="16" max="16384" width="9.140625" style="1"/>
  </cols>
  <sheetData>
    <row r="1" spans="1:18" ht="39.950000000000003" customHeight="1" thickBot="1">
      <c r="A1" s="143" t="s">
        <v>42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5"/>
      <c r="Q1" s="49" t="s">
        <v>51</v>
      </c>
      <c r="R1" s="50" t="s">
        <v>50</v>
      </c>
    </row>
    <row r="2" spans="1:18" ht="39.950000000000003" customHeight="1" thickTop="1">
      <c r="A2" s="146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147"/>
      <c r="Q2" s="51" t="s">
        <v>61</v>
      </c>
      <c r="R2" s="52">
        <v>100</v>
      </c>
    </row>
    <row r="3" spans="1:18" ht="39.950000000000003" customHeight="1">
      <c r="A3" s="126" t="s">
        <v>1</v>
      </c>
      <c r="B3" s="89"/>
      <c r="C3" s="90" t="s">
        <v>68</v>
      </c>
      <c r="D3" s="90"/>
      <c r="E3" s="90"/>
      <c r="F3" s="90"/>
      <c r="G3" s="90"/>
      <c r="H3" s="90"/>
      <c r="I3" s="90"/>
      <c r="J3" s="90"/>
      <c r="K3" s="90"/>
      <c r="L3" s="2" t="s">
        <v>2</v>
      </c>
      <c r="M3" s="44">
        <v>4</v>
      </c>
      <c r="Q3" s="53" t="s">
        <v>52</v>
      </c>
      <c r="R3" s="54">
        <v>15</v>
      </c>
    </row>
    <row r="4" spans="1:18" ht="39.950000000000003" customHeight="1">
      <c r="A4" s="126" t="s">
        <v>3</v>
      </c>
      <c r="B4" s="89"/>
      <c r="C4" s="90" t="s">
        <v>69</v>
      </c>
      <c r="D4" s="90"/>
      <c r="E4" s="90"/>
      <c r="F4" s="90"/>
      <c r="G4" s="90"/>
      <c r="H4" s="90"/>
      <c r="I4" s="90"/>
      <c r="J4" s="90"/>
      <c r="K4" s="90"/>
      <c r="L4" s="2" t="s">
        <v>2</v>
      </c>
      <c r="M4" s="44">
        <v>1</v>
      </c>
      <c r="Q4" s="51" t="s">
        <v>53</v>
      </c>
      <c r="R4" s="52">
        <v>20</v>
      </c>
    </row>
    <row r="5" spans="1:18" ht="39.950000000000003" customHeight="1">
      <c r="A5" s="126" t="s">
        <v>4</v>
      </c>
      <c r="B5" s="89"/>
      <c r="C5" s="90"/>
      <c r="D5" s="90"/>
      <c r="E5" s="90"/>
      <c r="F5" s="90"/>
      <c r="G5" s="90"/>
      <c r="H5" s="90"/>
      <c r="I5" s="90"/>
      <c r="J5" s="90"/>
      <c r="K5" s="90"/>
      <c r="L5" s="91" t="s">
        <v>43</v>
      </c>
      <c r="M5" s="148"/>
      <c r="Q5" s="53" t="s">
        <v>54</v>
      </c>
      <c r="R5" s="54">
        <v>25</v>
      </c>
    </row>
    <row r="6" spans="1:18" ht="39.950000000000003" customHeight="1">
      <c r="A6" s="126"/>
      <c r="B6" s="89"/>
      <c r="C6" s="90"/>
      <c r="D6" s="90"/>
      <c r="E6" s="90"/>
      <c r="F6" s="90"/>
      <c r="G6" s="90"/>
      <c r="H6" s="90"/>
      <c r="I6" s="90"/>
      <c r="J6" s="90"/>
      <c r="K6" s="90"/>
      <c r="L6" s="91"/>
      <c r="M6" s="148"/>
      <c r="Q6" s="51" t="s">
        <v>55</v>
      </c>
      <c r="R6" s="52">
        <v>40</v>
      </c>
    </row>
    <row r="7" spans="1:18" ht="39.950000000000003" customHeight="1">
      <c r="A7" s="126" t="s">
        <v>6</v>
      </c>
      <c r="B7" s="89"/>
      <c r="C7" s="137" t="s">
        <v>133</v>
      </c>
      <c r="D7" s="137"/>
      <c r="E7" s="137"/>
      <c r="F7" s="94" t="s">
        <v>7</v>
      </c>
      <c r="G7" s="94"/>
      <c r="H7" s="94"/>
      <c r="I7" s="94"/>
      <c r="J7" s="94"/>
      <c r="K7" s="94"/>
      <c r="L7" s="94"/>
      <c r="M7" s="127"/>
      <c r="Q7" s="53" t="s">
        <v>56</v>
      </c>
      <c r="R7" s="54">
        <v>20</v>
      </c>
    </row>
    <row r="8" spans="1:18" ht="39.950000000000003" customHeight="1">
      <c r="A8" s="126"/>
      <c r="B8" s="89"/>
      <c r="C8" s="137"/>
      <c r="D8" s="137"/>
      <c r="E8" s="137"/>
      <c r="F8" s="91" t="s">
        <v>8</v>
      </c>
      <c r="G8" s="91"/>
      <c r="H8" s="95"/>
      <c r="I8" s="95"/>
      <c r="J8" s="2" t="s">
        <v>9</v>
      </c>
      <c r="K8" s="96"/>
      <c r="L8" s="96"/>
      <c r="M8" s="149"/>
      <c r="Q8" s="51" t="s">
        <v>57</v>
      </c>
      <c r="R8" s="52">
        <v>10</v>
      </c>
    </row>
    <row r="9" spans="1:18" ht="111.75" customHeight="1">
      <c r="A9" s="126"/>
      <c r="B9" s="89"/>
      <c r="C9" s="137"/>
      <c r="D9" s="137"/>
      <c r="E9" s="137"/>
      <c r="F9" s="91" t="s">
        <v>10</v>
      </c>
      <c r="G9" s="91"/>
      <c r="H9" s="95"/>
      <c r="I9" s="95"/>
      <c r="J9" s="2" t="s">
        <v>11</v>
      </c>
      <c r="K9" s="138"/>
      <c r="L9" s="138"/>
      <c r="M9" s="150"/>
      <c r="Q9" s="53" t="s">
        <v>58</v>
      </c>
      <c r="R9" s="54">
        <v>8</v>
      </c>
    </row>
    <row r="10" spans="1:18" ht="44.25" customHeight="1">
      <c r="A10" s="126" t="s">
        <v>12</v>
      </c>
      <c r="B10" s="89"/>
      <c r="C10" s="5" t="s">
        <v>2</v>
      </c>
      <c r="D10" s="99" t="s">
        <v>13</v>
      </c>
      <c r="E10" s="99"/>
      <c r="F10" s="99"/>
      <c r="G10" s="99"/>
      <c r="H10" s="99"/>
      <c r="I10" s="99"/>
      <c r="J10" s="99"/>
      <c r="K10" s="99"/>
      <c r="L10" s="99"/>
      <c r="M10" s="151"/>
      <c r="Q10" s="51" t="s">
        <v>59</v>
      </c>
      <c r="R10" s="52">
        <v>15</v>
      </c>
    </row>
    <row r="11" spans="1:18" ht="39.950000000000003" customHeight="1">
      <c r="A11" s="126"/>
      <c r="B11" s="89"/>
      <c r="C11" s="6">
        <v>101</v>
      </c>
      <c r="D11" s="100" t="s">
        <v>134</v>
      </c>
      <c r="E11" s="100"/>
      <c r="F11" s="100"/>
      <c r="G11" s="100"/>
      <c r="H11" s="100"/>
      <c r="I11" s="100"/>
      <c r="J11" s="100"/>
      <c r="K11" s="100"/>
      <c r="L11" s="100"/>
      <c r="M11" s="152"/>
      <c r="Q11" s="53" t="s">
        <v>60</v>
      </c>
      <c r="R11" s="54">
        <v>22</v>
      </c>
    </row>
    <row r="12" spans="1:18" ht="39.950000000000003" customHeight="1">
      <c r="A12" s="126" t="s">
        <v>174</v>
      </c>
      <c r="B12" s="89"/>
      <c r="C12" s="5" t="s">
        <v>2</v>
      </c>
      <c r="D12" s="101" t="s">
        <v>14</v>
      </c>
      <c r="E12" s="101"/>
      <c r="F12" s="101"/>
      <c r="G12" s="101"/>
      <c r="H12" s="101"/>
      <c r="I12" s="101"/>
      <c r="J12" s="101"/>
      <c r="K12" s="101"/>
      <c r="L12" s="102" t="s">
        <v>45</v>
      </c>
      <c r="M12" s="148">
        <v>3834017</v>
      </c>
      <c r="Q12" s="51" t="s">
        <v>62</v>
      </c>
      <c r="R12" s="52">
        <v>7</v>
      </c>
    </row>
    <row r="13" spans="1:18" ht="39.950000000000003" customHeight="1">
      <c r="A13" s="126"/>
      <c r="B13" s="89"/>
      <c r="C13" s="6"/>
      <c r="D13" s="90" t="s">
        <v>131</v>
      </c>
      <c r="E13" s="90"/>
      <c r="F13" s="90"/>
      <c r="G13" s="90"/>
      <c r="H13" s="90"/>
      <c r="I13" s="90"/>
      <c r="J13" s="90"/>
      <c r="K13" s="90"/>
      <c r="L13" s="102"/>
      <c r="M13" s="148"/>
    </row>
    <row r="14" spans="1:18" ht="53.25" customHeight="1">
      <c r="A14" s="126" t="s">
        <v>16</v>
      </c>
      <c r="B14" s="89"/>
      <c r="C14" s="2" t="s">
        <v>2</v>
      </c>
      <c r="D14" s="2" t="s">
        <v>17</v>
      </c>
      <c r="E14" s="2" t="s">
        <v>2</v>
      </c>
      <c r="F14" s="102" t="s">
        <v>18</v>
      </c>
      <c r="G14" s="102"/>
      <c r="H14" s="8" t="s">
        <v>2</v>
      </c>
      <c r="I14" s="8" t="s">
        <v>19</v>
      </c>
      <c r="J14" s="8" t="s">
        <v>2</v>
      </c>
      <c r="K14" s="7" t="s">
        <v>46</v>
      </c>
      <c r="L14" s="8" t="s">
        <v>2</v>
      </c>
      <c r="M14" s="45" t="s">
        <v>20</v>
      </c>
    </row>
    <row r="15" spans="1:18" ht="39.950000000000003" customHeight="1">
      <c r="A15" s="126"/>
      <c r="B15" s="89"/>
      <c r="C15" s="9"/>
      <c r="D15" s="9"/>
      <c r="E15" s="9"/>
      <c r="F15" s="90"/>
      <c r="G15" s="90"/>
      <c r="H15" s="9"/>
      <c r="I15" s="9"/>
      <c r="J15" s="9"/>
      <c r="K15" s="9"/>
      <c r="L15" s="9"/>
      <c r="M15" s="46"/>
    </row>
    <row r="16" spans="1:18" ht="39.950000000000003" customHeight="1">
      <c r="A16" s="153" t="s">
        <v>21</v>
      </c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54"/>
    </row>
    <row r="17" spans="1:15" ht="39.950000000000003" customHeight="1">
      <c r="A17" s="153" t="s">
        <v>22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54"/>
    </row>
    <row r="18" spans="1:15" ht="39.950000000000003" customHeight="1">
      <c r="A18" s="126" t="s">
        <v>23</v>
      </c>
      <c r="B18" s="102" t="s">
        <v>24</v>
      </c>
      <c r="C18" s="102"/>
      <c r="D18" s="102"/>
      <c r="E18" s="102"/>
      <c r="F18" s="102" t="s">
        <v>25</v>
      </c>
      <c r="G18" s="102"/>
      <c r="H18" s="102" t="s">
        <v>26</v>
      </c>
      <c r="I18" s="102"/>
      <c r="J18" s="102"/>
      <c r="K18" s="102" t="s">
        <v>27</v>
      </c>
      <c r="L18" s="102"/>
      <c r="M18" s="42" t="s">
        <v>28</v>
      </c>
    </row>
    <row r="19" spans="1:15" ht="39.950000000000003" customHeight="1">
      <c r="A19" s="126"/>
      <c r="B19" s="102"/>
      <c r="C19" s="102"/>
      <c r="D19" s="102"/>
      <c r="E19" s="102"/>
      <c r="F19" s="11" t="s">
        <v>29</v>
      </c>
      <c r="G19" s="11" t="s">
        <v>30</v>
      </c>
      <c r="H19" s="7" t="s">
        <v>31</v>
      </c>
      <c r="I19" s="7" t="s">
        <v>32</v>
      </c>
      <c r="J19" s="7" t="s">
        <v>33</v>
      </c>
      <c r="K19" s="7" t="s">
        <v>34</v>
      </c>
      <c r="L19" s="7" t="s">
        <v>35</v>
      </c>
      <c r="M19" s="42" t="s">
        <v>36</v>
      </c>
    </row>
    <row r="20" spans="1:15" s="20" customFormat="1" ht="30" customHeight="1">
      <c r="A20" s="47"/>
      <c r="B20" s="105" t="s">
        <v>120</v>
      </c>
      <c r="C20" s="105"/>
      <c r="D20" s="105"/>
      <c r="E20" s="105"/>
      <c r="F20" s="13"/>
      <c r="G20" s="13"/>
      <c r="H20" s="14"/>
      <c r="I20" s="15">
        <v>1</v>
      </c>
      <c r="J20" s="16">
        <v>27000</v>
      </c>
      <c r="K20" s="17" t="s">
        <v>107</v>
      </c>
      <c r="L20" s="18" t="s">
        <v>49</v>
      </c>
      <c r="M20" s="48">
        <f>IF($I20=0,J20*1,$I20*$J20)</f>
        <v>27000</v>
      </c>
      <c r="N20" s="20">
        <v>1</v>
      </c>
      <c r="O20" s="20">
        <v>1</v>
      </c>
    </row>
    <row r="21" spans="1:15" s="20" customFormat="1" ht="30" customHeight="1">
      <c r="A21" s="47"/>
      <c r="B21" s="103"/>
      <c r="C21" s="103"/>
      <c r="D21" s="103"/>
      <c r="E21" s="103"/>
      <c r="F21" s="13"/>
      <c r="G21" s="13"/>
      <c r="H21" s="14"/>
      <c r="I21" s="15">
        <v>1</v>
      </c>
      <c r="J21" s="16">
        <v>1250019</v>
      </c>
      <c r="K21" s="17" t="s">
        <v>109</v>
      </c>
      <c r="L21" s="18" t="s">
        <v>147</v>
      </c>
      <c r="M21" s="48">
        <f>IF($I21=0,J21*1,$I21*$J21)</f>
        <v>1250019</v>
      </c>
    </row>
    <row r="22" spans="1:15" s="20" customFormat="1" ht="30" customHeight="1">
      <c r="A22" s="47"/>
      <c r="B22" s="103"/>
      <c r="C22" s="103"/>
      <c r="D22" s="103"/>
      <c r="E22" s="103"/>
      <c r="F22" s="13"/>
      <c r="G22" s="13"/>
      <c r="H22" s="14"/>
      <c r="I22" s="15">
        <v>1</v>
      </c>
      <c r="J22" s="16">
        <v>2100000</v>
      </c>
      <c r="K22" s="17" t="s">
        <v>132</v>
      </c>
      <c r="L22" s="18" t="s">
        <v>157</v>
      </c>
      <c r="M22" s="48">
        <f>IF($I22=0,J22*1,$I22*$J22)</f>
        <v>2100000</v>
      </c>
    </row>
    <row r="23" spans="1:15" s="20" customFormat="1" ht="30" customHeight="1">
      <c r="A23" s="47"/>
      <c r="B23" s="103"/>
      <c r="C23" s="103"/>
      <c r="D23" s="103"/>
      <c r="E23" s="103"/>
      <c r="F23" s="13"/>
      <c r="G23" s="13"/>
      <c r="H23" s="14"/>
      <c r="I23" s="15">
        <v>1</v>
      </c>
      <c r="J23" s="16">
        <v>456998</v>
      </c>
      <c r="K23" s="17" t="s">
        <v>126</v>
      </c>
      <c r="L23" s="18" t="s">
        <v>156</v>
      </c>
      <c r="M23" s="48">
        <f>IF($I23=0,J23*1,$I23*$J23)</f>
        <v>456998</v>
      </c>
    </row>
    <row r="24" spans="1:15" s="20" customFormat="1" ht="30" customHeight="1">
      <c r="A24" s="47"/>
      <c r="B24" s="103"/>
      <c r="C24" s="103"/>
      <c r="D24" s="103"/>
      <c r="E24" s="103"/>
      <c r="F24" s="13"/>
      <c r="G24" s="13"/>
      <c r="H24" s="14"/>
      <c r="I24" s="15"/>
      <c r="J24" s="16"/>
      <c r="K24" s="17"/>
      <c r="L24" s="18"/>
      <c r="M24" s="48">
        <f>IF($I24=0,J24*1,$I24*$J24)</f>
        <v>0</v>
      </c>
    </row>
    <row r="25" spans="1:15" ht="46.5" customHeight="1" thickBot="1">
      <c r="A25" s="155" t="s">
        <v>37</v>
      </c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73">
        <f>SUM(M20:M24)</f>
        <v>3834017</v>
      </c>
      <c r="N25" s="20"/>
      <c r="O25" s="20"/>
    </row>
    <row r="26" spans="1:15" ht="26.1" customHeight="1">
      <c r="A26" s="22"/>
      <c r="B26" s="23"/>
      <c r="C26" s="23"/>
      <c r="D26" s="23"/>
      <c r="E26" s="24"/>
      <c r="F26" s="25"/>
      <c r="G26" s="25"/>
      <c r="H26" s="25"/>
      <c r="I26" s="25"/>
      <c r="J26" s="25"/>
      <c r="K26" s="25"/>
      <c r="L26" s="25"/>
      <c r="M26" s="26"/>
      <c r="N26" s="20"/>
      <c r="O26" s="20"/>
    </row>
    <row r="27" spans="1:15" ht="26.25" customHeight="1">
      <c r="A27" s="109" t="s">
        <v>38</v>
      </c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20"/>
      <c r="O27" s="20"/>
    </row>
    <row r="28" spans="1:15" ht="31.5" customHeight="1">
      <c r="A28" s="102" t="s">
        <v>39</v>
      </c>
      <c r="B28" s="102"/>
      <c r="C28" s="102"/>
      <c r="D28" s="102" t="s">
        <v>2</v>
      </c>
      <c r="E28" s="102"/>
      <c r="F28" s="102"/>
      <c r="G28" s="102"/>
      <c r="H28" s="112" t="s">
        <v>14</v>
      </c>
      <c r="I28" s="112"/>
      <c r="J28" s="112"/>
      <c r="K28" s="112"/>
      <c r="L28" s="109" t="s">
        <v>40</v>
      </c>
      <c r="M28" s="109"/>
      <c r="N28" s="20"/>
      <c r="O28" s="20"/>
    </row>
    <row r="29" spans="1:15" ht="30" customHeight="1">
      <c r="A29" s="106">
        <v>1</v>
      </c>
      <c r="B29" s="106"/>
      <c r="C29" s="106"/>
      <c r="D29" s="107" t="s">
        <v>107</v>
      </c>
      <c r="E29" s="107"/>
      <c r="F29" s="107"/>
      <c r="G29" s="107"/>
      <c r="H29" s="132" t="s">
        <v>49</v>
      </c>
      <c r="I29" s="132"/>
      <c r="J29" s="132"/>
      <c r="K29" s="132"/>
      <c r="L29" s="111">
        <f>SUMIF($K$19:$K$25,D29,$M$19:$M$25)</f>
        <v>27000</v>
      </c>
      <c r="M29" s="111"/>
      <c r="N29" s="20"/>
      <c r="O29" s="20"/>
    </row>
    <row r="30" spans="1:15" ht="30" customHeight="1">
      <c r="A30" s="106">
        <v>2</v>
      </c>
      <c r="B30" s="106"/>
      <c r="C30" s="106"/>
      <c r="D30" s="107" t="s">
        <v>109</v>
      </c>
      <c r="E30" s="107"/>
      <c r="F30" s="107"/>
      <c r="G30" s="107"/>
      <c r="H30" s="132" t="s">
        <v>147</v>
      </c>
      <c r="I30" s="132"/>
      <c r="J30" s="132"/>
      <c r="K30" s="132"/>
      <c r="L30" s="111">
        <f>SUMIF($K$19:$K$25,D30,$M$19:$M$25)</f>
        <v>1250019</v>
      </c>
      <c r="M30" s="111"/>
      <c r="N30" s="20"/>
      <c r="O30" s="20"/>
    </row>
    <row r="31" spans="1:15" ht="30" customHeight="1">
      <c r="A31" s="106">
        <v>3</v>
      </c>
      <c r="B31" s="106"/>
      <c r="C31" s="106"/>
      <c r="D31" s="107" t="s">
        <v>132</v>
      </c>
      <c r="E31" s="107"/>
      <c r="F31" s="107"/>
      <c r="G31" s="107"/>
      <c r="H31" s="132" t="s">
        <v>157</v>
      </c>
      <c r="I31" s="132"/>
      <c r="J31" s="132"/>
      <c r="K31" s="132"/>
      <c r="L31" s="111">
        <f>SUMIF($K$19:$K$25,D31,$M$19:$M$25)</f>
        <v>2100000</v>
      </c>
      <c r="M31" s="111"/>
    </row>
    <row r="32" spans="1:15" ht="30" customHeight="1">
      <c r="A32" s="106">
        <v>4</v>
      </c>
      <c r="B32" s="106"/>
      <c r="C32" s="106"/>
      <c r="D32" s="107" t="s">
        <v>126</v>
      </c>
      <c r="E32" s="107"/>
      <c r="F32" s="107"/>
      <c r="G32" s="107"/>
      <c r="H32" s="110" t="s">
        <v>156</v>
      </c>
      <c r="I32" s="110"/>
      <c r="J32" s="110"/>
      <c r="K32" s="110"/>
      <c r="L32" s="111">
        <f>SUMIF($K$19:$K$25,D32,$M$19:$M$25)</f>
        <v>456998</v>
      </c>
      <c r="M32" s="111"/>
      <c r="N32" s="20"/>
      <c r="O32" s="20"/>
    </row>
    <row r="33" spans="1:15" ht="30" customHeight="1">
      <c r="A33" s="106"/>
      <c r="B33" s="106"/>
      <c r="C33" s="106"/>
      <c r="D33" s="107"/>
      <c r="E33" s="107"/>
      <c r="F33" s="107"/>
      <c r="G33" s="107"/>
      <c r="H33" s="110"/>
      <c r="I33" s="110"/>
      <c r="J33" s="110"/>
      <c r="K33" s="110"/>
      <c r="L33" s="111">
        <f>SUMIF($K$19:$K$25,D33,$M$19:$M$25)</f>
        <v>0</v>
      </c>
      <c r="M33" s="111"/>
      <c r="N33" s="20"/>
      <c r="O33" s="20"/>
    </row>
    <row r="34" spans="1:15" ht="46.5" customHeight="1">
      <c r="A34" s="113" t="s">
        <v>47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39">
        <f>SUM(L29:M33)</f>
        <v>3834017</v>
      </c>
      <c r="M34" s="157"/>
      <c r="N34" s="20"/>
      <c r="O34" s="20"/>
    </row>
    <row r="35" spans="1:15" ht="33" customHeight="1">
      <c r="A35" s="27"/>
      <c r="B35" s="28"/>
      <c r="C35" s="28"/>
      <c r="D35" s="28"/>
      <c r="E35" s="29"/>
      <c r="F35" s="30"/>
      <c r="G35" s="30"/>
      <c r="H35" s="30"/>
      <c r="I35" s="30"/>
      <c r="J35" s="31"/>
      <c r="K35" s="31"/>
      <c r="L35" s="31"/>
      <c r="M35" s="32"/>
      <c r="N35" s="20"/>
      <c r="O35" s="20"/>
    </row>
    <row r="36" spans="1:15" ht="33" customHeight="1">
      <c r="A36" s="27"/>
      <c r="B36" s="33"/>
      <c r="C36" s="33"/>
      <c r="D36" s="33"/>
      <c r="E36" s="34"/>
      <c r="F36" s="31"/>
      <c r="G36" s="31"/>
      <c r="H36" s="31"/>
      <c r="I36" s="31"/>
      <c r="J36" s="31"/>
      <c r="K36" s="31"/>
      <c r="L36" s="31"/>
      <c r="M36" s="32"/>
      <c r="N36" s="20"/>
      <c r="O36" s="20"/>
    </row>
    <row r="37" spans="1:15">
      <c r="A37" s="35"/>
      <c r="B37" s="36"/>
      <c r="C37" s="36"/>
      <c r="D37" s="36"/>
      <c r="E37" s="37"/>
      <c r="F37" s="38"/>
      <c r="G37" s="38"/>
      <c r="H37" s="38"/>
      <c r="I37" s="38"/>
      <c r="J37" s="38"/>
      <c r="K37" s="38"/>
      <c r="L37" s="38"/>
      <c r="M37" s="32"/>
      <c r="N37" s="20"/>
      <c r="O37" s="20"/>
    </row>
    <row r="38" spans="1:15">
      <c r="A38" s="35"/>
      <c r="B38" s="36"/>
      <c r="C38" s="36"/>
      <c r="D38" s="36"/>
      <c r="E38" s="37"/>
      <c r="F38" s="38"/>
      <c r="G38" s="38"/>
      <c r="H38" s="38"/>
      <c r="I38" s="38"/>
      <c r="J38" s="38"/>
      <c r="K38" s="38"/>
      <c r="L38" s="38"/>
      <c r="M38" s="32"/>
      <c r="N38" s="20"/>
      <c r="O38" s="20"/>
    </row>
    <row r="39" spans="1:15" ht="27" customHeight="1">
      <c r="E39" s="39"/>
    </row>
    <row r="40" spans="1:15" ht="12.95" customHeight="1">
      <c r="E40" s="40"/>
    </row>
    <row r="41" spans="1:15" ht="12.95" customHeight="1">
      <c r="E41" s="40"/>
    </row>
    <row r="42" spans="1:15" ht="12.95" customHeight="1">
      <c r="E42" s="40"/>
    </row>
    <row r="43" spans="1:15" ht="12.95" customHeight="1">
      <c r="E43" s="40"/>
    </row>
    <row r="44" spans="1:15" ht="12.95" customHeight="1">
      <c r="E44" s="40"/>
    </row>
    <row r="45" spans="1:15" ht="12.95" customHeight="1"/>
    <row r="46" spans="1:15" ht="12.95" customHeight="1"/>
    <row r="47" spans="1:15" ht="12.95" customHeight="1"/>
    <row r="48" spans="1:15" ht="12.95" customHeight="1"/>
    <row r="49" ht="12.95" customHeight="1"/>
  </sheetData>
  <sheetProtection selectLockedCells="1" selectUnlockedCells="1"/>
  <mergeCells count="69">
    <mergeCell ref="A34:K34"/>
    <mergeCell ref="L34:M34"/>
    <mergeCell ref="A33:C33"/>
    <mergeCell ref="D33:G33"/>
    <mergeCell ref="H33:K33"/>
    <mergeCell ref="L33:M33"/>
    <mergeCell ref="A32:C32"/>
    <mergeCell ref="D32:G32"/>
    <mergeCell ref="H32:K32"/>
    <mergeCell ref="L32:M32"/>
    <mergeCell ref="A30:C30"/>
    <mergeCell ref="D30:G30"/>
    <mergeCell ref="H30:K30"/>
    <mergeCell ref="L30:M30"/>
    <mergeCell ref="A31:C31"/>
    <mergeCell ref="D31:G31"/>
    <mergeCell ref="H31:K31"/>
    <mergeCell ref="L31:M31"/>
    <mergeCell ref="A29:C29"/>
    <mergeCell ref="D29:G29"/>
    <mergeCell ref="H29:K29"/>
    <mergeCell ref="L29:M29"/>
    <mergeCell ref="A25:L25"/>
    <mergeCell ref="A27:M27"/>
    <mergeCell ref="A28:C28"/>
    <mergeCell ref="D28:G28"/>
    <mergeCell ref="H28:K28"/>
    <mergeCell ref="L28:M28"/>
    <mergeCell ref="B24:E24"/>
    <mergeCell ref="B20:E20"/>
    <mergeCell ref="B21:E21"/>
    <mergeCell ref="B22:E22"/>
    <mergeCell ref="B23:E23"/>
    <mergeCell ref="A18:A19"/>
    <mergeCell ref="B18:E19"/>
    <mergeCell ref="F18:G18"/>
    <mergeCell ref="H18:J18"/>
    <mergeCell ref="K18:L18"/>
    <mergeCell ref="A14:B15"/>
    <mergeCell ref="F14:G14"/>
    <mergeCell ref="F15:G15"/>
    <mergeCell ref="A16:M16"/>
    <mergeCell ref="A17:M17"/>
    <mergeCell ref="A10:B11"/>
    <mergeCell ref="D10:M10"/>
    <mergeCell ref="D11:M11"/>
    <mergeCell ref="A12:B13"/>
    <mergeCell ref="D12:K12"/>
    <mergeCell ref="L12:L13"/>
    <mergeCell ref="M12:M13"/>
    <mergeCell ref="D13:K13"/>
    <mergeCell ref="A5:B6"/>
    <mergeCell ref="C5:K6"/>
    <mergeCell ref="L5:L6"/>
    <mergeCell ref="M5:M6"/>
    <mergeCell ref="A7:B9"/>
    <mergeCell ref="C7:E9"/>
    <mergeCell ref="F7:M7"/>
    <mergeCell ref="F8:G8"/>
    <mergeCell ref="H8:I8"/>
    <mergeCell ref="K8:M8"/>
    <mergeCell ref="F9:G9"/>
    <mergeCell ref="H9:I9"/>
    <mergeCell ref="K9:M9"/>
    <mergeCell ref="A1:M2"/>
    <mergeCell ref="A3:B3"/>
    <mergeCell ref="C3:K3"/>
    <mergeCell ref="A4:B4"/>
    <mergeCell ref="C4:K4"/>
  </mergeCells>
  <phoneticPr fontId="4" type="noConversion"/>
  <dataValidations disablePrompts="1" count="1">
    <dataValidation type="list" allowBlank="1" showInputMessage="1" showErrorMessage="1" sqref="H20:H24">
      <formula1>$Q$2:$Q$12</formula1>
    </dataValidation>
  </dataValidations>
  <printOptions horizontalCentered="1" verticalCentered="1"/>
  <pageMargins left="0.19652777777777777" right="0.19652777777777777" top="0" bottom="0" header="0" footer="0.51180555555555551"/>
  <pageSetup paperSize="9" scale="44" firstPageNumber="0" orientation="landscape" horizontalDpi="300" verticalDpi="300" r:id="rId1"/>
  <headerFooter alignWithMargins="0">
    <oddHeader>&amp;C&amp;12PREFEITURA MUNICIPAL DE VÁRZEA GRANDE&amp;11SECRETARIA MUNICIPAL DE PLANEJAMENTO &amp;10LOA /2011</oddHeader>
  </headerFooter>
  <rowBreaks count="1" manualBreakCount="1">
    <brk id="26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9</vt:i4>
      </vt:variant>
    </vt:vector>
  </HeadingPairs>
  <TitlesOfParts>
    <vt:vector size="19" baseType="lpstr">
      <vt:lpstr>PCCS e LEI DNS</vt:lpstr>
      <vt:lpstr>REMUNERAÇAO</vt:lpstr>
      <vt:lpstr>TRANSPORTE</vt:lpstr>
      <vt:lpstr>PATRIMONIO</vt:lpstr>
      <vt:lpstr>TRAMITES PROCESSO</vt:lpstr>
      <vt:lpstr>MANUTENÇÃO ADM</vt:lpstr>
      <vt:lpstr>VALORIZAÇÃO</vt:lpstr>
      <vt:lpstr>CAPACITAÇÃO</vt:lpstr>
      <vt:lpstr>GESTAO PESSOAS</vt:lpstr>
      <vt:lpstr>TOTAL</vt:lpstr>
      <vt:lpstr>CAPACITAÇÃO!Area_de_impressao</vt:lpstr>
      <vt:lpstr>'GESTAO PESSOAS'!Area_de_impressao</vt:lpstr>
      <vt:lpstr>'MANUTENÇÃO ADM'!Area_de_impressao</vt:lpstr>
      <vt:lpstr>PATRIMONIO!Area_de_impressao</vt:lpstr>
      <vt:lpstr>'PCCS e LEI DNS'!Area_de_impressao</vt:lpstr>
      <vt:lpstr>REMUNERAÇAO!Area_de_impressao</vt:lpstr>
      <vt:lpstr>'TRAMITES PROCESSO'!Area_de_impressao</vt:lpstr>
      <vt:lpstr>TRANSPORTE!Area_de_impressao</vt:lpstr>
      <vt:lpstr>VALORIZAÇÃO!Area_de_impressao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Valdemir Barbosa da Silva</dc:creator>
  <cp:lastModifiedBy>valdemir.silva</cp:lastModifiedBy>
  <cp:lastPrinted>2022-06-03T16:17:39Z</cp:lastPrinted>
  <dcterms:created xsi:type="dcterms:W3CDTF">2022-05-06T15:18:41Z</dcterms:created>
  <dcterms:modified xsi:type="dcterms:W3CDTF">2022-06-03T21:49:41Z</dcterms:modified>
</cp:coreProperties>
</file>