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Model/PCB-Reactive-Transport-ModelV02/"/>
    </mc:Choice>
  </mc:AlternateContent>
  <xr:revisionPtr revIDLastSave="401" documentId="8_{FE2EA846-7E1A-FF47-AD22-540340B93C9E}" xr6:coauthVersionLast="47" xr6:coauthVersionMax="47" xr10:uidLastSave="{FE663273-261C-9B42-8870-B4864E9C0C69}"/>
  <bookViews>
    <workbookView xWindow="-41400" yWindow="740" windowWidth="26040" windowHeight="18840" activeTab="5" xr2:uid="{B4982044-E8DB-0244-A5CF-304EEAA292CF}"/>
  </bookViews>
  <sheets>
    <sheet name="pcb52" sheetId="1" r:id="rId1"/>
    <sheet name="Sheet1" sheetId="2" r:id="rId2"/>
    <sheet name="Sheet1 (2)" sheetId="4" r:id="rId3"/>
    <sheet name="pcb4" sheetId="5" r:id="rId4"/>
    <sheet name="pcb17" sheetId="6" r:id="rId5"/>
    <sheet name="tPCB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8" l="1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1" i="8"/>
  <c r="I10" i="8"/>
  <c r="I9" i="8"/>
  <c r="I8" i="8"/>
  <c r="I7" i="8"/>
  <c r="I6" i="8"/>
  <c r="I5" i="8"/>
  <c r="I4" i="8"/>
  <c r="I3" i="8"/>
  <c r="I2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I37" i="6"/>
  <c r="I36" i="6"/>
  <c r="I35" i="6"/>
  <c r="J35" i="6" s="1"/>
  <c r="I34" i="6"/>
  <c r="I33" i="6"/>
  <c r="J32" i="6"/>
  <c r="I32" i="6"/>
  <c r="I31" i="6"/>
  <c r="I30" i="6"/>
  <c r="I29" i="6"/>
  <c r="J29" i="6" s="1"/>
  <c r="I28" i="6"/>
  <c r="I27" i="6"/>
  <c r="J26" i="6"/>
  <c r="I26" i="6"/>
  <c r="I25" i="6"/>
  <c r="I24" i="6"/>
  <c r="I23" i="6"/>
  <c r="J23" i="6" s="1"/>
  <c r="I22" i="6"/>
  <c r="I21" i="6"/>
  <c r="J20" i="6"/>
  <c r="I20" i="6"/>
  <c r="I19" i="6"/>
  <c r="I18" i="6"/>
  <c r="I17" i="6"/>
  <c r="J17" i="6" s="1"/>
  <c r="I16" i="6"/>
  <c r="I15" i="6"/>
  <c r="J14" i="6"/>
  <c r="I14" i="6"/>
  <c r="I13" i="6"/>
  <c r="I11" i="6"/>
  <c r="J11" i="6" s="1"/>
  <c r="I10" i="6"/>
  <c r="I9" i="6"/>
  <c r="I8" i="6"/>
  <c r="J8" i="6" s="1"/>
  <c r="I7" i="6"/>
  <c r="J5" i="6" s="1"/>
  <c r="I6" i="6"/>
  <c r="I5" i="6"/>
  <c r="I4" i="6"/>
  <c r="I3" i="6"/>
  <c r="I2" i="6"/>
  <c r="J2" i="6" s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36" i="5"/>
  <c r="O21" i="5"/>
  <c r="O6" i="5"/>
  <c r="I37" i="5"/>
  <c r="I36" i="5"/>
  <c r="I35" i="5"/>
  <c r="J35" i="5" s="1"/>
  <c r="I34" i="5"/>
  <c r="I33" i="5"/>
  <c r="I32" i="5"/>
  <c r="J32" i="5" s="1"/>
  <c r="I31" i="5"/>
  <c r="I30" i="5"/>
  <c r="I29" i="5"/>
  <c r="I28" i="5"/>
  <c r="I27" i="5"/>
  <c r="I26" i="5"/>
  <c r="J26" i="5" s="1"/>
  <c r="I25" i="5"/>
  <c r="I24" i="5"/>
  <c r="I23" i="5"/>
  <c r="J23" i="5" s="1"/>
  <c r="I22" i="5"/>
  <c r="I21" i="5"/>
  <c r="I20" i="5"/>
  <c r="I19" i="5"/>
  <c r="I18" i="5"/>
  <c r="I17" i="5"/>
  <c r="J17" i="5" s="1"/>
  <c r="I16" i="5"/>
  <c r="I15" i="5"/>
  <c r="I14" i="5"/>
  <c r="I13" i="5"/>
  <c r="I11" i="5"/>
  <c r="J11" i="5" s="1"/>
  <c r="I10" i="5"/>
  <c r="I9" i="5"/>
  <c r="I8" i="5"/>
  <c r="J8" i="5" s="1"/>
  <c r="I7" i="5"/>
  <c r="I6" i="5"/>
  <c r="I5" i="5"/>
  <c r="I4" i="5"/>
  <c r="I3" i="5"/>
  <c r="I2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J5" i="5" l="1"/>
  <c r="J14" i="5"/>
  <c r="J2" i="5"/>
  <c r="J20" i="5"/>
  <c r="J29" i="5"/>
  <c r="S6" i="4"/>
  <c r="S21" i="4"/>
  <c r="S36" i="4"/>
  <c r="O36" i="4"/>
  <c r="O21" i="4"/>
  <c r="O6" i="4"/>
  <c r="I37" i="4"/>
  <c r="E37" i="4"/>
  <c r="I36" i="4"/>
  <c r="E36" i="4"/>
  <c r="I35" i="4"/>
  <c r="J35" i="4" s="1"/>
  <c r="E35" i="4"/>
  <c r="I34" i="4"/>
  <c r="E34" i="4"/>
  <c r="I33" i="4"/>
  <c r="E33" i="4"/>
  <c r="I32" i="4"/>
  <c r="E32" i="4"/>
  <c r="I31" i="4"/>
  <c r="E31" i="4"/>
  <c r="I30" i="4"/>
  <c r="E30" i="4"/>
  <c r="I29" i="4"/>
  <c r="E29" i="4"/>
  <c r="I28" i="4"/>
  <c r="E28" i="4"/>
  <c r="I27" i="4"/>
  <c r="E27" i="4"/>
  <c r="I26" i="4"/>
  <c r="J26" i="4" s="1"/>
  <c r="E26" i="4"/>
  <c r="I25" i="4"/>
  <c r="E25" i="4"/>
  <c r="I24" i="4"/>
  <c r="E24" i="4"/>
  <c r="I23" i="4"/>
  <c r="J23" i="4" s="1"/>
  <c r="E23" i="4"/>
  <c r="I22" i="4"/>
  <c r="E22" i="4"/>
  <c r="I21" i="4"/>
  <c r="E21" i="4"/>
  <c r="I20" i="4"/>
  <c r="J20" i="4" s="1"/>
  <c r="E20" i="4"/>
  <c r="I19" i="4"/>
  <c r="E19" i="4"/>
  <c r="I18" i="4"/>
  <c r="E18" i="4"/>
  <c r="I17" i="4"/>
  <c r="E17" i="4"/>
  <c r="I16" i="4"/>
  <c r="E16" i="4"/>
  <c r="I15" i="4"/>
  <c r="E15" i="4"/>
  <c r="I14" i="4"/>
  <c r="J14" i="4" s="1"/>
  <c r="E14" i="4"/>
  <c r="I13" i="4"/>
  <c r="E13" i="4"/>
  <c r="E12" i="4"/>
  <c r="I11" i="4"/>
  <c r="J11" i="4" s="1"/>
  <c r="E11" i="4"/>
  <c r="I10" i="4"/>
  <c r="E10" i="4"/>
  <c r="I9" i="4"/>
  <c r="E9" i="4"/>
  <c r="I8" i="4"/>
  <c r="J8" i="4" s="1"/>
  <c r="E8" i="4"/>
  <c r="I7" i="4"/>
  <c r="E7" i="4"/>
  <c r="I6" i="4"/>
  <c r="E6" i="4"/>
  <c r="I5" i="4"/>
  <c r="E5" i="4"/>
  <c r="I4" i="4"/>
  <c r="E4" i="4"/>
  <c r="I3" i="4"/>
  <c r="E3" i="4"/>
  <c r="I2" i="4"/>
  <c r="E2" i="4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20" i="2"/>
  <c r="J20" i="2" s="1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" i="2" l="1"/>
  <c r="J5" i="2"/>
  <c r="J11" i="2"/>
  <c r="J17" i="2"/>
  <c r="J23" i="2"/>
  <c r="J29" i="2"/>
  <c r="J32" i="4"/>
  <c r="J17" i="4"/>
  <c r="J2" i="4"/>
  <c r="J5" i="4"/>
  <c r="J29" i="4"/>
  <c r="J8" i="2"/>
  <c r="J14" i="2"/>
  <c r="J35" i="2"/>
  <c r="J26" i="2"/>
  <c r="J32" i="2"/>
</calcChain>
</file>

<file path=xl/sharedStrings.xml><?xml version="1.0" encoding="utf-8"?>
<sst xmlns="http://schemas.openxmlformats.org/spreadsheetml/2006/main" count="1201" uniqueCount="47">
  <si>
    <t>time</t>
  </si>
  <si>
    <t>PCB52_mf</t>
  </si>
  <si>
    <t>PCB52_mPUF</t>
  </si>
  <si>
    <t>PCB52_mf_LB400</t>
  </si>
  <si>
    <t>PCB52_mPUF_LB400</t>
  </si>
  <si>
    <t>PCB52</t>
  </si>
  <si>
    <t>treatment</t>
  </si>
  <si>
    <t>sampler</t>
  </si>
  <si>
    <t>replicate number</t>
  </si>
  <si>
    <t>sample id</t>
  </si>
  <si>
    <t>mass</t>
  </si>
  <si>
    <t>length</t>
  </si>
  <si>
    <t>Ctrl</t>
  </si>
  <si>
    <t>SPME</t>
  </si>
  <si>
    <t>S1</t>
  </si>
  <si>
    <t>NA</t>
  </si>
  <si>
    <t>S2</t>
  </si>
  <si>
    <t>S3</t>
  </si>
  <si>
    <t>LB400</t>
  </si>
  <si>
    <t>PCB52/length</t>
  </si>
  <si>
    <t>PUF</t>
  </si>
  <si>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</si>
  <si>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</si>
  <si>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</si>
  <si>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</si>
  <si>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</si>
  <si>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</si>
  <si>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</si>
  <si>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</si>
  <si>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</si>
  <si>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</si>
  <si>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</si>
  <si>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</si>
  <si>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</si>
  <si>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</si>
  <si>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time 1</t>
  </si>
  <si>
    <t>time 2</t>
  </si>
  <si>
    <t>time 3</t>
  </si>
  <si>
    <t>replicatenumber</t>
  </si>
  <si>
    <t>sampleid</t>
  </si>
  <si>
    <t>PCB4</t>
  </si>
  <si>
    <t>PCB4/length</t>
  </si>
  <si>
    <t>t-Test: Two-Sample Assuming Unequal Variances</t>
  </si>
  <si>
    <t>PCB17</t>
  </si>
  <si>
    <t>PCB17/length</t>
  </si>
  <si>
    <t>tPCB</t>
  </si>
  <si>
    <t>tPCB/length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</si>
</sst>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FDA6B-70A5-F94C-A7C0-8124E03C937D}">
  <dimension ref="A1:E5"/>
  <sheetViews>
    <sheetView zoomScale="172" workbookViewId="0">
      <selection activeCell="B3" sqref="B3"/>
    </sheetView>
  </sheetViews>
  <sheetFormatPr baseColWidth="10" defaultRowHeight="16" x14ac:dyDescent="0.2"/>
  <cols>
    <col min="2" max="2" width="9.6640625" bestFit="1" customWidth="1"/>
    <col min="3" max="3" width="12.33203125" bestFit="1" customWidth="1"/>
    <col min="4" max="4" width="15.6640625" bestFit="1" customWidth="1"/>
    <col min="5" max="5" width="18.5" bestFit="1" customWidth="1"/>
    <col min="6" max="6" width="19.83203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16</v>
      </c>
      <c r="B3">
        <v>9.6269007133376105E-2</v>
      </c>
      <c r="C3">
        <v>1.2876052369875757</v>
      </c>
      <c r="D3">
        <v>7.1642644177226295E-2</v>
      </c>
      <c r="E3">
        <v>0.50295441404481989</v>
      </c>
    </row>
    <row r="4" spans="1:5" x14ac:dyDescent="0.2">
      <c r="A4">
        <v>35</v>
      </c>
      <c r="B4">
        <v>8.3310909688024085E-2</v>
      </c>
      <c r="C4">
        <v>1.7934072258591653</v>
      </c>
      <c r="D4">
        <v>0.1322661652263116</v>
      </c>
      <c r="E4">
        <v>0.57196616271458811</v>
      </c>
    </row>
    <row r="5" spans="1:5" x14ac:dyDescent="0.2">
      <c r="A5">
        <v>75</v>
      </c>
      <c r="B5">
        <v>9.0400742725859781E-2</v>
      </c>
      <c r="C5">
        <v>3.6589032236185211</v>
      </c>
      <c r="D5">
        <v>0.18541561896914191</v>
      </c>
      <c r="E5">
        <v>1.997583345708847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7788-C495-E84E-BA92-C2448DD9E443}">
  <dimension ref="A1:J37"/>
  <sheetViews>
    <sheetView zoomScale="150" workbookViewId="0">
      <selection activeCell="I1" sqref="I1:J1048576"/>
    </sheetView>
  </sheetViews>
  <sheetFormatPr baseColWidth="10" defaultRowHeight="16" x14ac:dyDescent="0.2"/>
  <cols>
    <col min="5" max="5" width="17" bestFit="1" customWidth="1"/>
    <col min="9" max="9" width="12.33203125" bestFit="1" customWidth="1"/>
  </cols>
  <sheetData>
    <row r="1" spans="1:10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1" t="s">
        <v>5</v>
      </c>
      <c r="I1" t="s">
        <v>19</v>
      </c>
    </row>
    <row r="2" spans="1:10" x14ac:dyDescent="0.2">
      <c r="A2">
        <v>1</v>
      </c>
      <c r="B2" t="s">
        <v>12</v>
      </c>
      <c r="C2" t="s">
        <v>13</v>
      </c>
      <c r="D2" t="s">
        <v>14</v>
      </c>
      <c r="E2" t="str">
        <f>CONCATENATE(A2,"_",B2,"_",C2,"_",D2)</f>
        <v>1_Ctrl_SPME_S1</v>
      </c>
      <c r="F2" t="s">
        <v>15</v>
      </c>
      <c r="G2">
        <v>24.6</v>
      </c>
      <c r="H2" s="1">
        <v>2.73878091</v>
      </c>
      <c r="I2">
        <f>H2/G2</f>
        <v>0.11133255731707316</v>
      </c>
      <c r="J2">
        <f>AVERAGE(I2:I4)</f>
        <v>9.626900710824704E-2</v>
      </c>
    </row>
    <row r="3" spans="1:10" x14ac:dyDescent="0.2">
      <c r="A3">
        <v>1</v>
      </c>
      <c r="B3" t="s">
        <v>12</v>
      </c>
      <c r="C3" t="s">
        <v>13</v>
      </c>
      <c r="D3" t="s">
        <v>16</v>
      </c>
      <c r="E3" t="str">
        <f t="shared" ref="E3:E10" si="0">CONCATENATE(A3,"_",B3,"_",C3,"_",D3)</f>
        <v>1_Ctrl_SPME_S2</v>
      </c>
      <c r="F3" t="s">
        <v>15</v>
      </c>
      <c r="G3">
        <v>28.3</v>
      </c>
      <c r="H3" s="1">
        <v>1.45322606</v>
      </c>
      <c r="I3">
        <f>H3/G3</f>
        <v>5.1350744169611308E-2</v>
      </c>
    </row>
    <row r="4" spans="1:10" x14ac:dyDescent="0.2">
      <c r="A4">
        <v>1</v>
      </c>
      <c r="B4" t="s">
        <v>12</v>
      </c>
      <c r="C4" t="s">
        <v>13</v>
      </c>
      <c r="D4" t="s">
        <v>17</v>
      </c>
      <c r="E4" t="str">
        <f t="shared" si="0"/>
        <v>1_Ctrl_SPME_S3</v>
      </c>
      <c r="F4" t="s">
        <v>15</v>
      </c>
      <c r="G4">
        <v>24.700000000000003</v>
      </c>
      <c r="H4" s="1">
        <v>3.1152558799999999</v>
      </c>
      <c r="I4">
        <f>H4/G4</f>
        <v>0.12612371983805665</v>
      </c>
    </row>
    <row r="5" spans="1:10" x14ac:dyDescent="0.2">
      <c r="A5">
        <v>2</v>
      </c>
      <c r="B5" t="s">
        <v>12</v>
      </c>
      <c r="C5" t="s">
        <v>13</v>
      </c>
      <c r="D5" t="s">
        <v>14</v>
      </c>
      <c r="E5" t="str">
        <f t="shared" si="0"/>
        <v>2_Ctrl_SPME_S1</v>
      </c>
      <c r="F5" t="s">
        <v>15</v>
      </c>
      <c r="G5">
        <v>31.350000000000005</v>
      </c>
      <c r="H5" s="1">
        <v>2.5712873300000001</v>
      </c>
      <c r="I5">
        <f>H5/G5</f>
        <v>8.2018734609250382E-2</v>
      </c>
      <c r="J5">
        <f>AVERAGE(I5:I7)</f>
        <v>8.3310909777814052E-2</v>
      </c>
    </row>
    <row r="6" spans="1:10" x14ac:dyDescent="0.2">
      <c r="A6">
        <v>2</v>
      </c>
      <c r="B6" t="s">
        <v>12</v>
      </c>
      <c r="C6" t="s">
        <v>13</v>
      </c>
      <c r="D6" t="s">
        <v>16</v>
      </c>
      <c r="E6" t="str">
        <f t="shared" si="0"/>
        <v>2_Ctrl_SPME_S2</v>
      </c>
      <c r="F6" t="s">
        <v>15</v>
      </c>
      <c r="G6">
        <v>31.400000000000002</v>
      </c>
      <c r="H6" s="1">
        <v>2.8151773800000002</v>
      </c>
      <c r="I6">
        <f>H6/G6</f>
        <v>8.9655330573248412E-2</v>
      </c>
    </row>
    <row r="7" spans="1:10" x14ac:dyDescent="0.2">
      <c r="A7">
        <v>2</v>
      </c>
      <c r="B7" t="s">
        <v>12</v>
      </c>
      <c r="C7" t="s">
        <v>13</v>
      </c>
      <c r="D7" t="s">
        <v>17</v>
      </c>
      <c r="E7" t="str">
        <f t="shared" si="0"/>
        <v>2_Ctrl_SPME_S3</v>
      </c>
      <c r="F7" t="s">
        <v>15</v>
      </c>
      <c r="G7">
        <v>31.800000000000004</v>
      </c>
      <c r="H7" s="1">
        <v>2.4886255199999998</v>
      </c>
      <c r="I7">
        <f>H7/G7</f>
        <v>7.8258664150943374E-2</v>
      </c>
    </row>
    <row r="8" spans="1:10" x14ac:dyDescent="0.2">
      <c r="A8">
        <v>3</v>
      </c>
      <c r="B8" t="s">
        <v>12</v>
      </c>
      <c r="C8" t="s">
        <v>13</v>
      </c>
      <c r="D8" t="s">
        <v>14</v>
      </c>
      <c r="E8" t="str">
        <f t="shared" si="0"/>
        <v>3_Ctrl_SPME_S1</v>
      </c>
      <c r="F8" t="s">
        <v>15</v>
      </c>
      <c r="G8">
        <v>31.600000000000005</v>
      </c>
      <c r="H8" s="1">
        <v>2.6875629000000001</v>
      </c>
      <c r="I8">
        <f>H8/G8</f>
        <v>8.5049458860759486E-2</v>
      </c>
      <c r="J8">
        <f>AVERAGE(I8:I10)</f>
        <v>9.0400742700538925E-2</v>
      </c>
    </row>
    <row r="9" spans="1:10" x14ac:dyDescent="0.2">
      <c r="A9">
        <v>3</v>
      </c>
      <c r="B9" t="s">
        <v>12</v>
      </c>
      <c r="C9" t="s">
        <v>13</v>
      </c>
      <c r="D9" t="s">
        <v>16</v>
      </c>
      <c r="E9" t="str">
        <f t="shared" si="0"/>
        <v>3_Ctrl_SPME_S2</v>
      </c>
      <c r="F9" t="s">
        <v>15</v>
      </c>
      <c r="G9">
        <v>33.200000000000003</v>
      </c>
      <c r="H9" s="1">
        <v>3.2733806200000002</v>
      </c>
      <c r="I9">
        <f>H9/G9</f>
        <v>9.8595801807228919E-2</v>
      </c>
    </row>
    <row r="10" spans="1:10" x14ac:dyDescent="0.2">
      <c r="A10">
        <v>3</v>
      </c>
      <c r="B10" t="s">
        <v>12</v>
      </c>
      <c r="C10" t="s">
        <v>13</v>
      </c>
      <c r="D10" t="s">
        <v>17</v>
      </c>
      <c r="E10" t="str">
        <f t="shared" si="0"/>
        <v>3_Ctrl_SPME_S3</v>
      </c>
      <c r="F10" t="s">
        <v>15</v>
      </c>
      <c r="G10">
        <v>28.25</v>
      </c>
      <c r="H10" s="1">
        <v>2.4734843299999998</v>
      </c>
      <c r="I10">
        <f>H10/G10</f>
        <v>8.7556967433628313E-2</v>
      </c>
    </row>
    <row r="11" spans="1:10" x14ac:dyDescent="0.2">
      <c r="A11">
        <v>1</v>
      </c>
      <c r="B11" t="s">
        <v>18</v>
      </c>
      <c r="C11" t="s">
        <v>13</v>
      </c>
      <c r="D11" t="s">
        <v>14</v>
      </c>
      <c r="E11" t="str">
        <f>CONCATENATE(A11,"_",B11,"_",C11,"_",D11)</f>
        <v>1_LB400_SPME_S1</v>
      </c>
      <c r="F11" t="s">
        <v>15</v>
      </c>
      <c r="G11">
        <v>39.699999999999996</v>
      </c>
      <c r="H11" s="1">
        <v>4.3340302900000003</v>
      </c>
      <c r="I11">
        <f>H11/G11</f>
        <v>0.10916952871536525</v>
      </c>
      <c r="J11">
        <f>AVERAGE(I11,I13)</f>
        <v>7.1642644106505227E-2</v>
      </c>
    </row>
    <row r="12" spans="1:10" x14ac:dyDescent="0.2">
      <c r="A12">
        <v>1</v>
      </c>
      <c r="B12" t="s">
        <v>18</v>
      </c>
      <c r="C12" t="s">
        <v>13</v>
      </c>
      <c r="D12" t="s">
        <v>16</v>
      </c>
      <c r="E12" t="str">
        <f t="shared" ref="E12:E19" si="1">CONCATENATE(A12,"_",B12,"_",C12,"_",D12)</f>
        <v>1_LB400_SPME_S2</v>
      </c>
      <c r="F12" t="s">
        <v>15</v>
      </c>
      <c r="G12">
        <v>37.449999999999996</v>
      </c>
      <c r="H12" s="1"/>
      <c r="I12">
        <f>H12/G12</f>
        <v>0</v>
      </c>
    </row>
    <row r="13" spans="1:10" x14ac:dyDescent="0.2">
      <c r="A13">
        <v>1</v>
      </c>
      <c r="B13" t="s">
        <v>18</v>
      </c>
      <c r="C13" t="s">
        <v>13</v>
      </c>
      <c r="D13" t="s">
        <v>17</v>
      </c>
      <c r="E13" t="str">
        <f t="shared" si="1"/>
        <v>1_LB400_SPME_S3</v>
      </c>
      <c r="F13" t="s">
        <v>15</v>
      </c>
      <c r="G13">
        <v>31.85</v>
      </c>
      <c r="H13" s="1">
        <v>1.0865869399999999</v>
      </c>
      <c r="I13">
        <f>H13/G13</f>
        <v>3.4115759497645205E-2</v>
      </c>
    </row>
    <row r="14" spans="1:10" x14ac:dyDescent="0.2">
      <c r="A14">
        <v>2</v>
      </c>
      <c r="B14" t="s">
        <v>18</v>
      </c>
      <c r="C14" t="s">
        <v>13</v>
      </c>
      <c r="D14" t="s">
        <v>14</v>
      </c>
      <c r="E14" t="str">
        <f t="shared" si="1"/>
        <v>2_LB400_SPME_S1</v>
      </c>
      <c r="F14" t="s">
        <v>15</v>
      </c>
      <c r="G14">
        <v>23.25</v>
      </c>
      <c r="H14" s="1">
        <v>3.7484649299999999</v>
      </c>
      <c r="I14">
        <f>H14/G14</f>
        <v>0.16122429806451613</v>
      </c>
      <c r="J14">
        <f>AVERAGE(I14:I16)</f>
        <v>0.13226616521106144</v>
      </c>
    </row>
    <row r="15" spans="1:10" x14ac:dyDescent="0.2">
      <c r="A15">
        <v>2</v>
      </c>
      <c r="B15" t="s">
        <v>18</v>
      </c>
      <c r="C15" t="s">
        <v>13</v>
      </c>
      <c r="D15" t="s">
        <v>16</v>
      </c>
      <c r="E15" t="str">
        <f t="shared" si="1"/>
        <v>2_LB400_SPME_S2</v>
      </c>
      <c r="F15" t="s">
        <v>15</v>
      </c>
      <c r="G15">
        <v>24.799999999999997</v>
      </c>
      <c r="H15" s="1">
        <v>3.1247883500000002</v>
      </c>
      <c r="I15">
        <f>H15/G15</f>
        <v>0.1259995302419355</v>
      </c>
    </row>
    <row r="16" spans="1:10" x14ac:dyDescent="0.2">
      <c r="A16">
        <v>2</v>
      </c>
      <c r="B16" t="s">
        <v>18</v>
      </c>
      <c r="C16" t="s">
        <v>13</v>
      </c>
      <c r="D16" t="s">
        <v>17</v>
      </c>
      <c r="E16" t="str">
        <f t="shared" si="1"/>
        <v>2_LB400_SPME_S3</v>
      </c>
      <c r="F16" t="s">
        <v>15</v>
      </c>
      <c r="G16">
        <v>20.2</v>
      </c>
      <c r="H16" s="1">
        <v>2.2134082799999999</v>
      </c>
      <c r="I16">
        <f>H16/G16</f>
        <v>0.10957466732673267</v>
      </c>
    </row>
    <row r="17" spans="1:10" x14ac:dyDescent="0.2">
      <c r="A17">
        <v>3</v>
      </c>
      <c r="B17" t="s">
        <v>18</v>
      </c>
      <c r="C17" t="s">
        <v>13</v>
      </c>
      <c r="D17" t="s">
        <v>14</v>
      </c>
      <c r="E17" t="str">
        <f t="shared" si="1"/>
        <v>3_LB400_SPME_S1</v>
      </c>
      <c r="F17" t="s">
        <v>15</v>
      </c>
      <c r="G17">
        <v>28.900000000000002</v>
      </c>
      <c r="H17" s="1">
        <v>10.1444882</v>
      </c>
      <c r="I17">
        <f>H17/G17</f>
        <v>0.35102035294117645</v>
      </c>
      <c r="J17">
        <f>AVERAGE(I17:I19)</f>
        <v>0.18541561911880541</v>
      </c>
    </row>
    <row r="18" spans="1:10" x14ac:dyDescent="0.2">
      <c r="A18">
        <v>3</v>
      </c>
      <c r="B18" t="s">
        <v>18</v>
      </c>
      <c r="C18" t="s">
        <v>13</v>
      </c>
      <c r="D18" t="s">
        <v>16</v>
      </c>
      <c r="E18" t="str">
        <f t="shared" si="1"/>
        <v>3_LB400_SPME_S2</v>
      </c>
      <c r="F18" t="s">
        <v>15</v>
      </c>
      <c r="G18">
        <v>28.500000000000004</v>
      </c>
      <c r="H18" s="1">
        <v>3.1090959900000001</v>
      </c>
      <c r="I18">
        <f>H18/G18</f>
        <v>0.10909108736842105</v>
      </c>
    </row>
    <row r="19" spans="1:10" x14ac:dyDescent="0.2">
      <c r="A19">
        <v>3</v>
      </c>
      <c r="B19" t="s">
        <v>18</v>
      </c>
      <c r="C19" t="s">
        <v>13</v>
      </c>
      <c r="D19" t="s">
        <v>17</v>
      </c>
      <c r="E19" t="str">
        <f t="shared" si="1"/>
        <v>3_LB400_SPME_S3</v>
      </c>
      <c r="F19" t="s">
        <v>15</v>
      </c>
      <c r="G19">
        <v>41.650000000000006</v>
      </c>
      <c r="H19" s="1">
        <v>4.00404012</v>
      </c>
      <c r="I19">
        <f>H19/G19</f>
        <v>9.6135417046818716E-2</v>
      </c>
    </row>
    <row r="20" spans="1:10" x14ac:dyDescent="0.2">
      <c r="A20">
        <v>1</v>
      </c>
      <c r="B20" t="s">
        <v>12</v>
      </c>
      <c r="C20" t="s">
        <v>20</v>
      </c>
      <c r="D20" t="s">
        <v>14</v>
      </c>
      <c r="E20" t="str">
        <f>CONCATENATE(A20,"_",B20,"_",C20,"_",D20)</f>
        <v>1_Ctrl_PUF_S1</v>
      </c>
      <c r="F20" s="2">
        <v>10.288</v>
      </c>
      <c r="G20" t="s">
        <v>15</v>
      </c>
      <c r="H20">
        <v>14.485292026893523</v>
      </c>
      <c r="I20">
        <f>H20</f>
        <v>14.485292026893523</v>
      </c>
      <c r="J20">
        <f>AVERAGE(I20:I22)</f>
        <v>13.145360513077046</v>
      </c>
    </row>
    <row r="21" spans="1:10" x14ac:dyDescent="0.2">
      <c r="A21">
        <v>1</v>
      </c>
      <c r="B21" t="s">
        <v>12</v>
      </c>
      <c r="C21" t="s">
        <v>20</v>
      </c>
      <c r="D21" t="s">
        <v>16</v>
      </c>
      <c r="E21" t="str">
        <f t="shared" ref="E21:E28" si="2">CONCATENATE(A21,"_",B21,"_",C21,"_",D21)</f>
        <v>1_Ctrl_PUF_S2</v>
      </c>
      <c r="F21" s="2">
        <v>9.9260000000000002</v>
      </c>
      <c r="G21" t="s">
        <v>15</v>
      </c>
      <c r="H21">
        <v>10.529902698802871</v>
      </c>
      <c r="I21">
        <f t="shared" ref="I21:I37" si="3">H21</f>
        <v>10.529902698802871</v>
      </c>
    </row>
    <row r="22" spans="1:10" x14ac:dyDescent="0.2">
      <c r="A22">
        <v>1</v>
      </c>
      <c r="B22" t="s">
        <v>12</v>
      </c>
      <c r="C22" t="s">
        <v>20</v>
      </c>
      <c r="D22" t="s">
        <v>17</v>
      </c>
      <c r="E22" t="str">
        <f t="shared" si="2"/>
        <v>1_Ctrl_PUF_S3</v>
      </c>
      <c r="F22" s="2">
        <v>10.345000000000001</v>
      </c>
      <c r="G22" t="s">
        <v>15</v>
      </c>
      <c r="H22">
        <v>14.420886813534739</v>
      </c>
      <c r="I22">
        <f t="shared" si="3"/>
        <v>14.420886813534739</v>
      </c>
    </row>
    <row r="23" spans="1:10" x14ac:dyDescent="0.2">
      <c r="A23">
        <v>2</v>
      </c>
      <c r="B23" t="s">
        <v>12</v>
      </c>
      <c r="C23" t="s">
        <v>20</v>
      </c>
      <c r="D23" t="s">
        <v>14</v>
      </c>
      <c r="E23" t="str">
        <f t="shared" si="2"/>
        <v>2_Ctrl_PUF_S1</v>
      </c>
      <c r="F23" s="2">
        <v>10.177</v>
      </c>
      <c r="G23" t="s">
        <v>15</v>
      </c>
      <c r="H23">
        <v>17.806390433243589</v>
      </c>
      <c r="I23">
        <f t="shared" si="3"/>
        <v>17.806390433243589</v>
      </c>
      <c r="J23">
        <f>AVERAGE(I23:I25)</f>
        <v>18.45075180306165</v>
      </c>
    </row>
    <row r="24" spans="1:10" x14ac:dyDescent="0.2">
      <c r="A24">
        <v>2</v>
      </c>
      <c r="B24" t="s">
        <v>12</v>
      </c>
      <c r="C24" t="s">
        <v>20</v>
      </c>
      <c r="D24" t="s">
        <v>16</v>
      </c>
      <c r="E24" t="str">
        <f t="shared" si="2"/>
        <v>2_Ctrl_PUF_S2</v>
      </c>
      <c r="F24" s="2">
        <v>10.343</v>
      </c>
      <c r="G24" t="s">
        <v>15</v>
      </c>
      <c r="H24">
        <v>19.002297127306225</v>
      </c>
      <c r="I24">
        <f t="shared" si="3"/>
        <v>19.002297127306225</v>
      </c>
    </row>
    <row r="25" spans="1:10" x14ac:dyDescent="0.2">
      <c r="A25">
        <v>2</v>
      </c>
      <c r="B25" t="s">
        <v>12</v>
      </c>
      <c r="C25" t="s">
        <v>20</v>
      </c>
      <c r="D25" t="s">
        <v>17</v>
      </c>
      <c r="E25" t="str">
        <f t="shared" si="2"/>
        <v>2_Ctrl_PUF_S3</v>
      </c>
      <c r="F25" s="2">
        <v>10.327999999999999</v>
      </c>
      <c r="G25" t="s">
        <v>15</v>
      </c>
      <c r="H25">
        <v>18.543567848635131</v>
      </c>
      <c r="I25">
        <f t="shared" si="3"/>
        <v>18.543567848635131</v>
      </c>
    </row>
    <row r="26" spans="1:10" x14ac:dyDescent="0.2">
      <c r="A26">
        <v>3</v>
      </c>
      <c r="B26" t="s">
        <v>12</v>
      </c>
      <c r="C26" t="s">
        <v>20</v>
      </c>
      <c r="D26" t="s">
        <v>14</v>
      </c>
      <c r="E26" t="str">
        <f t="shared" si="2"/>
        <v>3_Ctrl_PUF_S1</v>
      </c>
      <c r="F26" s="2">
        <v>10.122999999999999</v>
      </c>
      <c r="G26" t="s">
        <v>15</v>
      </c>
      <c r="H26">
        <v>43.729671819758607</v>
      </c>
      <c r="I26">
        <f t="shared" si="3"/>
        <v>43.729671819758607</v>
      </c>
      <c r="J26">
        <f>AVERAGE(I26:I28)</f>
        <v>37.562336991056533</v>
      </c>
    </row>
    <row r="27" spans="1:10" x14ac:dyDescent="0.2">
      <c r="A27">
        <v>3</v>
      </c>
      <c r="B27" t="s">
        <v>12</v>
      </c>
      <c r="C27" t="s">
        <v>20</v>
      </c>
      <c r="D27" t="s">
        <v>16</v>
      </c>
      <c r="E27" t="str">
        <f t="shared" si="2"/>
        <v>3_Ctrl_PUF_S2</v>
      </c>
      <c r="F27" s="2">
        <v>10.462</v>
      </c>
      <c r="G27" t="s">
        <v>15</v>
      </c>
      <c r="H27">
        <v>36.187751087232719</v>
      </c>
      <c r="I27">
        <f t="shared" si="3"/>
        <v>36.187751087232719</v>
      </c>
    </row>
    <row r="28" spans="1:10" x14ac:dyDescent="0.2">
      <c r="A28">
        <v>3</v>
      </c>
      <c r="B28" t="s">
        <v>12</v>
      </c>
      <c r="C28" t="s">
        <v>20</v>
      </c>
      <c r="D28" t="s">
        <v>17</v>
      </c>
      <c r="E28" t="str">
        <f t="shared" si="2"/>
        <v>3_Ctrl_PUF_S3</v>
      </c>
      <c r="F28" s="2">
        <v>10.273999999999999</v>
      </c>
      <c r="G28" t="s">
        <v>15</v>
      </c>
      <c r="H28">
        <v>32.769588066178279</v>
      </c>
      <c r="I28">
        <f t="shared" si="3"/>
        <v>32.769588066178279</v>
      </c>
    </row>
    <row r="29" spans="1:10" x14ac:dyDescent="0.2">
      <c r="A29">
        <v>1</v>
      </c>
      <c r="B29" t="s">
        <v>18</v>
      </c>
      <c r="C29" t="s">
        <v>20</v>
      </c>
      <c r="D29" t="s">
        <v>14</v>
      </c>
      <c r="E29" t="str">
        <f>CONCATENATE(A29,"_",B29,"_",C29,"_",D29)</f>
        <v>1_LB400_PUF_S1</v>
      </c>
      <c r="F29" s="2">
        <v>10.154999999999999</v>
      </c>
      <c r="G29" t="s">
        <v>15</v>
      </c>
      <c r="H29">
        <v>6.1987489156843836</v>
      </c>
      <c r="I29">
        <f t="shared" si="3"/>
        <v>6.1987489156843836</v>
      </c>
      <c r="J29">
        <f>AVERAGE(I29:I31)</f>
        <v>5.1661910636423238</v>
      </c>
    </row>
    <row r="30" spans="1:10" x14ac:dyDescent="0.2">
      <c r="A30">
        <v>1</v>
      </c>
      <c r="B30" t="s">
        <v>18</v>
      </c>
      <c r="C30" t="s">
        <v>20</v>
      </c>
      <c r="D30" t="s">
        <v>16</v>
      </c>
      <c r="E30" t="str">
        <f t="shared" ref="E30:E37" si="4">CONCATENATE(A30,"_",B30,"_",C30,"_",D30)</f>
        <v>1_LB400_PUF_S2</v>
      </c>
      <c r="F30" s="2">
        <v>9.9949999999999992</v>
      </c>
      <c r="G30" t="s">
        <v>15</v>
      </c>
      <c r="H30">
        <v>4.8314286726438143</v>
      </c>
      <c r="I30">
        <f t="shared" si="3"/>
        <v>4.8314286726438143</v>
      </c>
    </row>
    <row r="31" spans="1:10" x14ac:dyDescent="0.2">
      <c r="A31">
        <v>1</v>
      </c>
      <c r="B31" t="s">
        <v>18</v>
      </c>
      <c r="C31" t="s">
        <v>20</v>
      </c>
      <c r="D31" t="s">
        <v>17</v>
      </c>
      <c r="E31" t="str">
        <f t="shared" si="4"/>
        <v>1_LB400_PUF_S3</v>
      </c>
      <c r="F31" s="2">
        <v>10.15</v>
      </c>
      <c r="G31" t="s">
        <v>15</v>
      </c>
      <c r="H31">
        <v>4.4683956025987737</v>
      </c>
      <c r="I31">
        <f t="shared" si="3"/>
        <v>4.4683956025987737</v>
      </c>
    </row>
    <row r="32" spans="1:10" x14ac:dyDescent="0.2">
      <c r="A32">
        <v>2</v>
      </c>
      <c r="B32" t="s">
        <v>18</v>
      </c>
      <c r="C32" t="s">
        <v>20</v>
      </c>
      <c r="D32" t="s">
        <v>14</v>
      </c>
      <c r="E32" t="str">
        <f t="shared" si="4"/>
        <v>2_LB400_PUF_S1</v>
      </c>
      <c r="F32" s="2">
        <v>10.256</v>
      </c>
      <c r="G32" t="s">
        <v>15</v>
      </c>
      <c r="H32">
        <v>5.0151921047475838</v>
      </c>
      <c r="I32">
        <f t="shared" si="3"/>
        <v>5.0151921047475838</v>
      </c>
      <c r="J32">
        <f>AVERAGE(I32:I34)</f>
        <v>5.7745143256210127</v>
      </c>
    </row>
    <row r="33" spans="1:10" x14ac:dyDescent="0.2">
      <c r="A33">
        <v>2</v>
      </c>
      <c r="B33" t="s">
        <v>18</v>
      </c>
      <c r="C33" t="s">
        <v>20</v>
      </c>
      <c r="D33" t="s">
        <v>16</v>
      </c>
      <c r="E33" t="str">
        <f t="shared" si="4"/>
        <v>2_LB400_PUF_S2</v>
      </c>
      <c r="F33" s="2">
        <v>10.211</v>
      </c>
      <c r="G33" t="s">
        <v>15</v>
      </c>
      <c r="H33">
        <v>6.145054926745364</v>
      </c>
      <c r="I33">
        <f t="shared" si="3"/>
        <v>6.145054926745364</v>
      </c>
    </row>
    <row r="34" spans="1:10" x14ac:dyDescent="0.2">
      <c r="A34">
        <v>2</v>
      </c>
      <c r="B34" t="s">
        <v>18</v>
      </c>
      <c r="C34" t="s">
        <v>20</v>
      </c>
      <c r="D34" t="s">
        <v>17</v>
      </c>
      <c r="E34" t="str">
        <f t="shared" si="4"/>
        <v>2_LB400_PUF_S3</v>
      </c>
      <c r="F34" s="2">
        <v>10.340999999999999</v>
      </c>
      <c r="G34" t="s">
        <v>15</v>
      </c>
      <c r="H34">
        <v>6.1632959453700904</v>
      </c>
      <c r="I34">
        <f t="shared" si="3"/>
        <v>6.1632959453700904</v>
      </c>
    </row>
    <row r="35" spans="1:10" x14ac:dyDescent="0.2">
      <c r="A35">
        <v>3</v>
      </c>
      <c r="B35" t="s">
        <v>18</v>
      </c>
      <c r="C35" t="s">
        <v>20</v>
      </c>
      <c r="D35" t="s">
        <v>14</v>
      </c>
      <c r="E35" t="str">
        <f t="shared" si="4"/>
        <v>3_LB400_PUF_S1</v>
      </c>
      <c r="F35" s="2">
        <v>10.198</v>
      </c>
      <c r="G35" t="s">
        <v>15</v>
      </c>
      <c r="H35">
        <v>25.025117892465413</v>
      </c>
      <c r="I35">
        <f t="shared" si="3"/>
        <v>25.025117892465413</v>
      </c>
      <c r="J35">
        <f>AVERAGE(I35:I37)</f>
        <v>20.416883895034132</v>
      </c>
    </row>
    <row r="36" spans="1:10" x14ac:dyDescent="0.2">
      <c r="A36">
        <v>3</v>
      </c>
      <c r="B36" t="s">
        <v>18</v>
      </c>
      <c r="C36" t="s">
        <v>20</v>
      </c>
      <c r="D36" t="s">
        <v>16</v>
      </c>
      <c r="E36" t="str">
        <f t="shared" si="4"/>
        <v>3_LB400_PUF_S2</v>
      </c>
      <c r="F36" s="2">
        <v>10.090999999999999</v>
      </c>
      <c r="G36" t="s">
        <v>15</v>
      </c>
      <c r="H36">
        <v>18.719120147547631</v>
      </c>
      <c r="I36">
        <f t="shared" si="3"/>
        <v>18.719120147547631</v>
      </c>
    </row>
    <row r="37" spans="1:10" x14ac:dyDescent="0.2">
      <c r="A37">
        <v>3</v>
      </c>
      <c r="B37" t="s">
        <v>18</v>
      </c>
      <c r="C37" t="s">
        <v>20</v>
      </c>
      <c r="D37" t="s">
        <v>17</v>
      </c>
      <c r="E37" t="str">
        <f t="shared" si="4"/>
        <v>3_LB400_PUF_S3</v>
      </c>
      <c r="F37" s="2">
        <v>10.397</v>
      </c>
      <c r="G37" t="s">
        <v>15</v>
      </c>
      <c r="H37">
        <v>17.506413645089356</v>
      </c>
      <c r="I37">
        <f t="shared" si="3"/>
        <v>17.506413645089356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F6C7-9AE3-3745-86D8-1F491C67B6B8}">
  <dimension ref="A1:S45"/>
  <sheetViews>
    <sheetView topLeftCell="E1" zoomScale="125" workbookViewId="0">
      <selection activeCell="O6" sqref="O6"/>
    </sheetView>
  </sheetViews>
  <sheetFormatPr baseColWidth="10" defaultRowHeight="16" x14ac:dyDescent="0.2"/>
  <cols>
    <col min="5" max="5" width="17" bestFit="1" customWidth="1"/>
    <col min="9" max="9" width="12.33203125" bestFit="1" customWidth="1"/>
    <col min="12" max="12" width="40.1640625" bestFit="1" customWidth="1"/>
    <col min="16" max="16" width="40.1640625" bestFit="1" customWidth="1"/>
  </cols>
  <sheetData>
    <row r="1" spans="1:19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s="1" t="s">
        <v>5</v>
      </c>
      <c r="I1" t="s">
        <v>19</v>
      </c>
      <c r="L1" t="s">
        <v>13</v>
      </c>
      <c r="P1" t="s">
        <v>20</v>
      </c>
    </row>
    <row r="2" spans="1:19" x14ac:dyDescent="0.2">
      <c r="A2">
        <v>1</v>
      </c>
      <c r="B2" t="s">
        <v>12</v>
      </c>
      <c r="C2" t="s">
        <v>13</v>
      </c>
      <c r="D2" t="s">
        <v>14</v>
      </c>
      <c r="E2" t="str">
        <f>CONCATENATE(A2,"_",B2,"_",C2,"_",D2)</f>
        <v>1_Ctrl_SPME_S1</v>
      </c>
      <c r="F2" t="s">
        <v>15</v>
      </c>
      <c r="G2">
        <v>24.6</v>
      </c>
      <c r="H2" s="1">
        <v>2.73878091</v>
      </c>
      <c r="I2">
        <f>H2/G2</f>
        <v>0.11133255731707316</v>
      </c>
      <c r="J2">
        <f>AVERAGE(I2:I4)</f>
        <v>9.626900710824704E-2</v>
      </c>
      <c r="L2" t="s">
        <v>21</v>
      </c>
      <c r="M2" t="s">
        <v>35</v>
      </c>
      <c r="P2" t="s">
        <v>21</v>
      </c>
      <c r="Q2" s="6" t="s">
        <v>35</v>
      </c>
    </row>
    <row r="3" spans="1:19" ht="17" thickBot="1" x14ac:dyDescent="0.25">
      <c r="A3">
        <v>1</v>
      </c>
      <c r="B3" t="s">
        <v>12</v>
      </c>
      <c r="C3" t="s">
        <v>13</v>
      </c>
      <c r="D3" t="s">
        <v>16</v>
      </c>
      <c r="E3" t="str">
        <f t="shared" ref="E3:E10" si="0">CONCATENATE(A3,"_",B3,"_",C3,"_",D3)</f>
        <v>1_Ctrl_SPME_S2</v>
      </c>
      <c r="F3" t="s">
        <v>15</v>
      </c>
      <c r="G3">
        <v>28.3</v>
      </c>
      <c r="H3" s="1">
        <v>1.45322606</v>
      </c>
      <c r="I3">
        <f>H3/G3</f>
        <v>5.1350744169611308E-2</v>
      </c>
    </row>
    <row r="4" spans="1:19" x14ac:dyDescent="0.2">
      <c r="A4">
        <v>1</v>
      </c>
      <c r="B4" t="s">
        <v>12</v>
      </c>
      <c r="C4" t="s">
        <v>13</v>
      </c>
      <c r="D4" t="s">
        <v>17</v>
      </c>
      <c r="E4" t="str">
        <f t="shared" si="0"/>
        <v>1_Ctrl_SPME_S3</v>
      </c>
      <c r="F4" t="s">
        <v>15</v>
      </c>
      <c r="G4">
        <v>24.700000000000003</v>
      </c>
      <c r="H4" s="1">
        <v>3.1152558799999999</v>
      </c>
      <c r="I4">
        <f>H4/G4</f>
        <v>0.12612371983805665</v>
      </c>
      <c r="L4" s="5"/>
      <c r="M4" s="5" t="s">
        <v>22</v>
      </c>
      <c r="N4" s="5" t="s">
        <v>23</v>
      </c>
      <c r="P4" s="5"/>
      <c r="Q4" s="5" t="s">
        <v>22</v>
      </c>
      <c r="R4" s="5" t="s">
        <v>23</v>
      </c>
    </row>
    <row r="5" spans="1:19" x14ac:dyDescent="0.2">
      <c r="A5">
        <v>2</v>
      </c>
      <c r="B5" t="s">
        <v>12</v>
      </c>
      <c r="C5" t="s">
        <v>13</v>
      </c>
      <c r="D5" t="s">
        <v>14</v>
      </c>
      <c r="E5" t="str">
        <f t="shared" si="0"/>
        <v>2_Ctrl_SPME_S1</v>
      </c>
      <c r="F5" t="s">
        <v>15</v>
      </c>
      <c r="G5">
        <v>31.350000000000005</v>
      </c>
      <c r="H5" s="1">
        <v>2.5712873300000001</v>
      </c>
      <c r="I5">
        <f>H5/G5</f>
        <v>8.2018734609250382E-2</v>
      </c>
      <c r="J5">
        <f>AVERAGE(I5:I7)</f>
        <v>8.3310909777814052E-2</v>
      </c>
      <c r="L5" s="3" t="s">
        <v>24</v>
      </c>
      <c r="M5" s="3">
        <v>9.626900710824704E-2</v>
      </c>
      <c r="N5" s="3">
        <v>7.1642644106505227E-2</v>
      </c>
      <c r="P5" s="3" t="s">
        <v>24</v>
      </c>
      <c r="Q5" s="3">
        <v>13.145360513077046</v>
      </c>
      <c r="R5" s="3">
        <v>5.1661910636423238</v>
      </c>
    </row>
    <row r="6" spans="1:19" x14ac:dyDescent="0.2">
      <c r="A6">
        <v>2</v>
      </c>
      <c r="B6" t="s">
        <v>12</v>
      </c>
      <c r="C6" t="s">
        <v>13</v>
      </c>
      <c r="D6" t="s">
        <v>16</v>
      </c>
      <c r="E6" t="str">
        <f t="shared" si="0"/>
        <v>2_Ctrl_SPME_S2</v>
      </c>
      <c r="F6" t="s">
        <v>15</v>
      </c>
      <c r="G6">
        <v>31.400000000000002</v>
      </c>
      <c r="H6" s="1">
        <v>2.8151773800000002</v>
      </c>
      <c r="I6">
        <f>H6/G6</f>
        <v>8.9655330573248412E-2</v>
      </c>
      <c r="L6" s="3" t="s">
        <v>25</v>
      </c>
      <c r="M6" s="3">
        <v>1.5679323812488495E-3</v>
      </c>
      <c r="N6" s="3">
        <v>2.8165341368933915E-3</v>
      </c>
      <c r="O6">
        <f>M6/N6</f>
        <v>0.55668857718098275</v>
      </c>
      <c r="P6" s="3" t="s">
        <v>25</v>
      </c>
      <c r="Q6" s="3">
        <v>5.1315016915627325</v>
      </c>
      <c r="R6" s="3">
        <v>0.83258004084687087</v>
      </c>
      <c r="S6">
        <f>Q6/R6</f>
        <v>6.1633734173391321</v>
      </c>
    </row>
    <row r="7" spans="1:19" x14ac:dyDescent="0.2">
      <c r="A7">
        <v>2</v>
      </c>
      <c r="B7" t="s">
        <v>12</v>
      </c>
      <c r="C7" t="s">
        <v>13</v>
      </c>
      <c r="D7" t="s">
        <v>17</v>
      </c>
      <c r="E7" t="str">
        <f t="shared" si="0"/>
        <v>2_Ctrl_SPME_S3</v>
      </c>
      <c r="F7" t="s">
        <v>15</v>
      </c>
      <c r="G7">
        <v>31.800000000000004</v>
      </c>
      <c r="H7" s="1">
        <v>2.4886255199999998</v>
      </c>
      <c r="I7">
        <f>H7/G7</f>
        <v>7.8258664150943374E-2</v>
      </c>
      <c r="L7" s="3" t="s">
        <v>26</v>
      </c>
      <c r="M7" s="3">
        <v>3</v>
      </c>
      <c r="N7" s="3">
        <v>2</v>
      </c>
      <c r="P7" s="3" t="s">
        <v>26</v>
      </c>
      <c r="Q7" s="3">
        <v>3</v>
      </c>
      <c r="R7" s="3">
        <v>3</v>
      </c>
    </row>
    <row r="8" spans="1:19" x14ac:dyDescent="0.2">
      <c r="A8">
        <v>3</v>
      </c>
      <c r="B8" t="s">
        <v>12</v>
      </c>
      <c r="C8" t="s">
        <v>13</v>
      </c>
      <c r="D8" t="s">
        <v>14</v>
      </c>
      <c r="E8" t="str">
        <f t="shared" si="0"/>
        <v>3_Ctrl_SPME_S1</v>
      </c>
      <c r="F8" t="s">
        <v>15</v>
      </c>
      <c r="G8">
        <v>31.600000000000005</v>
      </c>
      <c r="H8" s="1">
        <v>2.6875629000000001</v>
      </c>
      <c r="I8">
        <f>H8/G8</f>
        <v>8.5049458860759486E-2</v>
      </c>
      <c r="J8">
        <f>AVERAGE(I8:I10)</f>
        <v>9.0400742700538925E-2</v>
      </c>
      <c r="L8" s="3" t="s">
        <v>27</v>
      </c>
      <c r="M8" s="3">
        <v>1.9841329664636968E-3</v>
      </c>
      <c r="N8" s="3"/>
      <c r="P8" s="3" t="s">
        <v>27</v>
      </c>
      <c r="Q8" s="3">
        <v>2.9820408662048017</v>
      </c>
      <c r="R8" s="3"/>
    </row>
    <row r="9" spans="1:19" x14ac:dyDescent="0.2">
      <c r="A9">
        <v>3</v>
      </c>
      <c r="B9" t="s">
        <v>12</v>
      </c>
      <c r="C9" t="s">
        <v>13</v>
      </c>
      <c r="D9" t="s">
        <v>16</v>
      </c>
      <c r="E9" t="str">
        <f t="shared" si="0"/>
        <v>3_Ctrl_SPME_S2</v>
      </c>
      <c r="F9" t="s">
        <v>15</v>
      </c>
      <c r="G9">
        <v>33.200000000000003</v>
      </c>
      <c r="H9" s="1">
        <v>3.2733806200000002</v>
      </c>
      <c r="I9">
        <f>H9/G9</f>
        <v>9.8595801807228919E-2</v>
      </c>
      <c r="L9" s="3" t="s">
        <v>28</v>
      </c>
      <c r="M9" s="3">
        <v>0</v>
      </c>
      <c r="N9" s="3"/>
      <c r="P9" s="3" t="s">
        <v>28</v>
      </c>
      <c r="Q9" s="3">
        <v>0</v>
      </c>
      <c r="R9" s="3"/>
    </row>
    <row r="10" spans="1:19" x14ac:dyDescent="0.2">
      <c r="A10">
        <v>3</v>
      </c>
      <c r="B10" t="s">
        <v>12</v>
      </c>
      <c r="C10" t="s">
        <v>13</v>
      </c>
      <c r="D10" t="s">
        <v>17</v>
      </c>
      <c r="E10" t="str">
        <f t="shared" si="0"/>
        <v>3_Ctrl_SPME_S3</v>
      </c>
      <c r="F10" t="s">
        <v>15</v>
      </c>
      <c r="G10">
        <v>28.25</v>
      </c>
      <c r="H10" s="1">
        <v>2.4734843299999998</v>
      </c>
      <c r="I10">
        <f>H10/G10</f>
        <v>8.7556967433628313E-2</v>
      </c>
      <c r="L10" s="3" t="s">
        <v>29</v>
      </c>
      <c r="M10" s="3">
        <v>3</v>
      </c>
      <c r="N10" s="3"/>
      <c r="P10" s="3" t="s">
        <v>29</v>
      </c>
      <c r="Q10" s="3">
        <v>4</v>
      </c>
      <c r="R10" s="3"/>
    </row>
    <row r="11" spans="1:19" x14ac:dyDescent="0.2">
      <c r="A11">
        <v>1</v>
      </c>
      <c r="B11" t="s">
        <v>18</v>
      </c>
      <c r="C11" t="s">
        <v>13</v>
      </c>
      <c r="D11" t="s">
        <v>14</v>
      </c>
      <c r="E11" t="str">
        <f>CONCATENATE(A11,"_",B11,"_",C11,"_",D11)</f>
        <v>1_LB400_SPME_S1</v>
      </c>
      <c r="F11" t="s">
        <v>15</v>
      </c>
      <c r="G11">
        <v>39.699999999999996</v>
      </c>
      <c r="H11" s="1">
        <v>4.3340302900000003</v>
      </c>
      <c r="I11">
        <f>H11/G11</f>
        <v>0.10916952871536525</v>
      </c>
      <c r="J11">
        <f>AVERAGE(I11,I13)</f>
        <v>7.1642644106505227E-2</v>
      </c>
      <c r="L11" s="3" t="s">
        <v>30</v>
      </c>
      <c r="M11" s="3">
        <v>0.605627397124195</v>
      </c>
      <c r="N11" s="3"/>
      <c r="P11" s="3" t="s">
        <v>30</v>
      </c>
      <c r="Q11" s="3">
        <v>5.6590889751716977</v>
      </c>
      <c r="R11" s="3"/>
    </row>
    <row r="12" spans="1:19" x14ac:dyDescent="0.2">
      <c r="A12">
        <v>1</v>
      </c>
      <c r="B12" t="s">
        <v>18</v>
      </c>
      <c r="C12" t="s">
        <v>13</v>
      </c>
      <c r="D12" t="s">
        <v>16</v>
      </c>
      <c r="E12" t="str">
        <f t="shared" ref="E12:E19" si="1">CONCATENATE(A12,"_",B12,"_",C12,"_",D12)</f>
        <v>1_LB400_SPME_S2</v>
      </c>
      <c r="F12" t="s">
        <v>15</v>
      </c>
      <c r="G12">
        <v>37.449999999999996</v>
      </c>
      <c r="H12" s="1"/>
      <c r="L12" s="3" t="s">
        <v>31</v>
      </c>
      <c r="M12" s="3">
        <v>0.29375503414467269</v>
      </c>
      <c r="N12" s="3"/>
      <c r="P12" s="3" t="s">
        <v>31</v>
      </c>
      <c r="Q12" s="3">
        <v>2.4028935397141012E-3</v>
      </c>
      <c r="R12" s="3"/>
    </row>
    <row r="13" spans="1:19" x14ac:dyDescent="0.2">
      <c r="A13">
        <v>1</v>
      </c>
      <c r="B13" t="s">
        <v>18</v>
      </c>
      <c r="C13" t="s">
        <v>13</v>
      </c>
      <c r="D13" t="s">
        <v>17</v>
      </c>
      <c r="E13" t="str">
        <f t="shared" si="1"/>
        <v>1_LB400_SPME_S3</v>
      </c>
      <c r="F13" t="s">
        <v>15</v>
      </c>
      <c r="G13">
        <v>31.85</v>
      </c>
      <c r="H13" s="1">
        <v>1.0865869399999999</v>
      </c>
      <c r="I13">
        <f>H13/G13</f>
        <v>3.4115759497645205E-2</v>
      </c>
      <c r="L13" s="3" t="s">
        <v>32</v>
      </c>
      <c r="M13" s="3">
        <v>2.3533634348018233</v>
      </c>
      <c r="N13" s="3"/>
      <c r="P13" s="3" t="s">
        <v>32</v>
      </c>
      <c r="Q13" s="3">
        <v>2.1318467863266499</v>
      </c>
      <c r="R13" s="3"/>
    </row>
    <row r="14" spans="1:19" x14ac:dyDescent="0.2">
      <c r="A14">
        <v>2</v>
      </c>
      <c r="B14" t="s">
        <v>18</v>
      </c>
      <c r="C14" t="s">
        <v>13</v>
      </c>
      <c r="D14" t="s">
        <v>14</v>
      </c>
      <c r="E14" t="str">
        <f t="shared" si="1"/>
        <v>2_LB400_SPME_S1</v>
      </c>
      <c r="F14" t="s">
        <v>15</v>
      </c>
      <c r="G14">
        <v>23.25</v>
      </c>
      <c r="H14" s="1">
        <v>3.7484649299999999</v>
      </c>
      <c r="I14">
        <f>H14/G14</f>
        <v>0.16122429806451613</v>
      </c>
      <c r="J14">
        <f>AVERAGE(I14:I16)</f>
        <v>0.13226616521106144</v>
      </c>
      <c r="L14" s="3" t="s">
        <v>33</v>
      </c>
      <c r="M14" s="3">
        <v>0.58751006828934538</v>
      </c>
      <c r="N14" s="3"/>
      <c r="P14" s="3" t="s">
        <v>33</v>
      </c>
      <c r="Q14" s="3">
        <v>4.8057870794282025E-3</v>
      </c>
      <c r="R14" s="3"/>
    </row>
    <row r="15" spans="1:19" ht="17" thickBot="1" x14ac:dyDescent="0.25">
      <c r="A15">
        <v>2</v>
      </c>
      <c r="B15" t="s">
        <v>18</v>
      </c>
      <c r="C15" t="s">
        <v>13</v>
      </c>
      <c r="D15" t="s">
        <v>16</v>
      </c>
      <c r="E15" t="str">
        <f t="shared" si="1"/>
        <v>2_LB400_SPME_S2</v>
      </c>
      <c r="F15" t="s">
        <v>15</v>
      </c>
      <c r="G15">
        <v>24.799999999999997</v>
      </c>
      <c r="H15" s="1">
        <v>3.1247883500000002</v>
      </c>
      <c r="I15">
        <f>H15/G15</f>
        <v>0.1259995302419355</v>
      </c>
      <c r="L15" s="4" t="s">
        <v>34</v>
      </c>
      <c r="M15" s="4">
        <v>3.1824463052837091</v>
      </c>
      <c r="N15" s="4"/>
      <c r="P15" s="4" t="s">
        <v>34</v>
      </c>
      <c r="Q15" s="4">
        <v>2.7764451051977934</v>
      </c>
      <c r="R15" s="4"/>
    </row>
    <row r="16" spans="1:19" x14ac:dyDescent="0.2">
      <c r="A16">
        <v>2</v>
      </c>
      <c r="B16" t="s">
        <v>18</v>
      </c>
      <c r="C16" t="s">
        <v>13</v>
      </c>
      <c r="D16" t="s">
        <v>17</v>
      </c>
      <c r="E16" t="str">
        <f t="shared" si="1"/>
        <v>2_LB400_SPME_S3</v>
      </c>
      <c r="F16" t="s">
        <v>15</v>
      </c>
      <c r="G16">
        <v>20.2</v>
      </c>
      <c r="H16" s="1">
        <v>2.2134082799999999</v>
      </c>
      <c r="I16">
        <f>H16/G16</f>
        <v>0.10957466732673267</v>
      </c>
    </row>
    <row r="17" spans="1:19" x14ac:dyDescent="0.2">
      <c r="A17">
        <v>3</v>
      </c>
      <c r="B17" t="s">
        <v>18</v>
      </c>
      <c r="C17" t="s">
        <v>13</v>
      </c>
      <c r="D17" t="s">
        <v>14</v>
      </c>
      <c r="E17" t="str">
        <f t="shared" si="1"/>
        <v>3_LB400_SPME_S1</v>
      </c>
      <c r="F17" t="s">
        <v>15</v>
      </c>
      <c r="G17">
        <v>28.900000000000002</v>
      </c>
      <c r="H17" s="1">
        <v>10.1444882</v>
      </c>
      <c r="I17">
        <f>H17/G17</f>
        <v>0.35102035294117645</v>
      </c>
      <c r="J17">
        <f>AVERAGE(I17:I19)</f>
        <v>0.18541561911880541</v>
      </c>
      <c r="L17" t="s">
        <v>21</v>
      </c>
      <c r="M17" s="6" t="s">
        <v>36</v>
      </c>
      <c r="P17" t="s">
        <v>21</v>
      </c>
      <c r="Q17" s="6" t="s">
        <v>36</v>
      </c>
    </row>
    <row r="18" spans="1:19" ht="17" thickBot="1" x14ac:dyDescent="0.25">
      <c r="A18">
        <v>3</v>
      </c>
      <c r="B18" t="s">
        <v>18</v>
      </c>
      <c r="C18" t="s">
        <v>13</v>
      </c>
      <c r="D18" t="s">
        <v>16</v>
      </c>
      <c r="E18" t="str">
        <f t="shared" si="1"/>
        <v>3_LB400_SPME_S2</v>
      </c>
      <c r="F18" t="s">
        <v>15</v>
      </c>
      <c r="G18">
        <v>28.500000000000004</v>
      </c>
      <c r="H18" s="1">
        <v>3.1090959900000001</v>
      </c>
      <c r="I18">
        <f>H18/G18</f>
        <v>0.10909108736842105</v>
      </c>
    </row>
    <row r="19" spans="1:19" x14ac:dyDescent="0.2">
      <c r="A19">
        <v>3</v>
      </c>
      <c r="B19" t="s">
        <v>18</v>
      </c>
      <c r="C19" t="s">
        <v>13</v>
      </c>
      <c r="D19" t="s">
        <v>17</v>
      </c>
      <c r="E19" t="str">
        <f t="shared" si="1"/>
        <v>3_LB400_SPME_S3</v>
      </c>
      <c r="F19" t="s">
        <v>15</v>
      </c>
      <c r="G19">
        <v>41.650000000000006</v>
      </c>
      <c r="H19" s="1">
        <v>4.00404012</v>
      </c>
      <c r="I19">
        <f>H19/G19</f>
        <v>9.6135417046818716E-2</v>
      </c>
      <c r="L19" s="5"/>
      <c r="M19" s="5" t="s">
        <v>22</v>
      </c>
      <c r="N19" s="5" t="s">
        <v>23</v>
      </c>
      <c r="P19" s="5"/>
      <c r="Q19" s="5" t="s">
        <v>22</v>
      </c>
      <c r="R19" s="5" t="s">
        <v>23</v>
      </c>
    </row>
    <row r="20" spans="1:19" x14ac:dyDescent="0.2">
      <c r="A20">
        <v>1</v>
      </c>
      <c r="B20" t="s">
        <v>12</v>
      </c>
      <c r="C20" t="s">
        <v>20</v>
      </c>
      <c r="D20" t="s">
        <v>14</v>
      </c>
      <c r="E20" t="str">
        <f>CONCATENATE(A20,"_",B20,"_",C20,"_",D20)</f>
        <v>1_Ctrl_PUF_S1</v>
      </c>
      <c r="F20" s="2">
        <v>10.288</v>
      </c>
      <c r="G20" t="s">
        <v>15</v>
      </c>
      <c r="H20">
        <v>14.485292026893523</v>
      </c>
      <c r="I20">
        <f>H20</f>
        <v>14.485292026893523</v>
      </c>
      <c r="J20">
        <f>AVERAGE(I20:I22)</f>
        <v>13.145360513077046</v>
      </c>
      <c r="L20" s="3" t="s">
        <v>24</v>
      </c>
      <c r="M20" s="3">
        <v>8.3310909777814052E-2</v>
      </c>
      <c r="N20" s="3">
        <v>0.13226616521106144</v>
      </c>
      <c r="P20" s="3" t="s">
        <v>24</v>
      </c>
      <c r="Q20" s="3">
        <v>18.45075180306165</v>
      </c>
      <c r="R20" s="3">
        <v>5.7745143256210127</v>
      </c>
    </row>
    <row r="21" spans="1:19" x14ac:dyDescent="0.2">
      <c r="A21">
        <v>1</v>
      </c>
      <c r="B21" t="s">
        <v>12</v>
      </c>
      <c r="C21" t="s">
        <v>20</v>
      </c>
      <c r="D21" t="s">
        <v>16</v>
      </c>
      <c r="E21" t="str">
        <f t="shared" ref="E21:E28" si="2">CONCATENATE(A21,"_",B21,"_",C21,"_",D21)</f>
        <v>1_Ctrl_PUF_S2</v>
      </c>
      <c r="F21" s="2">
        <v>9.9260000000000002</v>
      </c>
      <c r="G21" t="s">
        <v>15</v>
      </c>
      <c r="H21">
        <v>10.529902698802871</v>
      </c>
      <c r="I21">
        <f t="shared" ref="I21:I37" si="3">H21</f>
        <v>10.529902698802871</v>
      </c>
      <c r="L21" s="3" t="s">
        <v>25</v>
      </c>
      <c r="M21" s="3">
        <v>3.3723288885013196E-5</v>
      </c>
      <c r="N21" s="3">
        <v>6.9637412421455144E-4</v>
      </c>
      <c r="O21">
        <f>M21/N21</f>
        <v>4.8426970090323346E-2</v>
      </c>
      <c r="P21" s="3" t="s">
        <v>25</v>
      </c>
      <c r="Q21" s="3">
        <v>0.3640093189628798</v>
      </c>
      <c r="R21" s="3">
        <v>0.43251086002423422</v>
      </c>
      <c r="S21">
        <f>Q21/R21</f>
        <v>0.84161891089274343</v>
      </c>
    </row>
    <row r="22" spans="1:19" x14ac:dyDescent="0.2">
      <c r="A22">
        <v>1</v>
      </c>
      <c r="B22" t="s">
        <v>12</v>
      </c>
      <c r="C22" t="s">
        <v>20</v>
      </c>
      <c r="D22" t="s">
        <v>17</v>
      </c>
      <c r="E22" t="str">
        <f t="shared" si="2"/>
        <v>1_Ctrl_PUF_S3</v>
      </c>
      <c r="F22" s="2">
        <v>10.345000000000001</v>
      </c>
      <c r="G22" t="s">
        <v>15</v>
      </c>
      <c r="H22">
        <v>14.420886813534739</v>
      </c>
      <c r="I22">
        <f t="shared" si="3"/>
        <v>14.420886813534739</v>
      </c>
      <c r="L22" s="3" t="s">
        <v>26</v>
      </c>
      <c r="M22" s="3">
        <v>3</v>
      </c>
      <c r="N22" s="3">
        <v>3</v>
      </c>
      <c r="P22" s="3" t="s">
        <v>26</v>
      </c>
      <c r="Q22" s="3">
        <v>3</v>
      </c>
      <c r="R22" s="3">
        <v>3</v>
      </c>
    </row>
    <row r="23" spans="1:19" x14ac:dyDescent="0.2">
      <c r="A23">
        <v>2</v>
      </c>
      <c r="B23" t="s">
        <v>12</v>
      </c>
      <c r="C23" t="s">
        <v>20</v>
      </c>
      <c r="D23" t="s">
        <v>14</v>
      </c>
      <c r="E23" t="str">
        <f t="shared" si="2"/>
        <v>2_Ctrl_PUF_S1</v>
      </c>
      <c r="F23" s="2">
        <v>10.177</v>
      </c>
      <c r="G23" t="s">
        <v>15</v>
      </c>
      <c r="H23">
        <v>17.806390433243589</v>
      </c>
      <c r="I23">
        <f t="shared" si="3"/>
        <v>17.806390433243589</v>
      </c>
      <c r="J23">
        <f>AVERAGE(I23:I25)</f>
        <v>18.45075180306165</v>
      </c>
      <c r="L23" s="3" t="s">
        <v>27</v>
      </c>
      <c r="M23" s="3">
        <v>3.6504870654978231E-4</v>
      </c>
      <c r="N23" s="3"/>
      <c r="P23" s="3" t="s">
        <v>27</v>
      </c>
      <c r="Q23" s="3">
        <v>0.39826008949355701</v>
      </c>
      <c r="R23" s="3"/>
    </row>
    <row r="24" spans="1:19" x14ac:dyDescent="0.2">
      <c r="A24">
        <v>2</v>
      </c>
      <c r="B24" t="s">
        <v>12</v>
      </c>
      <c r="C24" t="s">
        <v>20</v>
      </c>
      <c r="D24" t="s">
        <v>16</v>
      </c>
      <c r="E24" t="str">
        <f t="shared" si="2"/>
        <v>2_Ctrl_PUF_S2</v>
      </c>
      <c r="F24" s="2">
        <v>10.343</v>
      </c>
      <c r="G24" t="s">
        <v>15</v>
      </c>
      <c r="H24">
        <v>19.002297127306225</v>
      </c>
      <c r="I24">
        <f t="shared" si="3"/>
        <v>19.002297127306225</v>
      </c>
      <c r="L24" s="3" t="s">
        <v>28</v>
      </c>
      <c r="M24" s="3">
        <v>0</v>
      </c>
      <c r="N24" s="3"/>
      <c r="P24" s="3" t="s">
        <v>28</v>
      </c>
      <c r="Q24" s="3">
        <v>0</v>
      </c>
      <c r="R24" s="3"/>
    </row>
    <row r="25" spans="1:19" x14ac:dyDescent="0.2">
      <c r="A25">
        <v>2</v>
      </c>
      <c r="B25" t="s">
        <v>12</v>
      </c>
      <c r="C25" t="s">
        <v>20</v>
      </c>
      <c r="D25" t="s">
        <v>17</v>
      </c>
      <c r="E25" t="str">
        <f t="shared" si="2"/>
        <v>2_Ctrl_PUF_S3</v>
      </c>
      <c r="F25" s="2">
        <v>10.327999999999999</v>
      </c>
      <c r="G25" t="s">
        <v>15</v>
      </c>
      <c r="H25">
        <v>18.543567848635131</v>
      </c>
      <c r="I25">
        <f t="shared" si="3"/>
        <v>18.543567848635131</v>
      </c>
      <c r="L25" s="3" t="s">
        <v>29</v>
      </c>
      <c r="M25" s="3">
        <v>4</v>
      </c>
      <c r="N25" s="3"/>
      <c r="P25" s="3" t="s">
        <v>29</v>
      </c>
      <c r="Q25" s="3">
        <v>4</v>
      </c>
      <c r="R25" s="3"/>
    </row>
    <row r="26" spans="1:19" x14ac:dyDescent="0.2">
      <c r="A26">
        <v>3</v>
      </c>
      <c r="B26" t="s">
        <v>12</v>
      </c>
      <c r="C26" t="s">
        <v>20</v>
      </c>
      <c r="D26" t="s">
        <v>14</v>
      </c>
      <c r="E26" t="str">
        <f t="shared" si="2"/>
        <v>3_Ctrl_PUF_S1</v>
      </c>
      <c r="F26" s="2">
        <v>10.122999999999999</v>
      </c>
      <c r="G26" t="s">
        <v>15</v>
      </c>
      <c r="H26">
        <v>43.729671819758607</v>
      </c>
      <c r="I26">
        <f t="shared" si="3"/>
        <v>43.729671819758607</v>
      </c>
      <c r="J26">
        <f>AVERAGE(I26:I28)</f>
        <v>37.562336991056533</v>
      </c>
      <c r="L26" s="3" t="s">
        <v>30</v>
      </c>
      <c r="M26" s="3">
        <v>-3.1381199762232836</v>
      </c>
      <c r="N26" s="3"/>
      <c r="P26" s="3" t="s">
        <v>30</v>
      </c>
      <c r="Q26" s="3">
        <v>24.600991034744542</v>
      </c>
      <c r="R26" s="3"/>
    </row>
    <row r="27" spans="1:19" x14ac:dyDescent="0.2">
      <c r="A27">
        <v>3</v>
      </c>
      <c r="B27" t="s">
        <v>12</v>
      </c>
      <c r="C27" t="s">
        <v>20</v>
      </c>
      <c r="D27" t="s">
        <v>16</v>
      </c>
      <c r="E27" t="str">
        <f t="shared" si="2"/>
        <v>3_Ctrl_PUF_S2</v>
      </c>
      <c r="F27" s="2">
        <v>10.462</v>
      </c>
      <c r="G27" t="s">
        <v>15</v>
      </c>
      <c r="H27">
        <v>36.187751087232719</v>
      </c>
      <c r="I27">
        <f t="shared" si="3"/>
        <v>36.187751087232719</v>
      </c>
      <c r="L27" s="3" t="s">
        <v>31</v>
      </c>
      <c r="M27" s="3">
        <v>1.7455449950505277E-2</v>
      </c>
      <c r="N27" s="3"/>
      <c r="P27" s="3" t="s">
        <v>31</v>
      </c>
      <c r="Q27" s="3">
        <v>8.1010621840247811E-6</v>
      </c>
      <c r="R27" s="3"/>
    </row>
    <row r="28" spans="1:19" x14ac:dyDescent="0.2">
      <c r="A28">
        <v>3</v>
      </c>
      <c r="B28" t="s">
        <v>12</v>
      </c>
      <c r="C28" t="s">
        <v>20</v>
      </c>
      <c r="D28" t="s">
        <v>17</v>
      </c>
      <c r="E28" t="str">
        <f t="shared" si="2"/>
        <v>3_Ctrl_PUF_S3</v>
      </c>
      <c r="F28" s="2">
        <v>10.273999999999999</v>
      </c>
      <c r="G28" t="s">
        <v>15</v>
      </c>
      <c r="H28">
        <v>32.769588066178279</v>
      </c>
      <c r="I28">
        <f t="shared" si="3"/>
        <v>32.769588066178279</v>
      </c>
      <c r="L28" s="3" t="s">
        <v>32</v>
      </c>
      <c r="M28" s="3">
        <v>2.1318467863266499</v>
      </c>
      <c r="N28" s="3"/>
      <c r="P28" s="3" t="s">
        <v>32</v>
      </c>
      <c r="Q28" s="3">
        <v>2.1318467863266499</v>
      </c>
      <c r="R28" s="3"/>
    </row>
    <row r="29" spans="1:19" x14ac:dyDescent="0.2">
      <c r="A29">
        <v>1</v>
      </c>
      <c r="B29" t="s">
        <v>18</v>
      </c>
      <c r="C29" t="s">
        <v>20</v>
      </c>
      <c r="D29" t="s">
        <v>14</v>
      </c>
      <c r="E29" t="str">
        <f>CONCATENATE(A29,"_",B29,"_",C29,"_",D29)</f>
        <v>1_LB400_PUF_S1</v>
      </c>
      <c r="F29" s="2">
        <v>10.154999999999999</v>
      </c>
      <c r="G29" t="s">
        <v>15</v>
      </c>
      <c r="H29">
        <v>6.1987489156843836</v>
      </c>
      <c r="I29">
        <f t="shared" si="3"/>
        <v>6.1987489156843836</v>
      </c>
      <c r="J29">
        <f>AVERAGE(I29:I31)</f>
        <v>5.1661910636423238</v>
      </c>
      <c r="L29" s="3" t="s">
        <v>33</v>
      </c>
      <c r="M29" s="3">
        <v>3.4910899901010553E-2</v>
      </c>
      <c r="N29" s="3"/>
      <c r="P29" s="3" t="s">
        <v>33</v>
      </c>
      <c r="Q29" s="3">
        <v>1.6202124368049562E-5</v>
      </c>
      <c r="R29" s="3"/>
    </row>
    <row r="30" spans="1:19" ht="17" thickBot="1" x14ac:dyDescent="0.25">
      <c r="A30">
        <v>1</v>
      </c>
      <c r="B30" t="s">
        <v>18</v>
      </c>
      <c r="C30" t="s">
        <v>20</v>
      </c>
      <c r="D30" t="s">
        <v>16</v>
      </c>
      <c r="E30" t="str">
        <f t="shared" ref="E30:E37" si="4">CONCATENATE(A30,"_",B30,"_",C30,"_",D30)</f>
        <v>1_LB400_PUF_S2</v>
      </c>
      <c r="F30" s="2">
        <v>9.9949999999999992</v>
      </c>
      <c r="G30" t="s">
        <v>15</v>
      </c>
      <c r="H30">
        <v>4.8314286726438143</v>
      </c>
      <c r="I30">
        <f t="shared" si="3"/>
        <v>4.8314286726438143</v>
      </c>
      <c r="L30" s="4" t="s">
        <v>34</v>
      </c>
      <c r="M30" s="4">
        <v>2.7764451051977934</v>
      </c>
      <c r="N30" s="4"/>
      <c r="P30" s="4" t="s">
        <v>34</v>
      </c>
      <c r="Q30" s="4">
        <v>2.7764451051977934</v>
      </c>
      <c r="R30" s="4"/>
    </row>
    <row r="31" spans="1:19" x14ac:dyDescent="0.2">
      <c r="A31">
        <v>1</v>
      </c>
      <c r="B31" t="s">
        <v>18</v>
      </c>
      <c r="C31" t="s">
        <v>20</v>
      </c>
      <c r="D31" t="s">
        <v>17</v>
      </c>
      <c r="E31" t="str">
        <f t="shared" si="4"/>
        <v>1_LB400_PUF_S3</v>
      </c>
      <c r="F31" s="2">
        <v>10.15</v>
      </c>
      <c r="G31" t="s">
        <v>15</v>
      </c>
      <c r="H31">
        <v>4.4683956025987737</v>
      </c>
      <c r="I31">
        <f t="shared" si="3"/>
        <v>4.4683956025987737</v>
      </c>
    </row>
    <row r="32" spans="1:19" x14ac:dyDescent="0.2">
      <c r="A32">
        <v>2</v>
      </c>
      <c r="B32" t="s">
        <v>18</v>
      </c>
      <c r="C32" t="s">
        <v>20</v>
      </c>
      <c r="D32" t="s">
        <v>14</v>
      </c>
      <c r="E32" t="str">
        <f t="shared" si="4"/>
        <v>2_LB400_PUF_S1</v>
      </c>
      <c r="F32" s="2">
        <v>10.256</v>
      </c>
      <c r="G32" t="s">
        <v>15</v>
      </c>
      <c r="H32">
        <v>5.0151921047475838</v>
      </c>
      <c r="I32">
        <f t="shared" si="3"/>
        <v>5.0151921047475838</v>
      </c>
      <c r="J32">
        <f>AVERAGE(I32:I34)</f>
        <v>5.7745143256210127</v>
      </c>
      <c r="L32" t="s">
        <v>21</v>
      </c>
      <c r="M32" t="s">
        <v>37</v>
      </c>
      <c r="P32" t="s">
        <v>21</v>
      </c>
      <c r="Q32" s="6" t="s">
        <v>37</v>
      </c>
    </row>
    <row r="33" spans="1:19" ht="17" thickBot="1" x14ac:dyDescent="0.25">
      <c r="A33">
        <v>2</v>
      </c>
      <c r="B33" t="s">
        <v>18</v>
      </c>
      <c r="C33" t="s">
        <v>20</v>
      </c>
      <c r="D33" t="s">
        <v>16</v>
      </c>
      <c r="E33" t="str">
        <f t="shared" si="4"/>
        <v>2_LB400_PUF_S2</v>
      </c>
      <c r="F33" s="2">
        <v>10.211</v>
      </c>
      <c r="G33" t="s">
        <v>15</v>
      </c>
      <c r="H33">
        <v>6.145054926745364</v>
      </c>
      <c r="I33">
        <f t="shared" si="3"/>
        <v>6.145054926745364</v>
      </c>
    </row>
    <row r="34" spans="1:19" x14ac:dyDescent="0.2">
      <c r="A34">
        <v>2</v>
      </c>
      <c r="B34" t="s">
        <v>18</v>
      </c>
      <c r="C34" t="s">
        <v>20</v>
      </c>
      <c r="D34" t="s">
        <v>17</v>
      </c>
      <c r="E34" t="str">
        <f t="shared" si="4"/>
        <v>2_LB400_PUF_S3</v>
      </c>
      <c r="F34" s="2">
        <v>10.340999999999999</v>
      </c>
      <c r="G34" t="s">
        <v>15</v>
      </c>
      <c r="H34">
        <v>6.1632959453700904</v>
      </c>
      <c r="I34">
        <f t="shared" si="3"/>
        <v>6.1632959453700904</v>
      </c>
      <c r="L34" s="5"/>
      <c r="M34" s="5" t="s">
        <v>22</v>
      </c>
      <c r="N34" s="5" t="s">
        <v>23</v>
      </c>
      <c r="P34" s="5"/>
      <c r="Q34" s="5" t="s">
        <v>22</v>
      </c>
      <c r="R34" s="5" t="s">
        <v>23</v>
      </c>
    </row>
    <row r="35" spans="1:19" x14ac:dyDescent="0.2">
      <c r="A35">
        <v>3</v>
      </c>
      <c r="B35" t="s">
        <v>18</v>
      </c>
      <c r="C35" t="s">
        <v>20</v>
      </c>
      <c r="D35" t="s">
        <v>14</v>
      </c>
      <c r="E35" t="str">
        <f t="shared" si="4"/>
        <v>3_LB400_PUF_S1</v>
      </c>
      <c r="F35" s="2">
        <v>10.198</v>
      </c>
      <c r="G35" t="s">
        <v>15</v>
      </c>
      <c r="H35">
        <v>25.025117892465413</v>
      </c>
      <c r="I35">
        <f t="shared" si="3"/>
        <v>25.025117892465413</v>
      </c>
      <c r="J35">
        <f>AVERAGE(I35:I37)</f>
        <v>20.416883895034132</v>
      </c>
      <c r="L35" s="3" t="s">
        <v>24</v>
      </c>
      <c r="M35" s="3">
        <v>9.0400742700538925E-2</v>
      </c>
      <c r="N35" s="3">
        <v>0.18541561911880541</v>
      </c>
      <c r="P35" s="3" t="s">
        <v>24</v>
      </c>
      <c r="Q35" s="3">
        <v>37.562336991056533</v>
      </c>
      <c r="R35" s="3">
        <v>20.416883895034132</v>
      </c>
    </row>
    <row r="36" spans="1:19" x14ac:dyDescent="0.2">
      <c r="A36">
        <v>3</v>
      </c>
      <c r="B36" t="s">
        <v>18</v>
      </c>
      <c r="C36" t="s">
        <v>20</v>
      </c>
      <c r="D36" t="s">
        <v>16</v>
      </c>
      <c r="E36" t="str">
        <f t="shared" si="4"/>
        <v>3_LB400_PUF_S2</v>
      </c>
      <c r="F36" s="2">
        <v>10.090999999999999</v>
      </c>
      <c r="G36" t="s">
        <v>15</v>
      </c>
      <c r="H36">
        <v>18.719120147547631</v>
      </c>
      <c r="I36">
        <f t="shared" si="3"/>
        <v>18.719120147547631</v>
      </c>
      <c r="L36" s="3" t="s">
        <v>25</v>
      </c>
      <c r="M36" s="3">
        <v>5.1941145132359855E-5</v>
      </c>
      <c r="N36" s="3">
        <v>2.0610658246654298E-2</v>
      </c>
      <c r="O36">
        <f>M36/N36</f>
        <v>2.5201109305080733E-3</v>
      </c>
      <c r="P36" s="3" t="s">
        <v>25</v>
      </c>
      <c r="Q36" s="3">
        <v>31.447973776617346</v>
      </c>
      <c r="R36" s="3">
        <v>16.294529696587347</v>
      </c>
      <c r="S36">
        <f>Q36/R36</f>
        <v>1.9299712456999398</v>
      </c>
    </row>
    <row r="37" spans="1:19" x14ac:dyDescent="0.2">
      <c r="A37">
        <v>3</v>
      </c>
      <c r="B37" t="s">
        <v>18</v>
      </c>
      <c r="C37" t="s">
        <v>20</v>
      </c>
      <c r="D37" t="s">
        <v>17</v>
      </c>
      <c r="E37" t="str">
        <f t="shared" si="4"/>
        <v>3_LB400_PUF_S3</v>
      </c>
      <c r="F37" s="2">
        <v>10.397</v>
      </c>
      <c r="G37" t="s">
        <v>15</v>
      </c>
      <c r="H37">
        <v>17.506413645089356</v>
      </c>
      <c r="I37">
        <f t="shared" si="3"/>
        <v>17.506413645089356</v>
      </c>
      <c r="L37" s="3" t="s">
        <v>26</v>
      </c>
      <c r="M37" s="3">
        <v>3</v>
      </c>
      <c r="N37" s="3">
        <v>3</v>
      </c>
      <c r="P37" s="3" t="s">
        <v>26</v>
      </c>
      <c r="Q37" s="3">
        <v>3</v>
      </c>
      <c r="R37" s="3">
        <v>3</v>
      </c>
    </row>
    <row r="38" spans="1:19" x14ac:dyDescent="0.2">
      <c r="L38" s="3" t="s">
        <v>27</v>
      </c>
      <c r="M38" s="3">
        <v>1.0331299695893329E-2</v>
      </c>
      <c r="N38" s="3"/>
      <c r="P38" s="3" t="s">
        <v>27</v>
      </c>
      <c r="Q38" s="3">
        <v>23.871251736602346</v>
      </c>
      <c r="R38" s="3"/>
    </row>
    <row r="39" spans="1:19" x14ac:dyDescent="0.2">
      <c r="L39" s="3" t="s">
        <v>28</v>
      </c>
      <c r="M39" s="3">
        <v>0</v>
      </c>
      <c r="N39" s="3"/>
      <c r="P39" s="3" t="s">
        <v>28</v>
      </c>
      <c r="Q39" s="3">
        <v>0</v>
      </c>
      <c r="R39" s="3"/>
    </row>
    <row r="40" spans="1:19" x14ac:dyDescent="0.2">
      <c r="L40" s="3" t="s">
        <v>29</v>
      </c>
      <c r="M40" s="3">
        <v>4</v>
      </c>
      <c r="N40" s="3"/>
      <c r="P40" s="3" t="s">
        <v>29</v>
      </c>
      <c r="Q40" s="3">
        <v>4</v>
      </c>
      <c r="R40" s="3"/>
    </row>
    <row r="41" spans="1:19" x14ac:dyDescent="0.2">
      <c r="L41" s="3" t="s">
        <v>30</v>
      </c>
      <c r="M41" s="3">
        <v>-1.1448794428411939</v>
      </c>
      <c r="N41" s="3"/>
      <c r="P41" s="3" t="s">
        <v>30</v>
      </c>
      <c r="Q41" s="3">
        <v>4.2979068605093227</v>
      </c>
      <c r="R41" s="3"/>
    </row>
    <row r="42" spans="1:19" x14ac:dyDescent="0.2">
      <c r="L42" s="3" t="s">
        <v>31</v>
      </c>
      <c r="M42" s="3">
        <v>0.15805364783615897</v>
      </c>
      <c r="N42" s="3"/>
      <c r="P42" s="3" t="s">
        <v>31</v>
      </c>
      <c r="Q42" s="3">
        <v>6.333291377120155E-3</v>
      </c>
      <c r="R42" s="3"/>
    </row>
    <row r="43" spans="1:19" x14ac:dyDescent="0.2">
      <c r="L43" s="3" t="s">
        <v>32</v>
      </c>
      <c r="M43" s="3">
        <v>2.1318467863266499</v>
      </c>
      <c r="N43" s="3"/>
      <c r="P43" s="3" t="s">
        <v>32</v>
      </c>
      <c r="Q43" s="3">
        <v>2.1318467863266499</v>
      </c>
      <c r="R43" s="3"/>
    </row>
    <row r="44" spans="1:19" x14ac:dyDescent="0.2">
      <c r="L44" s="3" t="s">
        <v>33</v>
      </c>
      <c r="M44" s="3">
        <v>0.31610729567231793</v>
      </c>
      <c r="N44" s="3"/>
      <c r="P44" s="3" t="s">
        <v>33</v>
      </c>
      <c r="Q44" s="3">
        <v>1.266658275424031E-2</v>
      </c>
      <c r="R44" s="3"/>
    </row>
    <row r="45" spans="1:19" ht="17" thickBot="1" x14ac:dyDescent="0.25">
      <c r="L45" s="4" t="s">
        <v>34</v>
      </c>
      <c r="M45" s="4">
        <v>2.7764451051977934</v>
      </c>
      <c r="N45" s="4"/>
      <c r="P45" s="4" t="s">
        <v>34</v>
      </c>
      <c r="Q45" s="4">
        <v>2.7764451051977934</v>
      </c>
      <c r="R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7B14-1C63-B547-96D7-C3C20154FEF3}">
  <dimension ref="A1:Z45"/>
  <sheetViews>
    <sheetView topLeftCell="I1" zoomScale="110" workbookViewId="0">
      <selection activeCell="I1" sqref="I1:J37"/>
    </sheetView>
  </sheetViews>
  <sheetFormatPr baseColWidth="10" defaultRowHeight="16" x14ac:dyDescent="0.2"/>
  <cols>
    <col min="9" max="9" width="12.33203125" bestFit="1" customWidth="1"/>
    <col min="12" max="12" width="40.1640625" bestFit="1" customWidth="1"/>
    <col min="16" max="16" width="42.6640625" bestFit="1" customWidth="1"/>
    <col min="20" max="20" width="40.1640625" bestFit="1" customWidth="1"/>
    <col min="24" max="24" width="42.6640625" bestFit="1" customWidth="1"/>
  </cols>
  <sheetData>
    <row r="1" spans="1:26" x14ac:dyDescent="0.2">
      <c r="A1" t="s">
        <v>0</v>
      </c>
      <c r="B1" t="s">
        <v>6</v>
      </c>
      <c r="C1" t="s">
        <v>7</v>
      </c>
      <c r="D1" t="s">
        <v>38</v>
      </c>
      <c r="E1" t="s">
        <v>39</v>
      </c>
      <c r="F1" t="s">
        <v>10</v>
      </c>
      <c r="G1" t="s">
        <v>11</v>
      </c>
      <c r="H1" t="s">
        <v>40</v>
      </c>
      <c r="I1" t="s">
        <v>41</v>
      </c>
      <c r="L1" t="s">
        <v>13</v>
      </c>
      <c r="P1" t="s">
        <v>13</v>
      </c>
      <c r="T1" t="s">
        <v>20</v>
      </c>
    </row>
    <row r="2" spans="1:26" x14ac:dyDescent="0.2">
      <c r="A2">
        <v>1</v>
      </c>
      <c r="B2" t="s">
        <v>12</v>
      </c>
      <c r="C2" t="s">
        <v>13</v>
      </c>
      <c r="D2" t="s">
        <v>14</v>
      </c>
      <c r="E2" t="str">
        <f>CONCATENATE(A2,"_",B2,"_",C2,"_",D2)</f>
        <v>1_Ctrl_SPME_S1</v>
      </c>
      <c r="F2" t="s">
        <v>15</v>
      </c>
      <c r="G2">
        <v>24.6</v>
      </c>
      <c r="H2">
        <v>6.8707051341231153</v>
      </c>
      <c r="I2">
        <f>H2/G2</f>
        <v>0.27929695667167131</v>
      </c>
      <c r="J2">
        <f>AVERAGE(I2:I4)</f>
        <v>0.21905815868026626</v>
      </c>
      <c r="L2" t="s">
        <v>21</v>
      </c>
      <c r="M2" t="s">
        <v>35</v>
      </c>
      <c r="P2" t="s">
        <v>42</v>
      </c>
      <c r="Q2" t="s">
        <v>35</v>
      </c>
      <c r="T2" t="s">
        <v>21</v>
      </c>
      <c r="U2" t="s">
        <v>35</v>
      </c>
      <c r="X2" t="s">
        <v>42</v>
      </c>
      <c r="Y2" t="s">
        <v>35</v>
      </c>
    </row>
    <row r="3" spans="1:26" ht="17" thickBot="1" x14ac:dyDescent="0.25">
      <c r="A3">
        <v>1</v>
      </c>
      <c r="B3" t="s">
        <v>12</v>
      </c>
      <c r="C3" t="s">
        <v>13</v>
      </c>
      <c r="D3" t="s">
        <v>16</v>
      </c>
      <c r="E3" t="str">
        <f t="shared" ref="E3:E10" si="0">CONCATENATE(A3,"_",B3,"_",C3,"_",D3)</f>
        <v>1_Ctrl_SPME_S2</v>
      </c>
      <c r="F3" t="s">
        <v>15</v>
      </c>
      <c r="G3">
        <v>28.3</v>
      </c>
      <c r="H3">
        <v>1.9996339519280291</v>
      </c>
      <c r="I3">
        <f>H3/G3</f>
        <v>7.0658443531025766E-2</v>
      </c>
    </row>
    <row r="4" spans="1:26" x14ac:dyDescent="0.2">
      <c r="A4">
        <v>1</v>
      </c>
      <c r="B4" t="s">
        <v>12</v>
      </c>
      <c r="C4" t="s">
        <v>13</v>
      </c>
      <c r="D4" t="s">
        <v>17</v>
      </c>
      <c r="E4" t="str">
        <f t="shared" si="0"/>
        <v>1_Ctrl_SPME_S3</v>
      </c>
      <c r="F4" t="s">
        <v>15</v>
      </c>
      <c r="G4">
        <v>24.700000000000003</v>
      </c>
      <c r="H4">
        <v>7.588311173201113</v>
      </c>
      <c r="I4">
        <f>H4/G4</f>
        <v>0.30721907583810171</v>
      </c>
      <c r="L4" s="5"/>
      <c r="M4" s="5" t="s">
        <v>22</v>
      </c>
      <c r="N4" s="5" t="s">
        <v>23</v>
      </c>
      <c r="P4" s="5"/>
      <c r="Q4" s="5" t="s">
        <v>22</v>
      </c>
      <c r="R4" s="5" t="s">
        <v>23</v>
      </c>
      <c r="T4" s="5"/>
      <c r="U4" s="5" t="s">
        <v>22</v>
      </c>
      <c r="V4" s="5" t="s">
        <v>23</v>
      </c>
      <c r="X4" s="5"/>
      <c r="Y4" s="5" t="s">
        <v>22</v>
      </c>
      <c r="Z4" s="5" t="s">
        <v>23</v>
      </c>
    </row>
    <row r="5" spans="1:26" x14ac:dyDescent="0.2">
      <c r="A5">
        <v>2</v>
      </c>
      <c r="B5" t="s">
        <v>12</v>
      </c>
      <c r="C5" t="s">
        <v>13</v>
      </c>
      <c r="D5" t="s">
        <v>14</v>
      </c>
      <c r="E5" t="str">
        <f t="shared" si="0"/>
        <v>2_Ctrl_SPME_S1</v>
      </c>
      <c r="F5" t="s">
        <v>15</v>
      </c>
      <c r="G5">
        <v>31.350000000000005</v>
      </c>
      <c r="H5">
        <v>2.0601082425974644</v>
      </c>
      <c r="I5">
        <f>H5/G5</f>
        <v>6.5713181582056274E-2</v>
      </c>
      <c r="J5">
        <f>AVERAGE(I5:I7)</f>
        <v>7.7247451946666948E-2</v>
      </c>
      <c r="L5" s="3" t="s">
        <v>24</v>
      </c>
      <c r="M5" s="3">
        <v>0.21905815868026626</v>
      </c>
      <c r="N5" s="3">
        <v>0.21272862169767665</v>
      </c>
      <c r="P5" s="3" t="s">
        <v>24</v>
      </c>
      <c r="Q5" s="3">
        <v>0.21905815868026626</v>
      </c>
      <c r="R5" s="3">
        <v>0.21272862169767665</v>
      </c>
      <c r="T5" s="3" t="s">
        <v>24</v>
      </c>
      <c r="U5" s="3">
        <v>199.30022319051253</v>
      </c>
      <c r="V5" s="3">
        <v>36.127276225142587</v>
      </c>
      <c r="X5" s="3" t="s">
        <v>24</v>
      </c>
      <c r="Y5" s="3">
        <v>199.30022319051253</v>
      </c>
      <c r="Z5" s="3">
        <v>36.127276225142587</v>
      </c>
    </row>
    <row r="6" spans="1:26" x14ac:dyDescent="0.2">
      <c r="A6">
        <v>2</v>
      </c>
      <c r="B6" t="s">
        <v>12</v>
      </c>
      <c r="C6" t="s">
        <v>13</v>
      </c>
      <c r="D6" t="s">
        <v>16</v>
      </c>
      <c r="E6" t="str">
        <f t="shared" si="0"/>
        <v>2_Ctrl_SPME_S2</v>
      </c>
      <c r="F6" t="s">
        <v>15</v>
      </c>
      <c r="G6">
        <v>31.400000000000002</v>
      </c>
      <c r="H6">
        <v>2.9705140232428917</v>
      </c>
      <c r="I6">
        <f>H6/G6</f>
        <v>9.4602357428117567E-2</v>
      </c>
      <c r="L6" s="3" t="s">
        <v>25</v>
      </c>
      <c r="M6" s="3">
        <v>1.6711767776967854E-2</v>
      </c>
      <c r="N6" s="3">
        <v>3.149524165200604E-2</v>
      </c>
      <c r="O6">
        <f>M6/N6</f>
        <v>0.53061246399115736</v>
      </c>
      <c r="P6" s="3" t="s">
        <v>25</v>
      </c>
      <c r="Q6" s="3">
        <v>1.6711767776967854E-2</v>
      </c>
      <c r="R6" s="3">
        <v>3.149524165200604E-2</v>
      </c>
      <c r="T6" s="3" t="s">
        <v>25</v>
      </c>
      <c r="U6" s="3">
        <v>321.25879637972628</v>
      </c>
      <c r="V6" s="3">
        <v>38.446301234278053</v>
      </c>
      <c r="X6" s="3" t="s">
        <v>25</v>
      </c>
      <c r="Y6" s="3">
        <v>321.25879637972628</v>
      </c>
      <c r="Z6" s="3">
        <v>38.446301234278053</v>
      </c>
    </row>
    <row r="7" spans="1:26" x14ac:dyDescent="0.2">
      <c r="A7">
        <v>2</v>
      </c>
      <c r="B7" t="s">
        <v>12</v>
      </c>
      <c r="C7" t="s">
        <v>13</v>
      </c>
      <c r="D7" t="s">
        <v>17</v>
      </c>
      <c r="E7" t="str">
        <f t="shared" si="0"/>
        <v>2_Ctrl_SPME_S3</v>
      </c>
      <c r="F7" t="s">
        <v>15</v>
      </c>
      <c r="G7">
        <v>31.800000000000004</v>
      </c>
      <c r="H7">
        <v>2.2713727751884991</v>
      </c>
      <c r="I7">
        <f>H7/G7</f>
        <v>7.1426816829827003E-2</v>
      </c>
      <c r="L7" s="3" t="s">
        <v>26</v>
      </c>
      <c r="M7" s="3">
        <v>3</v>
      </c>
      <c r="N7" s="3">
        <v>2</v>
      </c>
      <c r="P7" s="3" t="s">
        <v>26</v>
      </c>
      <c r="Q7" s="3">
        <v>3</v>
      </c>
      <c r="R7" s="3">
        <v>2</v>
      </c>
      <c r="T7" s="3" t="s">
        <v>26</v>
      </c>
      <c r="U7" s="3">
        <v>3</v>
      </c>
      <c r="V7" s="3">
        <v>3</v>
      </c>
      <c r="X7" s="3" t="s">
        <v>26</v>
      </c>
      <c r="Y7" s="3">
        <v>3</v>
      </c>
      <c r="Z7" s="3">
        <v>3</v>
      </c>
    </row>
    <row r="8" spans="1:26" x14ac:dyDescent="0.2">
      <c r="A8">
        <v>3</v>
      </c>
      <c r="B8" t="s">
        <v>12</v>
      </c>
      <c r="C8" t="s">
        <v>13</v>
      </c>
      <c r="D8" t="s">
        <v>14</v>
      </c>
      <c r="E8" t="str">
        <f t="shared" si="0"/>
        <v>3_Ctrl_SPME_S1</v>
      </c>
      <c r="F8" t="s">
        <v>15</v>
      </c>
      <c r="G8">
        <v>31.600000000000005</v>
      </c>
      <c r="H8">
        <v>0.56989257542652216</v>
      </c>
      <c r="I8">
        <f>H8/G8</f>
        <v>1.8034575171725381E-2</v>
      </c>
      <c r="J8">
        <f>AVERAGE(I8:I10)</f>
        <v>1.9899358743105122E-2</v>
      </c>
      <c r="L8" s="3" t="s">
        <v>27</v>
      </c>
      <c r="M8" s="3">
        <v>2.1639592401980583E-2</v>
      </c>
      <c r="N8" s="3"/>
      <c r="P8" s="3" t="s">
        <v>28</v>
      </c>
      <c r="Q8" s="3">
        <v>0</v>
      </c>
      <c r="R8" s="3"/>
      <c r="T8" s="3" t="s">
        <v>27</v>
      </c>
      <c r="U8" s="3">
        <v>179.85254880700217</v>
      </c>
      <c r="V8" s="3"/>
      <c r="X8" s="3" t="s">
        <v>28</v>
      </c>
      <c r="Y8" s="3">
        <v>0</v>
      </c>
      <c r="Z8" s="3"/>
    </row>
    <row r="9" spans="1:26" x14ac:dyDescent="0.2">
      <c r="A9">
        <v>3</v>
      </c>
      <c r="B9" t="s">
        <v>12</v>
      </c>
      <c r="C9" t="s">
        <v>13</v>
      </c>
      <c r="D9" t="s">
        <v>16</v>
      </c>
      <c r="E9" t="str">
        <f t="shared" si="0"/>
        <v>3_Ctrl_SPME_S2</v>
      </c>
      <c r="F9" t="s">
        <v>15</v>
      </c>
      <c r="G9">
        <v>33.200000000000003</v>
      </c>
      <c r="H9">
        <v>0.65120829891565513</v>
      </c>
      <c r="I9">
        <f>H9/G9</f>
        <v>1.961470779866431E-2</v>
      </c>
      <c r="L9" s="3" t="s">
        <v>28</v>
      </c>
      <c r="M9" s="3">
        <v>0</v>
      </c>
      <c r="N9" s="3"/>
      <c r="P9" s="3" t="s">
        <v>29</v>
      </c>
      <c r="Q9" s="3">
        <v>2</v>
      </c>
      <c r="R9" s="3"/>
      <c r="T9" s="3" t="s">
        <v>28</v>
      </c>
      <c r="U9" s="3">
        <v>0</v>
      </c>
      <c r="V9" s="3"/>
      <c r="X9" s="3" t="s">
        <v>29</v>
      </c>
      <c r="Y9" s="3">
        <v>2</v>
      </c>
      <c r="Z9" s="3"/>
    </row>
    <row r="10" spans="1:26" x14ac:dyDescent="0.2">
      <c r="A10">
        <v>3</v>
      </c>
      <c r="B10" t="s">
        <v>12</v>
      </c>
      <c r="C10" t="s">
        <v>13</v>
      </c>
      <c r="D10" t="s">
        <v>17</v>
      </c>
      <c r="E10" t="str">
        <f t="shared" si="0"/>
        <v>3_Ctrl_SPME_S3</v>
      </c>
      <c r="F10" t="s">
        <v>15</v>
      </c>
      <c r="G10">
        <v>28.25</v>
      </c>
      <c r="H10">
        <v>0.62287840956465024</v>
      </c>
      <c r="I10">
        <f>H10/G10</f>
        <v>2.2048793258925673E-2</v>
      </c>
      <c r="L10" s="3" t="s">
        <v>29</v>
      </c>
      <c r="M10" s="3">
        <v>3</v>
      </c>
      <c r="N10" s="3"/>
      <c r="P10" s="3" t="s">
        <v>30</v>
      </c>
      <c r="Q10" s="3">
        <v>4.3350745744203355E-2</v>
      </c>
      <c r="R10" s="3"/>
      <c r="T10" s="3" t="s">
        <v>29</v>
      </c>
      <c r="U10" s="3">
        <v>4</v>
      </c>
      <c r="V10" s="3"/>
      <c r="X10" s="3" t="s">
        <v>30</v>
      </c>
      <c r="Y10" s="3">
        <v>14.901688754464328</v>
      </c>
      <c r="Z10" s="3"/>
    </row>
    <row r="11" spans="1:26" x14ac:dyDescent="0.2">
      <c r="A11">
        <v>1</v>
      </c>
      <c r="B11" t="s">
        <v>18</v>
      </c>
      <c r="C11" t="s">
        <v>13</v>
      </c>
      <c r="D11" t="s">
        <v>14</v>
      </c>
      <c r="E11" t="str">
        <f>CONCATENATE(A11,"_",B11,"_",C11,"_",D11)</f>
        <v>1_LB400_SPME_S1</v>
      </c>
      <c r="F11" t="s">
        <v>15</v>
      </c>
      <c r="G11">
        <v>39.699999999999996</v>
      </c>
      <c r="H11">
        <v>13.427260414608989</v>
      </c>
      <c r="I11">
        <f>H11/G11</f>
        <v>0.33821814646370252</v>
      </c>
      <c r="J11">
        <f>AVERAGE(I11,I13)</f>
        <v>0.21272862169767665</v>
      </c>
      <c r="L11" s="3" t="s">
        <v>30</v>
      </c>
      <c r="M11" s="3">
        <v>4.7134404726843965E-2</v>
      </c>
      <c r="N11" s="3"/>
      <c r="P11" s="3" t="s">
        <v>31</v>
      </c>
      <c r="Q11" s="3">
        <v>0.48468039265274876</v>
      </c>
      <c r="R11" s="3"/>
      <c r="T11" s="3" t="s">
        <v>30</v>
      </c>
      <c r="U11" s="3">
        <v>14.901688754464328</v>
      </c>
      <c r="V11" s="3"/>
      <c r="X11" s="3" t="s">
        <v>31</v>
      </c>
      <c r="Y11" s="3">
        <v>2.2365439867471728E-3</v>
      </c>
      <c r="Z11" s="3"/>
    </row>
    <row r="12" spans="1:26" x14ac:dyDescent="0.2">
      <c r="A12">
        <v>1</v>
      </c>
      <c r="B12" t="s">
        <v>18</v>
      </c>
      <c r="C12" t="s">
        <v>13</v>
      </c>
      <c r="D12" t="s">
        <v>16</v>
      </c>
      <c r="E12" t="str">
        <f t="shared" ref="E12:E19" si="1">CONCATENATE(A12,"_",B12,"_",C12,"_",D12)</f>
        <v>1_LB400_SPME_S2</v>
      </c>
      <c r="F12" t="s">
        <v>15</v>
      </c>
      <c r="G12">
        <v>37.449999999999996</v>
      </c>
      <c r="L12" s="3" t="s">
        <v>31</v>
      </c>
      <c r="M12" s="3">
        <v>0.48268417449150508</v>
      </c>
      <c r="N12" s="3"/>
      <c r="P12" s="3" t="s">
        <v>32</v>
      </c>
      <c r="Q12" s="3">
        <v>2.9199855803537269</v>
      </c>
      <c r="R12" s="3"/>
      <c r="T12" s="3" t="s">
        <v>31</v>
      </c>
      <c r="U12" s="3">
        <v>5.9054391343847872E-5</v>
      </c>
      <c r="V12" s="3"/>
      <c r="X12" s="3" t="s">
        <v>32</v>
      </c>
      <c r="Y12" s="3">
        <v>2.9199855803537269</v>
      </c>
      <c r="Z12" s="3"/>
    </row>
    <row r="13" spans="1:26" x14ac:dyDescent="0.2">
      <c r="A13">
        <v>1</v>
      </c>
      <c r="B13" t="s">
        <v>18</v>
      </c>
      <c r="C13" t="s">
        <v>13</v>
      </c>
      <c r="D13" t="s">
        <v>17</v>
      </c>
      <c r="E13" t="str">
        <f t="shared" si="1"/>
        <v>1_LB400_SPME_S3</v>
      </c>
      <c r="F13" t="s">
        <v>15</v>
      </c>
      <c r="G13">
        <v>31.85</v>
      </c>
      <c r="H13">
        <v>2.7785652372730767</v>
      </c>
      <c r="I13">
        <f>H13/G13</f>
        <v>8.7239096931650759E-2</v>
      </c>
      <c r="L13" s="3" t="s">
        <v>32</v>
      </c>
      <c r="M13" s="3">
        <v>2.3533634348018233</v>
      </c>
      <c r="N13" s="3"/>
      <c r="P13" s="3" t="s">
        <v>33</v>
      </c>
      <c r="Q13" s="3">
        <v>0.96936078530549752</v>
      </c>
      <c r="R13" s="3"/>
      <c r="T13" s="3" t="s">
        <v>32</v>
      </c>
      <c r="U13" s="3">
        <v>2.1318467863266499</v>
      </c>
      <c r="V13" s="3"/>
      <c r="X13" s="3" t="s">
        <v>33</v>
      </c>
      <c r="Y13" s="3">
        <v>4.4730879734943456E-3</v>
      </c>
      <c r="Z13" s="3"/>
    </row>
    <row r="14" spans="1:26" ht="17" thickBot="1" x14ac:dyDescent="0.25">
      <c r="A14">
        <v>2</v>
      </c>
      <c r="B14" t="s">
        <v>18</v>
      </c>
      <c r="C14" t="s">
        <v>13</v>
      </c>
      <c r="D14" t="s">
        <v>14</v>
      </c>
      <c r="E14" t="str">
        <f t="shared" si="1"/>
        <v>2_LB400_SPME_S1</v>
      </c>
      <c r="F14" t="s">
        <v>15</v>
      </c>
      <c r="G14">
        <v>23.25</v>
      </c>
      <c r="H14">
        <v>8.1889006299943894</v>
      </c>
      <c r="I14">
        <f>H14/G14</f>
        <v>0.35221077978470494</v>
      </c>
      <c r="J14">
        <f>AVERAGE(I14:I16)</f>
        <v>0.27140872729721016</v>
      </c>
      <c r="L14" s="3" t="s">
        <v>33</v>
      </c>
      <c r="M14" s="3">
        <v>0.96536834898301016</v>
      </c>
      <c r="N14" s="3"/>
      <c r="P14" s="4" t="s">
        <v>34</v>
      </c>
      <c r="Q14" s="4">
        <v>4.3026527297494637</v>
      </c>
      <c r="R14" s="4"/>
      <c r="T14" s="3" t="s">
        <v>33</v>
      </c>
      <c r="U14" s="3">
        <v>1.1810878268769574E-4</v>
      </c>
      <c r="V14" s="3"/>
      <c r="X14" s="4" t="s">
        <v>34</v>
      </c>
      <c r="Y14" s="4">
        <v>4.3026527297494637</v>
      </c>
      <c r="Z14" s="4"/>
    </row>
    <row r="15" spans="1:26" ht="17" thickBot="1" x14ac:dyDescent="0.25">
      <c r="A15">
        <v>2</v>
      </c>
      <c r="B15" t="s">
        <v>18</v>
      </c>
      <c r="C15" t="s">
        <v>13</v>
      </c>
      <c r="D15" t="s">
        <v>16</v>
      </c>
      <c r="E15" t="str">
        <f t="shared" si="1"/>
        <v>2_LB400_SPME_S2</v>
      </c>
      <c r="F15" t="s">
        <v>15</v>
      </c>
      <c r="G15">
        <v>24.799999999999997</v>
      </c>
      <c r="H15">
        <v>6.2496687326212976</v>
      </c>
      <c r="I15">
        <f>H15/G15</f>
        <v>0.25200277147666528</v>
      </c>
      <c r="L15" s="4" t="s">
        <v>34</v>
      </c>
      <c r="M15" s="4">
        <v>3.1824463052837091</v>
      </c>
      <c r="N15" s="4"/>
      <c r="T15" s="4" t="s">
        <v>34</v>
      </c>
      <c r="U15" s="4">
        <v>2.7764451051977934</v>
      </c>
      <c r="V15" s="4"/>
    </row>
    <row r="16" spans="1:26" x14ac:dyDescent="0.2">
      <c r="A16">
        <v>2</v>
      </c>
      <c r="B16" t="s">
        <v>18</v>
      </c>
      <c r="C16" t="s">
        <v>13</v>
      </c>
      <c r="D16" t="s">
        <v>17</v>
      </c>
      <c r="E16" t="str">
        <f t="shared" si="1"/>
        <v>2_LB400_SPME_S3</v>
      </c>
      <c r="F16" t="s">
        <v>15</v>
      </c>
      <c r="G16">
        <v>20.2</v>
      </c>
      <c r="H16">
        <v>4.2422551387312595</v>
      </c>
      <c r="I16">
        <f>H16/G16</f>
        <v>0.21001263063026038</v>
      </c>
    </row>
    <row r="17" spans="1:26" x14ac:dyDescent="0.2">
      <c r="A17">
        <v>3</v>
      </c>
      <c r="B17" t="s">
        <v>18</v>
      </c>
      <c r="C17" t="s">
        <v>13</v>
      </c>
      <c r="D17" t="s">
        <v>14</v>
      </c>
      <c r="E17" t="str">
        <f t="shared" si="1"/>
        <v>3_LB400_SPME_S1</v>
      </c>
      <c r="F17" t="s">
        <v>15</v>
      </c>
      <c r="G17">
        <v>28.900000000000002</v>
      </c>
      <c r="H17">
        <v>2.6188414931156996</v>
      </c>
      <c r="I17">
        <f>H17/G17</f>
        <v>9.0617352702965379E-2</v>
      </c>
      <c r="J17">
        <f>AVERAGE(I17:I19)</f>
        <v>9.9511895216972665E-2</v>
      </c>
      <c r="L17" t="s">
        <v>21</v>
      </c>
      <c r="M17" s="6" t="s">
        <v>36</v>
      </c>
      <c r="P17" t="s">
        <v>42</v>
      </c>
      <c r="Q17" s="6" t="s">
        <v>36</v>
      </c>
      <c r="T17" t="s">
        <v>21</v>
      </c>
      <c r="U17" s="6" t="s">
        <v>36</v>
      </c>
      <c r="X17" t="s">
        <v>42</v>
      </c>
      <c r="Y17" s="6" t="s">
        <v>36</v>
      </c>
    </row>
    <row r="18" spans="1:26" ht="17" thickBot="1" x14ac:dyDescent="0.25">
      <c r="A18">
        <v>3</v>
      </c>
      <c r="B18" t="s">
        <v>18</v>
      </c>
      <c r="C18" t="s">
        <v>13</v>
      </c>
      <c r="D18" t="s">
        <v>16</v>
      </c>
      <c r="E18" t="str">
        <f t="shared" si="1"/>
        <v>3_LB400_SPME_S2</v>
      </c>
      <c r="F18" t="s">
        <v>15</v>
      </c>
      <c r="G18">
        <v>28.500000000000004</v>
      </c>
      <c r="H18">
        <v>3.1249689596965875</v>
      </c>
      <c r="I18">
        <f>H18/G18</f>
        <v>0.10964803367356446</v>
      </c>
    </row>
    <row r="19" spans="1:26" x14ac:dyDescent="0.2">
      <c r="A19">
        <v>3</v>
      </c>
      <c r="B19" t="s">
        <v>18</v>
      </c>
      <c r="C19" t="s">
        <v>13</v>
      </c>
      <c r="D19" t="s">
        <v>17</v>
      </c>
      <c r="E19" t="str">
        <f t="shared" si="1"/>
        <v>3_LB400_SPME_S3</v>
      </c>
      <c r="F19" t="s">
        <v>15</v>
      </c>
      <c r="G19">
        <v>41.650000000000006</v>
      </c>
      <c r="H19">
        <v>4.0929579647782663</v>
      </c>
      <c r="I19">
        <f>H19/G19</f>
        <v>9.8270299274388129E-2</v>
      </c>
      <c r="L19" s="5"/>
      <c r="M19" s="5" t="s">
        <v>22</v>
      </c>
      <c r="N19" s="5" t="s">
        <v>23</v>
      </c>
      <c r="P19" s="5"/>
      <c r="Q19" s="5" t="s">
        <v>22</v>
      </c>
      <c r="R19" s="5" t="s">
        <v>23</v>
      </c>
      <c r="T19" s="5"/>
      <c r="U19" s="5" t="s">
        <v>22</v>
      </c>
      <c r="V19" s="5" t="s">
        <v>23</v>
      </c>
      <c r="X19" s="5"/>
      <c r="Y19" s="5" t="s">
        <v>22</v>
      </c>
      <c r="Z19" s="5" t="s">
        <v>23</v>
      </c>
    </row>
    <row r="20" spans="1:26" x14ac:dyDescent="0.2">
      <c r="A20">
        <v>1</v>
      </c>
      <c r="B20" t="s">
        <v>12</v>
      </c>
      <c r="C20" t="s">
        <v>20</v>
      </c>
      <c r="D20" t="s">
        <v>14</v>
      </c>
      <c r="E20" t="str">
        <f>CONCATENATE(A20,"_",B20,"_",C20,"_",D20)</f>
        <v>1_Ctrl_PUF_S1</v>
      </c>
      <c r="F20" s="2">
        <v>10.288</v>
      </c>
      <c r="G20" t="s">
        <v>15</v>
      </c>
      <c r="H20">
        <v>208.19662348573999</v>
      </c>
      <c r="I20">
        <f>H20</f>
        <v>208.19662348573999</v>
      </c>
      <c r="J20">
        <f>AVERAGE(I20:I22)</f>
        <v>199.30022319051253</v>
      </c>
      <c r="L20" s="3" t="s">
        <v>24</v>
      </c>
      <c r="M20" s="3">
        <v>7.7247451946666948E-2</v>
      </c>
      <c r="N20" s="3">
        <v>0.27140872729721016</v>
      </c>
      <c r="P20" s="3" t="s">
        <v>24</v>
      </c>
      <c r="Q20" s="3">
        <v>7.7247451946666948E-2</v>
      </c>
      <c r="R20" s="3">
        <v>0.27140872729721016</v>
      </c>
      <c r="T20" s="3" t="s">
        <v>24</v>
      </c>
      <c r="U20" s="3">
        <v>313.47612645375335</v>
      </c>
      <c r="V20" s="3">
        <v>114.58047862912311</v>
      </c>
      <c r="X20" s="3" t="s">
        <v>24</v>
      </c>
      <c r="Y20" s="3">
        <v>313.47612645375335</v>
      </c>
      <c r="Z20" s="3">
        <v>114.58047862912311</v>
      </c>
    </row>
    <row r="21" spans="1:26" x14ac:dyDescent="0.2">
      <c r="A21">
        <v>1</v>
      </c>
      <c r="B21" t="s">
        <v>12</v>
      </c>
      <c r="C21" t="s">
        <v>20</v>
      </c>
      <c r="D21" t="s">
        <v>16</v>
      </c>
      <c r="E21" t="str">
        <f t="shared" ref="E21:E28" si="2">CONCATENATE(A21,"_",B21,"_",C21,"_",D21)</f>
        <v>1_Ctrl_PUF_S2</v>
      </c>
      <c r="F21" s="2">
        <v>9.9260000000000002</v>
      </c>
      <c r="G21" t="s">
        <v>15</v>
      </c>
      <c r="H21">
        <v>178.66871859911993</v>
      </c>
      <c r="I21">
        <f t="shared" ref="I21:I37" si="3">H21</f>
        <v>178.66871859911993</v>
      </c>
      <c r="L21" s="3" t="s">
        <v>25</v>
      </c>
      <c r="M21" s="3">
        <v>2.3405596513870544E-4</v>
      </c>
      <c r="N21" s="3">
        <v>5.3375217467191288E-3</v>
      </c>
      <c r="O21">
        <f>M21/N21</f>
        <v>4.3851056022877116E-2</v>
      </c>
      <c r="P21" s="3" t="s">
        <v>25</v>
      </c>
      <c r="Q21" s="3">
        <v>2.3405596513870544E-4</v>
      </c>
      <c r="R21" s="3">
        <v>5.3375217467191288E-3</v>
      </c>
      <c r="T21" s="3" t="s">
        <v>25</v>
      </c>
      <c r="U21" s="3">
        <v>214.05169192063801</v>
      </c>
      <c r="V21" s="3">
        <v>81.787089942453804</v>
      </c>
      <c r="X21" s="3" t="s">
        <v>25</v>
      </c>
      <c r="Y21" s="3">
        <v>214.05169192063801</v>
      </c>
      <c r="Z21" s="3">
        <v>81.787089942453804</v>
      </c>
    </row>
    <row r="22" spans="1:26" x14ac:dyDescent="0.2">
      <c r="A22">
        <v>1</v>
      </c>
      <c r="B22" t="s">
        <v>12</v>
      </c>
      <c r="C22" t="s">
        <v>20</v>
      </c>
      <c r="D22" t="s">
        <v>17</v>
      </c>
      <c r="E22" t="str">
        <f t="shared" si="2"/>
        <v>1_Ctrl_PUF_S3</v>
      </c>
      <c r="F22" s="2">
        <v>10.345000000000001</v>
      </c>
      <c r="G22" t="s">
        <v>15</v>
      </c>
      <c r="H22">
        <v>211.03532748667774</v>
      </c>
      <c r="I22">
        <f t="shared" si="3"/>
        <v>211.03532748667774</v>
      </c>
      <c r="L22" s="3" t="s">
        <v>26</v>
      </c>
      <c r="M22" s="3">
        <v>3</v>
      </c>
      <c r="N22" s="3">
        <v>3</v>
      </c>
      <c r="P22" s="3" t="s">
        <v>26</v>
      </c>
      <c r="Q22" s="3">
        <v>3</v>
      </c>
      <c r="R22" s="3">
        <v>3</v>
      </c>
      <c r="T22" s="3" t="s">
        <v>26</v>
      </c>
      <c r="U22" s="3">
        <v>3</v>
      </c>
      <c r="V22" s="3">
        <v>3</v>
      </c>
      <c r="X22" s="3" t="s">
        <v>26</v>
      </c>
      <c r="Y22" s="3">
        <v>3</v>
      </c>
      <c r="Z22" s="3">
        <v>3</v>
      </c>
    </row>
    <row r="23" spans="1:26" x14ac:dyDescent="0.2">
      <c r="A23">
        <v>2</v>
      </c>
      <c r="B23" t="s">
        <v>12</v>
      </c>
      <c r="C23" t="s">
        <v>20</v>
      </c>
      <c r="D23" t="s">
        <v>14</v>
      </c>
      <c r="E23" t="str">
        <f t="shared" si="2"/>
        <v>2_Ctrl_PUF_S1</v>
      </c>
      <c r="F23" s="2">
        <v>10.177</v>
      </c>
      <c r="G23" t="s">
        <v>15</v>
      </c>
      <c r="H23">
        <v>329.19206741010339</v>
      </c>
      <c r="I23">
        <f t="shared" si="3"/>
        <v>329.19206741010339</v>
      </c>
      <c r="J23">
        <f>AVERAGE(I23:I25)</f>
        <v>313.47612645375335</v>
      </c>
      <c r="L23" s="3" t="s">
        <v>27</v>
      </c>
      <c r="M23" s="3">
        <v>2.7857888559289171E-3</v>
      </c>
      <c r="N23" s="3"/>
      <c r="P23" s="3" t="s">
        <v>28</v>
      </c>
      <c r="Q23" s="3">
        <v>0</v>
      </c>
      <c r="R23" s="3"/>
      <c r="T23" s="3" t="s">
        <v>27</v>
      </c>
      <c r="U23" s="3">
        <v>147.91939093154591</v>
      </c>
      <c r="V23" s="3"/>
      <c r="X23" s="3" t="s">
        <v>28</v>
      </c>
      <c r="Y23" s="3">
        <v>0</v>
      </c>
      <c r="Z23" s="3"/>
    </row>
    <row r="24" spans="1:26" x14ac:dyDescent="0.2">
      <c r="A24">
        <v>2</v>
      </c>
      <c r="B24" t="s">
        <v>12</v>
      </c>
      <c r="C24" t="s">
        <v>20</v>
      </c>
      <c r="D24" t="s">
        <v>16</v>
      </c>
      <c r="E24" t="str">
        <f t="shared" si="2"/>
        <v>2_Ctrl_PUF_S2</v>
      </c>
      <c r="F24" s="2">
        <v>10.343</v>
      </c>
      <c r="G24" t="s">
        <v>15</v>
      </c>
      <c r="H24">
        <v>300.25079239435638</v>
      </c>
      <c r="I24">
        <f t="shared" si="3"/>
        <v>300.25079239435638</v>
      </c>
      <c r="L24" s="3" t="s">
        <v>28</v>
      </c>
      <c r="M24" s="3">
        <v>0</v>
      </c>
      <c r="N24" s="3"/>
      <c r="P24" s="3" t="s">
        <v>29</v>
      </c>
      <c r="Q24" s="3">
        <v>2</v>
      </c>
      <c r="R24" s="3"/>
      <c r="T24" s="3" t="s">
        <v>28</v>
      </c>
      <c r="U24" s="3">
        <v>0</v>
      </c>
      <c r="V24" s="3"/>
      <c r="X24" s="3" t="s">
        <v>29</v>
      </c>
      <c r="Y24" s="3">
        <v>3</v>
      </c>
      <c r="Z24" s="3"/>
    </row>
    <row r="25" spans="1:26" x14ac:dyDescent="0.2">
      <c r="A25">
        <v>2</v>
      </c>
      <c r="B25" t="s">
        <v>12</v>
      </c>
      <c r="C25" t="s">
        <v>20</v>
      </c>
      <c r="D25" t="s">
        <v>17</v>
      </c>
      <c r="E25" t="str">
        <f t="shared" si="2"/>
        <v>2_Ctrl_PUF_S3</v>
      </c>
      <c r="F25" s="2">
        <v>10.327999999999999</v>
      </c>
      <c r="G25" t="s">
        <v>15</v>
      </c>
      <c r="H25">
        <v>310.98551955680034</v>
      </c>
      <c r="I25">
        <f t="shared" si="3"/>
        <v>310.98551955680034</v>
      </c>
      <c r="L25" s="3" t="s">
        <v>29</v>
      </c>
      <c r="M25" s="3">
        <v>4</v>
      </c>
      <c r="N25" s="3"/>
      <c r="P25" s="3" t="s">
        <v>30</v>
      </c>
      <c r="Q25" s="3">
        <v>-4.5054082209522441</v>
      </c>
      <c r="R25" s="3"/>
      <c r="T25" s="3" t="s">
        <v>29</v>
      </c>
      <c r="U25" s="3">
        <v>4</v>
      </c>
      <c r="V25" s="3"/>
      <c r="X25" s="3" t="s">
        <v>30</v>
      </c>
      <c r="Y25" s="3">
        <v>20.028957946620764</v>
      </c>
      <c r="Z25" s="3"/>
    </row>
    <row r="26" spans="1:26" x14ac:dyDescent="0.2">
      <c r="A26">
        <v>3</v>
      </c>
      <c r="B26" t="s">
        <v>12</v>
      </c>
      <c r="C26" t="s">
        <v>20</v>
      </c>
      <c r="D26" t="s">
        <v>14</v>
      </c>
      <c r="E26" t="str">
        <f t="shared" si="2"/>
        <v>3_Ctrl_PUF_S1</v>
      </c>
      <c r="F26" s="2">
        <v>10.122999999999999</v>
      </c>
      <c r="G26" t="s">
        <v>15</v>
      </c>
      <c r="H26">
        <v>638.28460349335273</v>
      </c>
      <c r="I26">
        <f t="shared" si="3"/>
        <v>638.28460349335273</v>
      </c>
      <c r="J26">
        <f>AVERAGE(I26:I28)</f>
        <v>532.51264110072987</v>
      </c>
      <c r="L26" s="3" t="s">
        <v>30</v>
      </c>
      <c r="M26" s="3">
        <v>-4.5054082209522441</v>
      </c>
      <c r="N26" s="3"/>
      <c r="P26" s="3" t="s">
        <v>31</v>
      </c>
      <c r="Q26" s="3">
        <v>2.29495085096664E-2</v>
      </c>
      <c r="R26" s="3"/>
      <c r="T26" s="3" t="s">
        <v>30</v>
      </c>
      <c r="U26" s="3">
        <v>20.028957946620768</v>
      </c>
      <c r="V26" s="3"/>
      <c r="X26" s="3" t="s">
        <v>31</v>
      </c>
      <c r="Y26" s="3">
        <v>1.3601349611552083E-4</v>
      </c>
      <c r="Z26" s="3"/>
    </row>
    <row r="27" spans="1:26" x14ac:dyDescent="0.2">
      <c r="A27">
        <v>3</v>
      </c>
      <c r="B27" t="s">
        <v>12</v>
      </c>
      <c r="C27" t="s">
        <v>20</v>
      </c>
      <c r="D27" t="s">
        <v>16</v>
      </c>
      <c r="E27" t="str">
        <f t="shared" si="2"/>
        <v>3_Ctrl_PUF_S2</v>
      </c>
      <c r="F27" s="2">
        <v>10.462</v>
      </c>
      <c r="G27" t="s">
        <v>15</v>
      </c>
      <c r="H27">
        <v>484.44976322178013</v>
      </c>
      <c r="I27">
        <f t="shared" si="3"/>
        <v>484.44976322178013</v>
      </c>
      <c r="L27" s="3" t="s">
        <v>31</v>
      </c>
      <c r="M27" s="3">
        <v>5.3889206041092957E-3</v>
      </c>
      <c r="N27" s="3"/>
      <c r="P27" s="3" t="s">
        <v>32</v>
      </c>
      <c r="Q27" s="3">
        <v>2.9199855803537269</v>
      </c>
      <c r="R27" s="3"/>
      <c r="T27" s="3" t="s">
        <v>31</v>
      </c>
      <c r="U27" s="3">
        <v>1.8336007141646631E-5</v>
      </c>
      <c r="V27" s="3"/>
      <c r="X27" s="3" t="s">
        <v>32</v>
      </c>
      <c r="Y27" s="3">
        <v>2.3533634348018233</v>
      </c>
      <c r="Z27" s="3"/>
    </row>
    <row r="28" spans="1:26" x14ac:dyDescent="0.2">
      <c r="A28">
        <v>3</v>
      </c>
      <c r="B28" t="s">
        <v>12</v>
      </c>
      <c r="C28" t="s">
        <v>20</v>
      </c>
      <c r="D28" t="s">
        <v>17</v>
      </c>
      <c r="E28" t="str">
        <f t="shared" si="2"/>
        <v>3_Ctrl_PUF_S3</v>
      </c>
      <c r="F28" s="2">
        <v>10.273999999999999</v>
      </c>
      <c r="G28" t="s">
        <v>15</v>
      </c>
      <c r="H28">
        <v>474.80355658705668</v>
      </c>
      <c r="I28">
        <f t="shared" si="3"/>
        <v>474.80355658705668</v>
      </c>
      <c r="L28" s="3" t="s">
        <v>32</v>
      </c>
      <c r="M28" s="3">
        <v>2.1318467863266499</v>
      </c>
      <c r="N28" s="3"/>
      <c r="P28" s="3" t="s">
        <v>33</v>
      </c>
      <c r="Q28" s="3">
        <v>4.58990170193328E-2</v>
      </c>
      <c r="R28" s="3"/>
      <c r="T28" s="3" t="s">
        <v>32</v>
      </c>
      <c r="U28" s="3">
        <v>2.1318467863266499</v>
      </c>
      <c r="V28" s="3"/>
      <c r="X28" s="3" t="s">
        <v>33</v>
      </c>
      <c r="Y28" s="3">
        <v>2.7202699223104166E-4</v>
      </c>
      <c r="Z28" s="3"/>
    </row>
    <row r="29" spans="1:26" ht="17" thickBot="1" x14ac:dyDescent="0.25">
      <c r="A29">
        <v>1</v>
      </c>
      <c r="B29" t="s">
        <v>18</v>
      </c>
      <c r="C29" t="s">
        <v>20</v>
      </c>
      <c r="D29" t="s">
        <v>14</v>
      </c>
      <c r="E29" t="str">
        <f>CONCATENATE(A29,"_",B29,"_",C29,"_",D29)</f>
        <v>1_LB400_PUF_S1</v>
      </c>
      <c r="F29" s="2">
        <v>10.154999999999999</v>
      </c>
      <c r="G29" t="s">
        <v>15</v>
      </c>
      <c r="H29">
        <v>31.398461159559762</v>
      </c>
      <c r="I29">
        <f t="shared" si="3"/>
        <v>31.398461159559762</v>
      </c>
      <c r="J29">
        <f>AVERAGE(I29:I31)</f>
        <v>36.127276225142587</v>
      </c>
      <c r="L29" s="3" t="s">
        <v>33</v>
      </c>
      <c r="M29" s="3">
        <v>1.0777841208218591E-2</v>
      </c>
      <c r="N29" s="3"/>
      <c r="P29" s="4" t="s">
        <v>34</v>
      </c>
      <c r="Q29" s="4">
        <v>4.3026527297494637</v>
      </c>
      <c r="R29" s="4"/>
      <c r="T29" s="3" t="s">
        <v>33</v>
      </c>
      <c r="U29" s="3">
        <v>3.6672014283293261E-5</v>
      </c>
      <c r="V29" s="3"/>
      <c r="X29" s="4" t="s">
        <v>34</v>
      </c>
      <c r="Y29" s="4">
        <v>3.1824463052837091</v>
      </c>
      <c r="Z29" s="4"/>
    </row>
    <row r="30" spans="1:26" ht="17" thickBot="1" x14ac:dyDescent="0.25">
      <c r="A30">
        <v>1</v>
      </c>
      <c r="B30" t="s">
        <v>18</v>
      </c>
      <c r="C30" t="s">
        <v>20</v>
      </c>
      <c r="D30" t="s">
        <v>16</v>
      </c>
      <c r="E30" t="str">
        <f t="shared" ref="E30:E37" si="4">CONCATENATE(A30,"_",B30,"_",C30,"_",D30)</f>
        <v>1_LB400_PUF_S2</v>
      </c>
      <c r="F30" s="2">
        <v>9.9949999999999992</v>
      </c>
      <c r="G30" t="s">
        <v>15</v>
      </c>
      <c r="H30">
        <v>43.147328964660552</v>
      </c>
      <c r="I30">
        <f t="shared" si="3"/>
        <v>43.147328964660552</v>
      </c>
      <c r="L30" s="4" t="s">
        <v>34</v>
      </c>
      <c r="M30" s="4">
        <v>2.7764451051977934</v>
      </c>
      <c r="N30" s="4"/>
      <c r="T30" s="4" t="s">
        <v>34</v>
      </c>
      <c r="U30" s="4">
        <v>2.7764451051977934</v>
      </c>
      <c r="V30" s="4"/>
    </row>
    <row r="31" spans="1:26" x14ac:dyDescent="0.2">
      <c r="A31">
        <v>1</v>
      </c>
      <c r="B31" t="s">
        <v>18</v>
      </c>
      <c r="C31" t="s">
        <v>20</v>
      </c>
      <c r="D31" t="s">
        <v>17</v>
      </c>
      <c r="E31" t="str">
        <f t="shared" si="4"/>
        <v>1_LB400_PUF_S3</v>
      </c>
      <c r="F31" s="2">
        <v>10.15</v>
      </c>
      <c r="G31" t="s">
        <v>15</v>
      </c>
      <c r="H31">
        <v>33.836038551207444</v>
      </c>
      <c r="I31">
        <f t="shared" si="3"/>
        <v>33.836038551207444</v>
      </c>
    </row>
    <row r="32" spans="1:26" x14ac:dyDescent="0.2">
      <c r="A32">
        <v>2</v>
      </c>
      <c r="B32" t="s">
        <v>18</v>
      </c>
      <c r="C32" t="s">
        <v>20</v>
      </c>
      <c r="D32" t="s">
        <v>14</v>
      </c>
      <c r="E32" t="str">
        <f t="shared" si="4"/>
        <v>2_LB400_PUF_S1</v>
      </c>
      <c r="F32" s="2">
        <v>10.256</v>
      </c>
      <c r="G32" t="s">
        <v>15</v>
      </c>
      <c r="H32">
        <v>111.01719641899608</v>
      </c>
      <c r="I32">
        <f t="shared" si="3"/>
        <v>111.01719641899608</v>
      </c>
      <c r="J32">
        <f>AVERAGE(I32:I34)</f>
        <v>114.58047862912311</v>
      </c>
      <c r="L32" t="s">
        <v>21</v>
      </c>
      <c r="M32" s="6" t="s">
        <v>37</v>
      </c>
      <c r="P32" t="s">
        <v>42</v>
      </c>
      <c r="Q32" s="6" t="s">
        <v>37</v>
      </c>
      <c r="T32" t="s">
        <v>21</v>
      </c>
      <c r="U32" s="7" t="s">
        <v>37</v>
      </c>
      <c r="X32" t="s">
        <v>42</v>
      </c>
      <c r="Y32" s="7" t="s">
        <v>37</v>
      </c>
    </row>
    <row r="33" spans="1:26" ht="17" thickBot="1" x14ac:dyDescent="0.25">
      <c r="A33">
        <v>2</v>
      </c>
      <c r="B33" t="s">
        <v>18</v>
      </c>
      <c r="C33" t="s">
        <v>20</v>
      </c>
      <c r="D33" t="s">
        <v>16</v>
      </c>
      <c r="E33" t="str">
        <f t="shared" si="4"/>
        <v>2_LB400_PUF_S2</v>
      </c>
      <c r="F33" s="2">
        <v>10.211</v>
      </c>
      <c r="G33" t="s">
        <v>15</v>
      </c>
      <c r="H33">
        <v>107.86127537255418</v>
      </c>
      <c r="I33">
        <f t="shared" si="3"/>
        <v>107.86127537255418</v>
      </c>
    </row>
    <row r="34" spans="1:26" x14ac:dyDescent="0.2">
      <c r="A34">
        <v>2</v>
      </c>
      <c r="B34" t="s">
        <v>18</v>
      </c>
      <c r="C34" t="s">
        <v>20</v>
      </c>
      <c r="D34" t="s">
        <v>17</v>
      </c>
      <c r="E34" t="str">
        <f t="shared" si="4"/>
        <v>2_LB400_PUF_S3</v>
      </c>
      <c r="F34" s="2">
        <v>10.340999999999999</v>
      </c>
      <c r="G34" t="s">
        <v>15</v>
      </c>
      <c r="H34">
        <v>124.86296409581905</v>
      </c>
      <c r="I34">
        <f t="shared" si="3"/>
        <v>124.86296409581905</v>
      </c>
      <c r="L34" s="5"/>
      <c r="M34" s="5" t="s">
        <v>22</v>
      </c>
      <c r="N34" s="5" t="s">
        <v>23</v>
      </c>
      <c r="P34" s="5"/>
      <c r="Q34" s="5" t="s">
        <v>22</v>
      </c>
      <c r="R34" s="5" t="s">
        <v>23</v>
      </c>
      <c r="T34" s="5"/>
      <c r="U34" s="5" t="s">
        <v>22</v>
      </c>
      <c r="V34" s="5" t="s">
        <v>23</v>
      </c>
      <c r="X34" s="5"/>
      <c r="Y34" s="5" t="s">
        <v>22</v>
      </c>
      <c r="Z34" s="5" t="s">
        <v>23</v>
      </c>
    </row>
    <row r="35" spans="1:26" x14ac:dyDescent="0.2">
      <c r="A35">
        <v>3</v>
      </c>
      <c r="B35" t="s">
        <v>18</v>
      </c>
      <c r="C35" t="s">
        <v>20</v>
      </c>
      <c r="D35" t="s">
        <v>14</v>
      </c>
      <c r="E35" t="str">
        <f t="shared" si="4"/>
        <v>3_LB400_PUF_S1</v>
      </c>
      <c r="F35" s="2">
        <v>10.198</v>
      </c>
      <c r="G35" t="s">
        <v>15</v>
      </c>
      <c r="H35">
        <v>361.85914118737048</v>
      </c>
      <c r="I35">
        <f t="shared" si="3"/>
        <v>361.85914118737048</v>
      </c>
      <c r="J35">
        <f>AVERAGE(I35:I37)</f>
        <v>407.95902802785139</v>
      </c>
      <c r="L35" s="3" t="s">
        <v>24</v>
      </c>
      <c r="M35" s="3">
        <v>1.9899358743105122E-2</v>
      </c>
      <c r="N35" s="3">
        <v>9.9511895216972665E-2</v>
      </c>
      <c r="P35" s="3" t="s">
        <v>24</v>
      </c>
      <c r="Q35" s="3">
        <v>1.9899358743105122E-2</v>
      </c>
      <c r="R35" s="3">
        <v>9.9511895216972665E-2</v>
      </c>
      <c r="T35" s="3" t="s">
        <v>24</v>
      </c>
      <c r="U35" s="3">
        <v>532.51264110072987</v>
      </c>
      <c r="V35" s="3">
        <v>407.95902802785139</v>
      </c>
      <c r="X35" s="3" t="s">
        <v>24</v>
      </c>
      <c r="Y35" s="3">
        <v>532.51264110072987</v>
      </c>
      <c r="Z35" s="3">
        <v>407.95902802785139</v>
      </c>
    </row>
    <row r="36" spans="1:26" x14ac:dyDescent="0.2">
      <c r="A36">
        <v>3</v>
      </c>
      <c r="B36" t="s">
        <v>18</v>
      </c>
      <c r="C36" t="s">
        <v>20</v>
      </c>
      <c r="D36" t="s">
        <v>16</v>
      </c>
      <c r="E36" t="str">
        <f t="shared" si="4"/>
        <v>3_LB400_PUF_S2</v>
      </c>
      <c r="F36" s="2">
        <v>10.090999999999999</v>
      </c>
      <c r="G36" t="s">
        <v>15</v>
      </c>
      <c r="H36">
        <v>430.13270235845994</v>
      </c>
      <c r="I36">
        <f t="shared" si="3"/>
        <v>430.13270235845994</v>
      </c>
      <c r="L36" s="3" t="s">
        <v>25</v>
      </c>
      <c r="M36" s="3">
        <v>4.0892563330297773E-6</v>
      </c>
      <c r="N36" s="3">
        <v>9.1697874914662257E-5</v>
      </c>
      <c r="O36">
        <f>M36/N36</f>
        <v>4.459488659726743E-2</v>
      </c>
      <c r="P36" s="3" t="s">
        <v>25</v>
      </c>
      <c r="Q36" s="3">
        <v>4.0892563330297773E-6</v>
      </c>
      <c r="R36" s="3">
        <v>9.1697874914662257E-5</v>
      </c>
      <c r="T36" s="3" t="s">
        <v>25</v>
      </c>
      <c r="U36" s="3">
        <v>8414.0433468997362</v>
      </c>
      <c r="V36" s="3">
        <v>1594.6675225463027</v>
      </c>
      <c r="X36" s="3" t="s">
        <v>25</v>
      </c>
      <c r="Y36" s="3">
        <v>8414.0433468997362</v>
      </c>
      <c r="Z36" s="3">
        <v>1594.6675225463027</v>
      </c>
    </row>
    <row r="37" spans="1:26" x14ac:dyDescent="0.2">
      <c r="A37">
        <v>3</v>
      </c>
      <c r="B37" t="s">
        <v>18</v>
      </c>
      <c r="C37" t="s">
        <v>20</v>
      </c>
      <c r="D37" t="s">
        <v>17</v>
      </c>
      <c r="E37" t="str">
        <f t="shared" si="4"/>
        <v>3_LB400_PUF_S3</v>
      </c>
      <c r="F37" s="2">
        <v>10.397</v>
      </c>
      <c r="G37" t="s">
        <v>15</v>
      </c>
      <c r="H37">
        <v>431.88524053772375</v>
      </c>
      <c r="I37">
        <f t="shared" si="3"/>
        <v>431.88524053772375</v>
      </c>
      <c r="L37" s="3" t="s">
        <v>26</v>
      </c>
      <c r="M37" s="3">
        <v>3</v>
      </c>
      <c r="N37" s="3">
        <v>3</v>
      </c>
      <c r="P37" s="3" t="s">
        <v>26</v>
      </c>
      <c r="Q37" s="3">
        <v>3</v>
      </c>
      <c r="R37" s="3">
        <v>3</v>
      </c>
      <c r="T37" s="3" t="s">
        <v>26</v>
      </c>
      <c r="U37" s="3">
        <v>3</v>
      </c>
      <c r="V37" s="3">
        <v>3</v>
      </c>
      <c r="X37" s="3" t="s">
        <v>26</v>
      </c>
      <c r="Y37" s="3">
        <v>3</v>
      </c>
      <c r="Z37" s="3">
        <v>3</v>
      </c>
    </row>
    <row r="38" spans="1:26" x14ac:dyDescent="0.2">
      <c r="L38" s="3" t="s">
        <v>27</v>
      </c>
      <c r="M38" s="3">
        <v>4.7893565623846016E-5</v>
      </c>
      <c r="N38" s="3"/>
      <c r="P38" s="3" t="s">
        <v>28</v>
      </c>
      <c r="Q38" s="3">
        <v>0</v>
      </c>
      <c r="R38" s="3"/>
      <c r="T38" s="3" t="s">
        <v>27</v>
      </c>
      <c r="U38" s="3">
        <v>5004.3554347230192</v>
      </c>
      <c r="V38" s="3"/>
      <c r="X38" s="3" t="s">
        <v>28</v>
      </c>
      <c r="Y38" s="3">
        <v>0</v>
      </c>
      <c r="Z38" s="3"/>
    </row>
    <row r="39" spans="1:26" x14ac:dyDescent="0.2">
      <c r="L39" s="3" t="s">
        <v>28</v>
      </c>
      <c r="M39" s="3">
        <v>0</v>
      </c>
      <c r="N39" s="3"/>
      <c r="P39" s="3" t="s">
        <v>29</v>
      </c>
      <c r="Q39" s="3">
        <v>2</v>
      </c>
      <c r="R39" s="3"/>
      <c r="T39" s="3" t="s">
        <v>28</v>
      </c>
      <c r="U39" s="3">
        <v>0</v>
      </c>
      <c r="V39" s="3"/>
      <c r="X39" s="3" t="s">
        <v>29</v>
      </c>
      <c r="Y39" s="3">
        <v>3</v>
      </c>
      <c r="Z39" s="3"/>
    </row>
    <row r="40" spans="1:26" x14ac:dyDescent="0.2">
      <c r="L40" s="3" t="s">
        <v>29</v>
      </c>
      <c r="M40" s="3">
        <v>4</v>
      </c>
      <c r="N40" s="3"/>
      <c r="P40" s="3" t="s">
        <v>30</v>
      </c>
      <c r="Q40" s="3">
        <v>-14.089270424097998</v>
      </c>
      <c r="R40" s="3"/>
      <c r="T40" s="3" t="s">
        <v>29</v>
      </c>
      <c r="U40" s="3">
        <v>4</v>
      </c>
      <c r="V40" s="3"/>
      <c r="X40" s="3" t="s">
        <v>30</v>
      </c>
      <c r="Y40" s="3">
        <v>2.1563928626927398</v>
      </c>
      <c r="Z40" s="3"/>
    </row>
    <row r="41" spans="1:26" x14ac:dyDescent="0.2">
      <c r="L41" s="3" t="s">
        <v>30</v>
      </c>
      <c r="M41" s="3">
        <v>-14.089270424097998</v>
      </c>
      <c r="N41" s="3"/>
      <c r="P41" s="3" t="s">
        <v>31</v>
      </c>
      <c r="Q41" s="3">
        <v>2.4999214025957684E-3</v>
      </c>
      <c r="R41" s="3"/>
      <c r="T41" s="3" t="s">
        <v>30</v>
      </c>
      <c r="U41" s="3">
        <v>2.1563928626927398</v>
      </c>
      <c r="V41" s="3"/>
      <c r="X41" s="3" t="s">
        <v>31</v>
      </c>
      <c r="Y41" s="3">
        <v>5.9991312904303512E-2</v>
      </c>
      <c r="Z41" s="3"/>
    </row>
    <row r="42" spans="1:26" x14ac:dyDescent="0.2">
      <c r="L42" s="3" t="s">
        <v>31</v>
      </c>
      <c r="M42" s="3">
        <v>7.3641209102917959E-5</v>
      </c>
      <c r="N42" s="3"/>
      <c r="P42" s="3" t="s">
        <v>32</v>
      </c>
      <c r="Q42" s="3">
        <v>2.9199855803537269</v>
      </c>
      <c r="R42" s="3"/>
      <c r="T42" s="3" t="s">
        <v>31</v>
      </c>
      <c r="U42" s="3">
        <v>4.8640804732561375E-2</v>
      </c>
      <c r="V42" s="3"/>
      <c r="X42" s="3" t="s">
        <v>32</v>
      </c>
      <c r="Y42" s="3">
        <v>2.3533634348018233</v>
      </c>
      <c r="Z42" s="3"/>
    </row>
    <row r="43" spans="1:26" x14ac:dyDescent="0.2">
      <c r="L43" s="3" t="s">
        <v>32</v>
      </c>
      <c r="M43" s="3">
        <v>2.1318467863266499</v>
      </c>
      <c r="N43" s="3"/>
      <c r="P43" s="3" t="s">
        <v>33</v>
      </c>
      <c r="Q43" s="3">
        <v>4.9998428051915367E-3</v>
      </c>
      <c r="R43" s="3"/>
      <c r="T43" s="3" t="s">
        <v>32</v>
      </c>
      <c r="U43" s="3">
        <v>2.1318467863266499</v>
      </c>
      <c r="V43" s="3"/>
      <c r="X43" s="3" t="s">
        <v>33</v>
      </c>
      <c r="Y43" s="3">
        <v>0.11998262580860702</v>
      </c>
      <c r="Z43" s="3"/>
    </row>
    <row r="44" spans="1:26" ht="17" thickBot="1" x14ac:dyDescent="0.25">
      <c r="L44" s="3" t="s">
        <v>33</v>
      </c>
      <c r="M44" s="3">
        <v>1.4728241820583592E-4</v>
      </c>
      <c r="N44" s="3"/>
      <c r="P44" s="4" t="s">
        <v>34</v>
      </c>
      <c r="Q44" s="4">
        <v>4.3026527297494637</v>
      </c>
      <c r="R44" s="4"/>
      <c r="T44" s="3" t="s">
        <v>33</v>
      </c>
      <c r="U44" s="3">
        <v>9.7281609465122751E-2</v>
      </c>
      <c r="V44" s="3"/>
      <c r="X44" s="4" t="s">
        <v>34</v>
      </c>
      <c r="Y44" s="4">
        <v>3.1824463052837091</v>
      </c>
      <c r="Z44" s="4"/>
    </row>
    <row r="45" spans="1:26" ht="17" thickBot="1" x14ac:dyDescent="0.25">
      <c r="L45" s="4" t="s">
        <v>34</v>
      </c>
      <c r="M45" s="4">
        <v>2.7764451051977934</v>
      </c>
      <c r="N45" s="4"/>
      <c r="T45" s="4" t="s">
        <v>34</v>
      </c>
      <c r="U45" s="4">
        <v>2.7764451051977934</v>
      </c>
      <c r="V4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2D02-499A-F443-81D8-7574C2A2BEC2}">
  <dimension ref="A1:R45"/>
  <sheetViews>
    <sheetView workbookViewId="0">
      <selection activeCell="I1" sqref="I1:I37"/>
    </sheetView>
  </sheetViews>
  <sheetFormatPr baseColWidth="10" defaultRowHeight="16" x14ac:dyDescent="0.2"/>
  <cols>
    <col min="9" max="9" width="12.33203125" bestFit="1" customWidth="1"/>
    <col min="12" max="12" width="40.1640625" bestFit="1" customWidth="1"/>
    <col min="16" max="16" width="40.1640625" bestFit="1" customWidth="1"/>
  </cols>
  <sheetData>
    <row r="1" spans="1:18" x14ac:dyDescent="0.2">
      <c r="A1" t="s">
        <v>0</v>
      </c>
      <c r="B1" t="s">
        <v>6</v>
      </c>
      <c r="C1" t="s">
        <v>7</v>
      </c>
      <c r="D1" t="s">
        <v>38</v>
      </c>
      <c r="E1" t="s">
        <v>39</v>
      </c>
      <c r="F1" t="s">
        <v>10</v>
      </c>
      <c r="G1" t="s">
        <v>11</v>
      </c>
      <c r="H1" t="s">
        <v>43</v>
      </c>
      <c r="I1" t="s">
        <v>44</v>
      </c>
    </row>
    <row r="2" spans="1:18" x14ac:dyDescent="0.2">
      <c r="A2">
        <v>1</v>
      </c>
      <c r="B2" t="s">
        <v>12</v>
      </c>
      <c r="C2" t="s">
        <v>13</v>
      </c>
      <c r="D2" t="s">
        <v>14</v>
      </c>
      <c r="E2" t="str">
        <f>CONCATENATE(A2,"_",B2,"_",C2,"_",D2)</f>
        <v>1_Ctrl_SPME_S1</v>
      </c>
      <c r="F2" t="s">
        <v>15</v>
      </c>
      <c r="G2">
        <v>24.6</v>
      </c>
      <c r="H2">
        <v>3.1221665448140805</v>
      </c>
      <c r="I2">
        <f>H2/G2</f>
        <v>0.12691733922008458</v>
      </c>
      <c r="J2">
        <f>AVERAGE(I2:I4)</f>
        <v>0.1075194106391069</v>
      </c>
      <c r="L2" t="s">
        <v>21</v>
      </c>
      <c r="P2" t="s">
        <v>21</v>
      </c>
    </row>
    <row r="3" spans="1:18" ht="17" thickBot="1" x14ac:dyDescent="0.25">
      <c r="A3">
        <v>1</v>
      </c>
      <c r="B3" t="s">
        <v>12</v>
      </c>
      <c r="C3" t="s">
        <v>13</v>
      </c>
      <c r="D3" t="s">
        <v>16</v>
      </c>
      <c r="E3" t="str">
        <f t="shared" ref="E3:E10" si="0">CONCATENATE(A3,"_",B3,"_",C3,"_",D3)</f>
        <v>1_Ctrl_SPME_S2</v>
      </c>
      <c r="F3" t="s">
        <v>15</v>
      </c>
      <c r="G3">
        <v>28.3</v>
      </c>
      <c r="H3">
        <v>1.1253391078916928</v>
      </c>
      <c r="I3">
        <f>H3/G3</f>
        <v>3.9764632787692322E-2</v>
      </c>
    </row>
    <row r="4" spans="1:18" x14ac:dyDescent="0.2">
      <c r="A4">
        <v>1</v>
      </c>
      <c r="B4" t="s">
        <v>12</v>
      </c>
      <c r="C4" t="s">
        <v>13</v>
      </c>
      <c r="D4" t="s">
        <v>17</v>
      </c>
      <c r="E4" t="str">
        <f t="shared" si="0"/>
        <v>1_Ctrl_SPME_S3</v>
      </c>
      <c r="F4" t="s">
        <v>15</v>
      </c>
      <c r="G4">
        <v>24.700000000000003</v>
      </c>
      <c r="H4">
        <v>3.850143619765733</v>
      </c>
      <c r="I4">
        <f>H4/G4</f>
        <v>0.15587625990954382</v>
      </c>
      <c r="L4" s="5"/>
      <c r="M4" s="5" t="s">
        <v>22</v>
      </c>
      <c r="N4" s="5" t="s">
        <v>23</v>
      </c>
      <c r="P4" s="5"/>
      <c r="Q4" s="5" t="s">
        <v>22</v>
      </c>
      <c r="R4" s="5" t="s">
        <v>23</v>
      </c>
    </row>
    <row r="5" spans="1:18" x14ac:dyDescent="0.2">
      <c r="A5">
        <v>2</v>
      </c>
      <c r="B5" t="s">
        <v>12</v>
      </c>
      <c r="C5" t="s">
        <v>13</v>
      </c>
      <c r="D5" t="s">
        <v>14</v>
      </c>
      <c r="E5" t="str">
        <f t="shared" si="0"/>
        <v>2_Ctrl_SPME_S1</v>
      </c>
      <c r="F5" t="s">
        <v>15</v>
      </c>
      <c r="G5">
        <v>31.350000000000005</v>
      </c>
      <c r="H5">
        <v>1.4637982187836116</v>
      </c>
      <c r="I5">
        <f>H5/G5</f>
        <v>4.6692128190864796E-2</v>
      </c>
      <c r="J5">
        <f>AVERAGE(I5:I7)</f>
        <v>4.9314752329090057E-2</v>
      </c>
      <c r="L5" s="3" t="s">
        <v>24</v>
      </c>
      <c r="M5" s="3">
        <v>0.1075194106391069</v>
      </c>
      <c r="N5" s="3">
        <v>9.016471288455033E-2</v>
      </c>
      <c r="P5" s="3" t="s">
        <v>24</v>
      </c>
      <c r="Q5" s="3">
        <v>26.643719401019791</v>
      </c>
      <c r="R5" s="3">
        <v>6.7501346979524266</v>
      </c>
    </row>
    <row r="6" spans="1:18" x14ac:dyDescent="0.2">
      <c r="A6">
        <v>2</v>
      </c>
      <c r="B6" t="s">
        <v>12</v>
      </c>
      <c r="C6" t="s">
        <v>13</v>
      </c>
      <c r="D6" t="s">
        <v>16</v>
      </c>
      <c r="E6" t="str">
        <f t="shared" si="0"/>
        <v>2_Ctrl_SPME_S2</v>
      </c>
      <c r="F6" t="s">
        <v>15</v>
      </c>
      <c r="G6">
        <v>31.400000000000002</v>
      </c>
      <c r="H6">
        <v>1.7207159023028857</v>
      </c>
      <c r="I6">
        <f>H6/G6</f>
        <v>5.4799869500091899E-2</v>
      </c>
      <c r="L6" s="3" t="s">
        <v>25</v>
      </c>
      <c r="M6" s="3">
        <v>3.6526872131455064E-3</v>
      </c>
      <c r="N6" s="3">
        <v>6.5624595471144992E-3</v>
      </c>
      <c r="P6" s="3" t="s">
        <v>25</v>
      </c>
      <c r="Q6" s="3">
        <v>20.863763342076027</v>
      </c>
      <c r="R6" s="3">
        <v>0.47943696922417128</v>
      </c>
    </row>
    <row r="7" spans="1:18" x14ac:dyDescent="0.2">
      <c r="A7">
        <v>2</v>
      </c>
      <c r="B7" t="s">
        <v>12</v>
      </c>
      <c r="C7" t="s">
        <v>13</v>
      </c>
      <c r="D7" t="s">
        <v>17</v>
      </c>
      <c r="E7" t="str">
        <f t="shared" si="0"/>
        <v>2_Ctrl_SPME_S3</v>
      </c>
      <c r="F7" t="s">
        <v>15</v>
      </c>
      <c r="G7">
        <v>31.800000000000004</v>
      </c>
      <c r="H7">
        <v>1.4771818456227688</v>
      </c>
      <c r="I7">
        <f>H7/G7</f>
        <v>4.6452259296313476E-2</v>
      </c>
      <c r="L7" s="3" t="s">
        <v>26</v>
      </c>
      <c r="M7" s="3">
        <v>3</v>
      </c>
      <c r="N7" s="3">
        <v>2</v>
      </c>
      <c r="P7" s="3" t="s">
        <v>26</v>
      </c>
      <c r="Q7" s="3">
        <v>3</v>
      </c>
      <c r="R7" s="3">
        <v>3</v>
      </c>
    </row>
    <row r="8" spans="1:18" x14ac:dyDescent="0.2">
      <c r="A8">
        <v>3</v>
      </c>
      <c r="B8" t="s">
        <v>12</v>
      </c>
      <c r="C8" t="s">
        <v>13</v>
      </c>
      <c r="D8" t="s">
        <v>14</v>
      </c>
      <c r="E8" t="str">
        <f t="shared" si="0"/>
        <v>3_Ctrl_SPME_S1</v>
      </c>
      <c r="F8" t="s">
        <v>15</v>
      </c>
      <c r="G8">
        <v>31.600000000000005</v>
      </c>
      <c r="H8">
        <v>1.0451718845724285</v>
      </c>
      <c r="I8">
        <f>H8/G8</f>
        <v>3.3075059638367987E-2</v>
      </c>
      <c r="J8">
        <f>AVERAGE(I8:I10)</f>
        <v>3.6205351623852133E-2</v>
      </c>
      <c r="L8" s="3" t="s">
        <v>27</v>
      </c>
      <c r="M8" s="3">
        <v>4.6226113244685037E-3</v>
      </c>
      <c r="N8" s="3"/>
      <c r="P8" s="3" t="s">
        <v>27</v>
      </c>
      <c r="Q8" s="3">
        <v>10.671600155650099</v>
      </c>
      <c r="R8" s="3"/>
    </row>
    <row r="9" spans="1:18" x14ac:dyDescent="0.2">
      <c r="A9">
        <v>3</v>
      </c>
      <c r="B9" t="s">
        <v>12</v>
      </c>
      <c r="C9" t="s">
        <v>13</v>
      </c>
      <c r="D9" t="s">
        <v>16</v>
      </c>
      <c r="E9" t="str">
        <f t="shared" si="0"/>
        <v>3_Ctrl_SPME_S2</v>
      </c>
      <c r="F9" t="s">
        <v>15</v>
      </c>
      <c r="G9">
        <v>33.200000000000003</v>
      </c>
      <c r="H9">
        <v>1.4210388726295584</v>
      </c>
      <c r="I9">
        <f>H9/G9</f>
        <v>4.28023756816132E-2</v>
      </c>
      <c r="L9" s="3" t="s">
        <v>28</v>
      </c>
      <c r="M9" s="3">
        <v>0</v>
      </c>
      <c r="N9" s="3"/>
      <c r="P9" s="3" t="s">
        <v>28</v>
      </c>
      <c r="Q9" s="3">
        <v>0</v>
      </c>
      <c r="R9" s="3"/>
    </row>
    <row r="10" spans="1:18" x14ac:dyDescent="0.2">
      <c r="A10">
        <v>3</v>
      </c>
      <c r="B10" t="s">
        <v>12</v>
      </c>
      <c r="C10" t="s">
        <v>13</v>
      </c>
      <c r="D10" t="s">
        <v>17</v>
      </c>
      <c r="E10" t="str">
        <f t="shared" si="0"/>
        <v>3_Ctrl_SPME_S3</v>
      </c>
      <c r="F10" t="s">
        <v>15</v>
      </c>
      <c r="G10">
        <v>28.25</v>
      </c>
      <c r="H10">
        <v>0.924866002332</v>
      </c>
      <c r="I10">
        <f>H10/G10</f>
        <v>3.273861955157522E-2</v>
      </c>
      <c r="L10" s="3" t="s">
        <v>29</v>
      </c>
      <c r="M10" s="3">
        <v>3</v>
      </c>
      <c r="N10" s="3"/>
      <c r="P10" s="3" t="s">
        <v>29</v>
      </c>
      <c r="Q10" s="3">
        <v>4</v>
      </c>
      <c r="R10" s="3"/>
    </row>
    <row r="11" spans="1:18" x14ac:dyDescent="0.2">
      <c r="A11">
        <v>1</v>
      </c>
      <c r="B11" t="s">
        <v>18</v>
      </c>
      <c r="C11" t="s">
        <v>13</v>
      </c>
      <c r="D11" t="s">
        <v>14</v>
      </c>
      <c r="E11" t="str">
        <f>CONCATENATE(A11,"_",B11,"_",C11,"_",D11)</f>
        <v>1_LB400_SPME_S1</v>
      </c>
      <c r="F11" t="s">
        <v>15</v>
      </c>
      <c r="G11">
        <v>39.699999999999996</v>
      </c>
      <c r="H11">
        <v>5.8536352810582795</v>
      </c>
      <c r="I11">
        <f>H11/G11</f>
        <v>0.1474467325203597</v>
      </c>
      <c r="J11">
        <f>AVERAGE(I11,I13)</f>
        <v>9.016471288455033E-2</v>
      </c>
      <c r="L11" s="3" t="s">
        <v>30</v>
      </c>
      <c r="M11" s="3">
        <v>0.27961726796976893</v>
      </c>
      <c r="N11" s="3"/>
      <c r="P11" s="3" t="s">
        <v>30</v>
      </c>
      <c r="Q11" s="3">
        <v>7.4583696606397023</v>
      </c>
      <c r="R11" s="3"/>
    </row>
    <row r="12" spans="1:18" x14ac:dyDescent="0.2">
      <c r="A12">
        <v>1</v>
      </c>
      <c r="B12" t="s">
        <v>18</v>
      </c>
      <c r="C12" t="s">
        <v>13</v>
      </c>
      <c r="D12" t="s">
        <v>16</v>
      </c>
      <c r="E12" t="str">
        <f t="shared" ref="E12:E19" si="1">CONCATENATE(A12,"_",B12,"_",C12,"_",D12)</f>
        <v>1_LB400_SPME_S2</v>
      </c>
      <c r="F12" t="s">
        <v>15</v>
      </c>
      <c r="G12">
        <v>37.449999999999996</v>
      </c>
      <c r="L12" s="3" t="s">
        <v>31</v>
      </c>
      <c r="M12" s="3">
        <v>0.3989707376408303</v>
      </c>
      <c r="N12" s="3"/>
      <c r="P12" s="3" t="s">
        <v>31</v>
      </c>
      <c r="Q12" s="3">
        <v>8.6339742018639665E-4</v>
      </c>
      <c r="R12" s="3"/>
    </row>
    <row r="13" spans="1:18" x14ac:dyDescent="0.2">
      <c r="A13">
        <v>1</v>
      </c>
      <c r="B13" t="s">
        <v>18</v>
      </c>
      <c r="C13" t="s">
        <v>13</v>
      </c>
      <c r="D13" t="s">
        <v>17</v>
      </c>
      <c r="E13" t="str">
        <f t="shared" si="1"/>
        <v>1_LB400_SPME_S3</v>
      </c>
      <c r="F13" t="s">
        <v>15</v>
      </c>
      <c r="G13">
        <v>31.85</v>
      </c>
      <c r="H13">
        <v>1.0473137799723997</v>
      </c>
      <c r="I13">
        <f>H13/G13</f>
        <v>3.2882693248740963E-2</v>
      </c>
      <c r="L13" s="3" t="s">
        <v>32</v>
      </c>
      <c r="M13" s="3">
        <v>2.3533634348018233</v>
      </c>
      <c r="N13" s="3"/>
      <c r="P13" s="3" t="s">
        <v>32</v>
      </c>
      <c r="Q13" s="3">
        <v>2.1318467863266499</v>
      </c>
      <c r="R13" s="3"/>
    </row>
    <row r="14" spans="1:18" x14ac:dyDescent="0.2">
      <c r="A14">
        <v>2</v>
      </c>
      <c r="B14" t="s">
        <v>18</v>
      </c>
      <c r="C14" t="s">
        <v>13</v>
      </c>
      <c r="D14" t="s">
        <v>14</v>
      </c>
      <c r="E14" t="str">
        <f t="shared" si="1"/>
        <v>2_LB400_SPME_S1</v>
      </c>
      <c r="F14" t="s">
        <v>15</v>
      </c>
      <c r="G14">
        <v>23.25</v>
      </c>
      <c r="H14">
        <v>4.6896546908504879</v>
      </c>
      <c r="I14">
        <f>H14/G14</f>
        <v>0.20170557810109627</v>
      </c>
      <c r="J14">
        <f>AVERAGE(I14:I16)</f>
        <v>0.1528903032736906</v>
      </c>
      <c r="L14" s="3" t="s">
        <v>33</v>
      </c>
      <c r="M14" s="3">
        <v>0.79794147528166059</v>
      </c>
      <c r="N14" s="3"/>
      <c r="P14" s="3" t="s">
        <v>33</v>
      </c>
      <c r="Q14" s="3">
        <v>1.7267948403727933E-3</v>
      </c>
      <c r="R14" s="3"/>
    </row>
    <row r="15" spans="1:18" ht="17" thickBot="1" x14ac:dyDescent="0.25">
      <c r="A15">
        <v>2</v>
      </c>
      <c r="B15" t="s">
        <v>18</v>
      </c>
      <c r="C15" t="s">
        <v>13</v>
      </c>
      <c r="D15" t="s">
        <v>16</v>
      </c>
      <c r="E15" t="str">
        <f t="shared" si="1"/>
        <v>2_LB400_SPME_S2</v>
      </c>
      <c r="F15" t="s">
        <v>15</v>
      </c>
      <c r="G15">
        <v>24.799999999999997</v>
      </c>
      <c r="H15">
        <v>3.4513547758921908</v>
      </c>
      <c r="I15">
        <f>H15/G15</f>
        <v>0.13916753128597545</v>
      </c>
      <c r="L15" s="4" t="s">
        <v>34</v>
      </c>
      <c r="M15" s="4">
        <v>3.1824463052837091</v>
      </c>
      <c r="N15" s="4"/>
      <c r="P15" s="4" t="s">
        <v>34</v>
      </c>
      <c r="Q15" s="4">
        <v>2.7764451051977934</v>
      </c>
      <c r="R15" s="4"/>
    </row>
    <row r="16" spans="1:18" x14ac:dyDescent="0.2">
      <c r="A16">
        <v>2</v>
      </c>
      <c r="B16" t="s">
        <v>18</v>
      </c>
      <c r="C16" t="s">
        <v>13</v>
      </c>
      <c r="D16" t="s">
        <v>17</v>
      </c>
      <c r="E16" t="str">
        <f t="shared" si="1"/>
        <v>2_LB400_SPME_S3</v>
      </c>
      <c r="F16" t="s">
        <v>15</v>
      </c>
      <c r="G16">
        <v>20.2</v>
      </c>
      <c r="H16">
        <v>2.3795155687668013</v>
      </c>
      <c r="I16">
        <f>H16/G16</f>
        <v>0.11779780043400007</v>
      </c>
    </row>
    <row r="17" spans="1:18" x14ac:dyDescent="0.2">
      <c r="A17">
        <v>3</v>
      </c>
      <c r="B17" t="s">
        <v>18</v>
      </c>
      <c r="C17" t="s">
        <v>13</v>
      </c>
      <c r="D17" t="s">
        <v>14</v>
      </c>
      <c r="E17" t="str">
        <f t="shared" si="1"/>
        <v>3_LB400_SPME_S1</v>
      </c>
      <c r="F17" t="s">
        <v>15</v>
      </c>
      <c r="G17">
        <v>28.900000000000002</v>
      </c>
      <c r="H17">
        <v>8.1136869255590138</v>
      </c>
      <c r="I17">
        <f>H17/G17</f>
        <v>0.28075041264910078</v>
      </c>
      <c r="J17">
        <f>AVERAGE(I17:I19)</f>
        <v>0.15949768831508956</v>
      </c>
      <c r="L17" t="s">
        <v>21</v>
      </c>
      <c r="P17" t="s">
        <v>21</v>
      </c>
    </row>
    <row r="18" spans="1:18" ht="17" thickBot="1" x14ac:dyDescent="0.25">
      <c r="A18">
        <v>3</v>
      </c>
      <c r="B18" t="s">
        <v>18</v>
      </c>
      <c r="C18" t="s">
        <v>13</v>
      </c>
      <c r="D18" t="s">
        <v>16</v>
      </c>
      <c r="E18" t="str">
        <f t="shared" si="1"/>
        <v>3_LB400_SPME_S2</v>
      </c>
      <c r="F18" t="s">
        <v>15</v>
      </c>
      <c r="G18">
        <v>28.500000000000004</v>
      </c>
      <c r="H18">
        <v>2.9748308525237506</v>
      </c>
      <c r="I18">
        <f>H18/G18</f>
        <v>0.10438002991311404</v>
      </c>
    </row>
    <row r="19" spans="1:18" x14ac:dyDescent="0.2">
      <c r="A19">
        <v>3</v>
      </c>
      <c r="B19" t="s">
        <v>18</v>
      </c>
      <c r="C19" t="s">
        <v>13</v>
      </c>
      <c r="D19" t="s">
        <v>17</v>
      </c>
      <c r="E19" t="str">
        <f t="shared" si="1"/>
        <v>3_LB400_SPME_S3</v>
      </c>
      <c r="F19" t="s">
        <v>15</v>
      </c>
      <c r="G19">
        <v>41.650000000000006</v>
      </c>
      <c r="H19">
        <v>3.8885532222541928</v>
      </c>
      <c r="I19">
        <f>H19/G19</f>
        <v>9.3362622383053831E-2</v>
      </c>
      <c r="L19" s="5"/>
      <c r="M19" s="5" t="s">
        <v>22</v>
      </c>
      <c r="N19" s="5" t="s">
        <v>23</v>
      </c>
      <c r="P19" s="5"/>
      <c r="Q19" s="5" t="s">
        <v>22</v>
      </c>
      <c r="R19" s="5" t="s">
        <v>23</v>
      </c>
    </row>
    <row r="20" spans="1:18" x14ac:dyDescent="0.2">
      <c r="A20">
        <v>1</v>
      </c>
      <c r="B20" t="s">
        <v>12</v>
      </c>
      <c r="C20" t="s">
        <v>20</v>
      </c>
      <c r="D20" t="s">
        <v>14</v>
      </c>
      <c r="E20" t="str">
        <f>CONCATENATE(A20,"_",B20,"_",C20,"_",D20)</f>
        <v>1_Ctrl_PUF_S1</v>
      </c>
      <c r="F20" s="2">
        <v>10.288</v>
      </c>
      <c r="G20" t="s">
        <v>15</v>
      </c>
      <c r="H20">
        <v>26.44937998083493</v>
      </c>
      <c r="I20">
        <f>H20</f>
        <v>26.44937998083493</v>
      </c>
      <c r="J20">
        <f>AVERAGE(I20:I22)</f>
        <v>26.643719401019791</v>
      </c>
      <c r="L20" s="3" t="s">
        <v>24</v>
      </c>
      <c r="M20" s="3">
        <v>4.9314752329090057E-2</v>
      </c>
      <c r="N20" s="3">
        <v>0.1528903032736906</v>
      </c>
      <c r="P20" s="3" t="s">
        <v>24</v>
      </c>
      <c r="Q20" s="3">
        <v>43.714487858826494</v>
      </c>
      <c r="R20" s="3">
        <v>16.039692804936308</v>
      </c>
    </row>
    <row r="21" spans="1:18" x14ac:dyDescent="0.2">
      <c r="A21">
        <v>1</v>
      </c>
      <c r="B21" t="s">
        <v>12</v>
      </c>
      <c r="C21" t="s">
        <v>20</v>
      </c>
      <c r="D21" t="s">
        <v>16</v>
      </c>
      <c r="E21" t="str">
        <f t="shared" ref="E21:E28" si="2">CONCATENATE(A21,"_",B21,"_",C21,"_",D21)</f>
        <v>1_Ctrl_PUF_S2</v>
      </c>
      <c r="F21" s="2">
        <v>9.9260000000000002</v>
      </c>
      <c r="G21" t="s">
        <v>15</v>
      </c>
      <c r="H21">
        <v>22.17630397285512</v>
      </c>
      <c r="I21">
        <f t="shared" ref="I21:I37" si="3">H21</f>
        <v>22.17630397285512</v>
      </c>
      <c r="L21" s="3" t="s">
        <v>25</v>
      </c>
      <c r="M21" s="3">
        <v>2.2579267056357756E-5</v>
      </c>
      <c r="N21" s="3">
        <v>1.9013646415278265E-3</v>
      </c>
      <c r="P21" s="3" t="s">
        <v>25</v>
      </c>
      <c r="Q21" s="3">
        <v>1.0064891560639426</v>
      </c>
      <c r="R21" s="3">
        <v>2.4065280120178145</v>
      </c>
    </row>
    <row r="22" spans="1:18" x14ac:dyDescent="0.2">
      <c r="A22">
        <v>1</v>
      </c>
      <c r="B22" t="s">
        <v>12</v>
      </c>
      <c r="C22" t="s">
        <v>20</v>
      </c>
      <c r="D22" t="s">
        <v>17</v>
      </c>
      <c r="E22" t="str">
        <f t="shared" si="2"/>
        <v>1_Ctrl_PUF_S3</v>
      </c>
      <c r="F22" s="2">
        <v>10.345000000000001</v>
      </c>
      <c r="G22" t="s">
        <v>15</v>
      </c>
      <c r="H22">
        <v>31.305474249369318</v>
      </c>
      <c r="I22">
        <f t="shared" si="3"/>
        <v>31.305474249369318</v>
      </c>
      <c r="L22" s="3" t="s">
        <v>26</v>
      </c>
      <c r="M22" s="3">
        <v>3</v>
      </c>
      <c r="N22" s="3">
        <v>3</v>
      </c>
      <c r="P22" s="3" t="s">
        <v>26</v>
      </c>
      <c r="Q22" s="3">
        <v>3</v>
      </c>
      <c r="R22" s="3">
        <v>3</v>
      </c>
    </row>
    <row r="23" spans="1:18" x14ac:dyDescent="0.2">
      <c r="A23">
        <v>2</v>
      </c>
      <c r="B23" t="s">
        <v>12</v>
      </c>
      <c r="C23" t="s">
        <v>20</v>
      </c>
      <c r="D23" t="s">
        <v>14</v>
      </c>
      <c r="E23" t="str">
        <f t="shared" si="2"/>
        <v>2_Ctrl_PUF_S1</v>
      </c>
      <c r="F23" s="2">
        <v>10.177</v>
      </c>
      <c r="G23" t="s">
        <v>15</v>
      </c>
      <c r="H23">
        <v>43.182175623379415</v>
      </c>
      <c r="I23">
        <f t="shared" si="3"/>
        <v>43.182175623379415</v>
      </c>
      <c r="J23">
        <f>AVERAGE(I23:I25)</f>
        <v>43.714487858826494</v>
      </c>
      <c r="L23" s="3" t="s">
        <v>27</v>
      </c>
      <c r="M23" s="3">
        <v>9.6197195429209212E-4</v>
      </c>
      <c r="N23" s="3"/>
      <c r="P23" s="3" t="s">
        <v>27</v>
      </c>
      <c r="Q23" s="3">
        <v>1.7065085840408787</v>
      </c>
      <c r="R23" s="3"/>
    </row>
    <row r="24" spans="1:18" x14ac:dyDescent="0.2">
      <c r="A24">
        <v>2</v>
      </c>
      <c r="B24" t="s">
        <v>12</v>
      </c>
      <c r="C24" t="s">
        <v>20</v>
      </c>
      <c r="D24" t="s">
        <v>16</v>
      </c>
      <c r="E24" t="str">
        <f t="shared" si="2"/>
        <v>2_Ctrl_PUF_S2</v>
      </c>
      <c r="F24" s="2">
        <v>10.343</v>
      </c>
      <c r="G24" t="s">
        <v>15</v>
      </c>
      <c r="H24">
        <v>44.871694995885598</v>
      </c>
      <c r="I24">
        <f t="shared" si="3"/>
        <v>44.871694995885598</v>
      </c>
      <c r="L24" s="3" t="s">
        <v>28</v>
      </c>
      <c r="M24" s="3">
        <v>0</v>
      </c>
      <c r="N24" s="3"/>
      <c r="P24" s="3" t="s">
        <v>28</v>
      </c>
      <c r="Q24" s="3">
        <v>0</v>
      </c>
      <c r="R24" s="3"/>
    </row>
    <row r="25" spans="1:18" x14ac:dyDescent="0.2">
      <c r="A25">
        <v>2</v>
      </c>
      <c r="B25" t="s">
        <v>12</v>
      </c>
      <c r="C25" t="s">
        <v>20</v>
      </c>
      <c r="D25" t="s">
        <v>17</v>
      </c>
      <c r="E25" t="str">
        <f t="shared" si="2"/>
        <v>2_Ctrl_PUF_S3</v>
      </c>
      <c r="F25" s="2">
        <v>10.327999999999999</v>
      </c>
      <c r="G25" t="s">
        <v>15</v>
      </c>
      <c r="H25">
        <v>43.089592957214478</v>
      </c>
      <c r="I25">
        <f t="shared" si="3"/>
        <v>43.089592957214478</v>
      </c>
      <c r="L25" s="3" t="s">
        <v>29</v>
      </c>
      <c r="M25" s="3">
        <v>4</v>
      </c>
      <c r="N25" s="3"/>
      <c r="P25" s="3" t="s">
        <v>29</v>
      </c>
      <c r="Q25" s="3">
        <v>4</v>
      </c>
      <c r="R25" s="3"/>
    </row>
    <row r="26" spans="1:18" x14ac:dyDescent="0.2">
      <c r="A26">
        <v>3</v>
      </c>
      <c r="B26" t="s">
        <v>12</v>
      </c>
      <c r="C26" t="s">
        <v>20</v>
      </c>
      <c r="D26" t="s">
        <v>14</v>
      </c>
      <c r="E26" t="str">
        <f t="shared" si="2"/>
        <v>3_Ctrl_PUF_S1</v>
      </c>
      <c r="F26" s="2">
        <v>10.122999999999999</v>
      </c>
      <c r="G26" t="s">
        <v>15</v>
      </c>
      <c r="H26">
        <v>104.11829574086654</v>
      </c>
      <c r="I26">
        <f t="shared" si="3"/>
        <v>104.11829574086654</v>
      </c>
      <c r="J26">
        <f>AVERAGE(I26:I28)</f>
        <v>91.148670779617191</v>
      </c>
      <c r="L26" s="3" t="s">
        <v>30</v>
      </c>
      <c r="M26" s="3">
        <v>-4.0899846334132626</v>
      </c>
      <c r="N26" s="3"/>
      <c r="P26" s="3" t="s">
        <v>30</v>
      </c>
      <c r="Q26" s="3">
        <v>25.946322049849478</v>
      </c>
      <c r="R26" s="3"/>
    </row>
    <row r="27" spans="1:18" x14ac:dyDescent="0.2">
      <c r="A27">
        <v>3</v>
      </c>
      <c r="B27" t="s">
        <v>12</v>
      </c>
      <c r="C27" t="s">
        <v>20</v>
      </c>
      <c r="D27" t="s">
        <v>16</v>
      </c>
      <c r="E27" t="str">
        <f t="shared" si="2"/>
        <v>3_Ctrl_PUF_S2</v>
      </c>
      <c r="F27" s="2">
        <v>10.462</v>
      </c>
      <c r="G27" t="s">
        <v>15</v>
      </c>
      <c r="H27">
        <v>88.646618624015218</v>
      </c>
      <c r="I27">
        <f t="shared" si="3"/>
        <v>88.646618624015218</v>
      </c>
      <c r="L27" s="3" t="s">
        <v>31</v>
      </c>
      <c r="M27" s="3">
        <v>7.4876580889354262E-3</v>
      </c>
      <c r="N27" s="3"/>
      <c r="P27" s="3" t="s">
        <v>31</v>
      </c>
      <c r="Q27" s="3">
        <v>6.5543482324245369E-6</v>
      </c>
      <c r="R27" s="3"/>
    </row>
    <row r="28" spans="1:18" x14ac:dyDescent="0.2">
      <c r="A28">
        <v>3</v>
      </c>
      <c r="B28" t="s">
        <v>12</v>
      </c>
      <c r="C28" t="s">
        <v>20</v>
      </c>
      <c r="D28" t="s">
        <v>17</v>
      </c>
      <c r="E28" t="str">
        <f t="shared" si="2"/>
        <v>3_Ctrl_PUF_S3</v>
      </c>
      <c r="F28" s="2">
        <v>10.273999999999999</v>
      </c>
      <c r="G28" t="s">
        <v>15</v>
      </c>
      <c r="H28">
        <v>80.681097973969855</v>
      </c>
      <c r="I28">
        <f t="shared" si="3"/>
        <v>80.681097973969855</v>
      </c>
      <c r="L28" s="3" t="s">
        <v>32</v>
      </c>
      <c r="M28" s="3">
        <v>2.1318467863266499</v>
      </c>
      <c r="N28" s="3"/>
      <c r="P28" s="3" t="s">
        <v>32</v>
      </c>
      <c r="Q28" s="3">
        <v>2.1318467863266499</v>
      </c>
      <c r="R28" s="3"/>
    </row>
    <row r="29" spans="1:18" x14ac:dyDescent="0.2">
      <c r="A29">
        <v>1</v>
      </c>
      <c r="B29" t="s">
        <v>18</v>
      </c>
      <c r="C29" t="s">
        <v>20</v>
      </c>
      <c r="D29" t="s">
        <v>14</v>
      </c>
      <c r="E29" t="str">
        <f>CONCATENATE(A29,"_",B29,"_",C29,"_",D29)</f>
        <v>1_LB400_PUF_S1</v>
      </c>
      <c r="F29" s="2">
        <v>10.154999999999999</v>
      </c>
      <c r="G29" t="s">
        <v>15</v>
      </c>
      <c r="H29">
        <v>7.1028386536965131</v>
      </c>
      <c r="I29">
        <f t="shared" si="3"/>
        <v>7.1028386536965131</v>
      </c>
      <c r="J29">
        <f>AVERAGE(I29:I31)</f>
        <v>6.7501346979524266</v>
      </c>
      <c r="L29" s="3" t="s">
        <v>33</v>
      </c>
      <c r="M29" s="3">
        <v>1.4975316177870852E-2</v>
      </c>
      <c r="N29" s="3"/>
      <c r="P29" s="3" t="s">
        <v>33</v>
      </c>
      <c r="Q29" s="3">
        <v>1.3108696464849074E-5</v>
      </c>
      <c r="R29" s="3"/>
    </row>
    <row r="30" spans="1:18" ht="17" thickBot="1" x14ac:dyDescent="0.25">
      <c r="A30">
        <v>1</v>
      </c>
      <c r="B30" t="s">
        <v>18</v>
      </c>
      <c r="C30" t="s">
        <v>20</v>
      </c>
      <c r="D30" t="s">
        <v>16</v>
      </c>
      <c r="E30" t="str">
        <f t="shared" ref="E30:E37" si="4">CONCATENATE(A30,"_",B30,"_",C30,"_",D30)</f>
        <v>1_LB400_PUF_S2</v>
      </c>
      <c r="F30" s="2">
        <v>9.9949999999999992</v>
      </c>
      <c r="G30" t="s">
        <v>15</v>
      </c>
      <c r="H30">
        <v>7.1951818743492213</v>
      </c>
      <c r="I30">
        <f t="shared" si="3"/>
        <v>7.1951818743492213</v>
      </c>
      <c r="L30" s="4" t="s">
        <v>34</v>
      </c>
      <c r="M30" s="4">
        <v>2.7764451051977934</v>
      </c>
      <c r="N30" s="4"/>
      <c r="P30" s="4" t="s">
        <v>34</v>
      </c>
      <c r="Q30" s="4">
        <v>2.7764451051977934</v>
      </c>
      <c r="R30" s="4"/>
    </row>
    <row r="31" spans="1:18" x14ac:dyDescent="0.2">
      <c r="A31">
        <v>1</v>
      </c>
      <c r="B31" t="s">
        <v>18</v>
      </c>
      <c r="C31" t="s">
        <v>20</v>
      </c>
      <c r="D31" t="s">
        <v>17</v>
      </c>
      <c r="E31" t="str">
        <f t="shared" si="4"/>
        <v>1_LB400_PUF_S3</v>
      </c>
      <c r="F31" s="2">
        <v>10.15</v>
      </c>
      <c r="G31" t="s">
        <v>15</v>
      </c>
      <c r="H31">
        <v>5.9523835658115463</v>
      </c>
      <c r="I31">
        <f t="shared" si="3"/>
        <v>5.9523835658115463</v>
      </c>
    </row>
    <row r="32" spans="1:18" x14ac:dyDescent="0.2">
      <c r="A32">
        <v>2</v>
      </c>
      <c r="B32" t="s">
        <v>18</v>
      </c>
      <c r="C32" t="s">
        <v>20</v>
      </c>
      <c r="D32" t="s">
        <v>14</v>
      </c>
      <c r="E32" t="str">
        <f t="shared" si="4"/>
        <v>2_LB400_PUF_S1</v>
      </c>
      <c r="F32" s="2">
        <v>10.256</v>
      </c>
      <c r="G32" t="s">
        <v>15</v>
      </c>
      <c r="H32">
        <v>14.31235581966585</v>
      </c>
      <c r="I32">
        <f t="shared" si="3"/>
        <v>14.31235581966585</v>
      </c>
      <c r="J32">
        <f>AVERAGE(I32:I34)</f>
        <v>16.039692804936308</v>
      </c>
      <c r="L32" t="s">
        <v>21</v>
      </c>
      <c r="P32" t="s">
        <v>21</v>
      </c>
    </row>
    <row r="33" spans="1:18" ht="17" thickBot="1" x14ac:dyDescent="0.25">
      <c r="A33">
        <v>2</v>
      </c>
      <c r="B33" t="s">
        <v>18</v>
      </c>
      <c r="C33" t="s">
        <v>20</v>
      </c>
      <c r="D33" t="s">
        <v>16</v>
      </c>
      <c r="E33" t="str">
        <f t="shared" si="4"/>
        <v>2_LB400_PUF_S2</v>
      </c>
      <c r="F33" s="2">
        <v>10.211</v>
      </c>
      <c r="G33" t="s">
        <v>15</v>
      </c>
      <c r="H33">
        <v>17.314163216390554</v>
      </c>
      <c r="I33">
        <f t="shared" si="3"/>
        <v>17.314163216390554</v>
      </c>
    </row>
    <row r="34" spans="1:18" x14ac:dyDescent="0.2">
      <c r="A34">
        <v>2</v>
      </c>
      <c r="B34" t="s">
        <v>18</v>
      </c>
      <c r="C34" t="s">
        <v>20</v>
      </c>
      <c r="D34" t="s">
        <v>17</v>
      </c>
      <c r="E34" t="str">
        <f t="shared" si="4"/>
        <v>2_LB400_PUF_S3</v>
      </c>
      <c r="F34" s="2">
        <v>10.340999999999999</v>
      </c>
      <c r="G34" t="s">
        <v>15</v>
      </c>
      <c r="H34">
        <v>16.492559378752524</v>
      </c>
      <c r="I34">
        <f t="shared" si="3"/>
        <v>16.492559378752524</v>
      </c>
      <c r="L34" s="5"/>
      <c r="M34" s="5" t="s">
        <v>22</v>
      </c>
      <c r="N34" s="5" t="s">
        <v>23</v>
      </c>
      <c r="P34" s="5"/>
      <c r="Q34" s="5" t="s">
        <v>22</v>
      </c>
      <c r="R34" s="5" t="s">
        <v>23</v>
      </c>
    </row>
    <row r="35" spans="1:18" x14ac:dyDescent="0.2">
      <c r="A35">
        <v>3</v>
      </c>
      <c r="B35" t="s">
        <v>18</v>
      </c>
      <c r="C35" t="s">
        <v>20</v>
      </c>
      <c r="D35" t="s">
        <v>14</v>
      </c>
      <c r="E35" t="str">
        <f t="shared" si="4"/>
        <v>3_LB400_PUF_S1</v>
      </c>
      <c r="F35" s="2">
        <v>10.198</v>
      </c>
      <c r="G35" t="s">
        <v>15</v>
      </c>
      <c r="H35">
        <v>70.161556864598651</v>
      </c>
      <c r="I35">
        <f t="shared" si="3"/>
        <v>70.161556864598651</v>
      </c>
      <c r="J35">
        <f>AVERAGE(I35:I37)</f>
        <v>59.282798249146161</v>
      </c>
      <c r="L35" s="3" t="s">
        <v>24</v>
      </c>
      <c r="M35" s="3">
        <v>3.6205351623852133E-2</v>
      </c>
      <c r="N35" s="3">
        <v>0.15949768831508956</v>
      </c>
      <c r="P35" s="3" t="s">
        <v>24</v>
      </c>
      <c r="Q35" s="3">
        <v>91.148670779617191</v>
      </c>
      <c r="R35" s="3">
        <v>59.282798249146161</v>
      </c>
    </row>
    <row r="36" spans="1:18" x14ac:dyDescent="0.2">
      <c r="A36">
        <v>3</v>
      </c>
      <c r="B36" t="s">
        <v>18</v>
      </c>
      <c r="C36" t="s">
        <v>20</v>
      </c>
      <c r="D36" t="s">
        <v>16</v>
      </c>
      <c r="E36" t="str">
        <f t="shared" si="4"/>
        <v>3_LB400_PUF_S2</v>
      </c>
      <c r="F36" s="2">
        <v>10.090999999999999</v>
      </c>
      <c r="G36" t="s">
        <v>15</v>
      </c>
      <c r="H36">
        <v>57.576281303638169</v>
      </c>
      <c r="I36">
        <f t="shared" si="3"/>
        <v>57.576281303638169</v>
      </c>
      <c r="L36" s="3" t="s">
        <v>25</v>
      </c>
      <c r="M36" s="3">
        <v>3.2668842797008973E-5</v>
      </c>
      <c r="N36" s="3">
        <v>1.1057013185985648E-2</v>
      </c>
      <c r="P36" s="3" t="s">
        <v>25</v>
      </c>
      <c r="Q36" s="3">
        <v>142.02075853317547</v>
      </c>
      <c r="R36" s="3">
        <v>102.69480317522721</v>
      </c>
    </row>
    <row r="37" spans="1:18" x14ac:dyDescent="0.2">
      <c r="A37">
        <v>3</v>
      </c>
      <c r="B37" t="s">
        <v>18</v>
      </c>
      <c r="C37" t="s">
        <v>20</v>
      </c>
      <c r="D37" t="s">
        <v>17</v>
      </c>
      <c r="E37" t="str">
        <f t="shared" si="4"/>
        <v>3_LB400_PUF_S3</v>
      </c>
      <c r="F37" s="2">
        <v>10.397</v>
      </c>
      <c r="G37" t="s">
        <v>15</v>
      </c>
      <c r="H37">
        <v>50.110556579201663</v>
      </c>
      <c r="I37">
        <f t="shared" si="3"/>
        <v>50.110556579201663</v>
      </c>
      <c r="L37" s="3" t="s">
        <v>26</v>
      </c>
      <c r="M37" s="3">
        <v>3</v>
      </c>
      <c r="N37" s="3">
        <v>3</v>
      </c>
      <c r="P37" s="3" t="s">
        <v>26</v>
      </c>
      <c r="Q37" s="3">
        <v>3</v>
      </c>
      <c r="R37" s="3">
        <v>3</v>
      </c>
    </row>
    <row r="38" spans="1:18" x14ac:dyDescent="0.2">
      <c r="L38" s="3" t="s">
        <v>27</v>
      </c>
      <c r="M38" s="3">
        <v>5.5448410143913284E-3</v>
      </c>
      <c r="N38" s="3"/>
      <c r="P38" s="3" t="s">
        <v>27</v>
      </c>
      <c r="Q38" s="3">
        <v>122.35778085420134</v>
      </c>
      <c r="R38" s="3"/>
    </row>
    <row r="39" spans="1:18" x14ac:dyDescent="0.2">
      <c r="L39" s="3" t="s">
        <v>28</v>
      </c>
      <c r="M39" s="3">
        <v>0</v>
      </c>
      <c r="N39" s="3"/>
      <c r="P39" s="3" t="s">
        <v>28</v>
      </c>
      <c r="Q39" s="3">
        <v>0</v>
      </c>
      <c r="R39" s="3"/>
    </row>
    <row r="40" spans="1:18" x14ac:dyDescent="0.2">
      <c r="L40" s="3" t="s">
        <v>29</v>
      </c>
      <c r="M40" s="3">
        <v>4</v>
      </c>
      <c r="N40" s="3"/>
      <c r="P40" s="3" t="s">
        <v>29</v>
      </c>
      <c r="Q40" s="3">
        <v>4</v>
      </c>
      <c r="R40" s="3"/>
    </row>
    <row r="41" spans="1:18" x14ac:dyDescent="0.2">
      <c r="L41" s="3" t="s">
        <v>30</v>
      </c>
      <c r="M41" s="3">
        <v>-2.0278562423791531</v>
      </c>
      <c r="N41" s="3"/>
      <c r="P41" s="3" t="s">
        <v>30</v>
      </c>
      <c r="Q41" s="3">
        <v>3.5282199245182428</v>
      </c>
      <c r="R41" s="3"/>
    </row>
    <row r="42" spans="1:18" x14ac:dyDescent="0.2">
      <c r="L42" s="3" t="s">
        <v>31</v>
      </c>
      <c r="M42" s="3">
        <v>5.6243415926835093E-2</v>
      </c>
      <c r="N42" s="3"/>
      <c r="P42" s="3" t="s">
        <v>31</v>
      </c>
      <c r="Q42" s="3">
        <v>1.2134731459063304E-2</v>
      </c>
      <c r="R42" s="3"/>
    </row>
    <row r="43" spans="1:18" x14ac:dyDescent="0.2">
      <c r="L43" s="3" t="s">
        <v>32</v>
      </c>
      <c r="M43" s="3">
        <v>2.1318467863266499</v>
      </c>
      <c r="N43" s="3"/>
      <c r="P43" s="3" t="s">
        <v>32</v>
      </c>
      <c r="Q43" s="3">
        <v>2.1318467863266499</v>
      </c>
      <c r="R43" s="3"/>
    </row>
    <row r="44" spans="1:18" x14ac:dyDescent="0.2">
      <c r="L44" s="3" t="s">
        <v>33</v>
      </c>
      <c r="M44" s="3">
        <v>0.11248683185367019</v>
      </c>
      <c r="N44" s="3"/>
      <c r="P44" s="3" t="s">
        <v>33</v>
      </c>
      <c r="Q44" s="3">
        <v>2.4269462918126608E-2</v>
      </c>
      <c r="R44" s="3"/>
    </row>
    <row r="45" spans="1:18" ht="17" thickBot="1" x14ac:dyDescent="0.25">
      <c r="L45" s="4" t="s">
        <v>34</v>
      </c>
      <c r="M45" s="4">
        <v>2.7764451051977934</v>
      </c>
      <c r="N45" s="4"/>
      <c r="P45" s="4" t="s">
        <v>34</v>
      </c>
      <c r="Q45" s="4">
        <v>2.7764451051977934</v>
      </c>
      <c r="R45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ABDB-E386-A346-9078-102F88ADBFBC}">
  <dimension ref="A1:Q42"/>
  <sheetViews>
    <sheetView tabSelected="1" topLeftCell="J1" zoomScale="110" zoomScaleNormal="110" workbookViewId="0">
      <selection activeCell="I28" sqref="I28"/>
    </sheetView>
  </sheetViews>
  <sheetFormatPr baseColWidth="10" defaultRowHeight="16" x14ac:dyDescent="0.2"/>
  <cols>
    <col min="11" max="11" width="42.6640625" bestFit="1" customWidth="1"/>
    <col min="15" max="15" width="42.6640625" bestFit="1" customWidth="1"/>
  </cols>
  <sheetData>
    <row r="1" spans="1:17" x14ac:dyDescent="0.2">
      <c r="A1" t="s">
        <v>0</v>
      </c>
      <c r="B1" t="s">
        <v>6</v>
      </c>
      <c r="C1" t="s">
        <v>7</v>
      </c>
      <c r="D1" t="s">
        <v>38</v>
      </c>
      <c r="E1" t="s">
        <v>39</v>
      </c>
      <c r="F1" t="s">
        <v>10</v>
      </c>
      <c r="G1" t="s">
        <v>11</v>
      </c>
      <c r="H1" t="s">
        <v>45</v>
      </c>
      <c r="I1" t="s">
        <v>46</v>
      </c>
    </row>
    <row r="2" spans="1:17" x14ac:dyDescent="0.2">
      <c r="A2">
        <v>1</v>
      </c>
      <c r="B2" t="s">
        <v>12</v>
      </c>
      <c r="C2" t="s">
        <v>13</v>
      </c>
      <c r="D2" t="s">
        <v>14</v>
      </c>
      <c r="E2" t="str">
        <f>CONCATENATE(A2,"_",B2,"_",C2,"_",D2)</f>
        <v>1_Ctrl_SPME_S1</v>
      </c>
      <c r="F2" t="s">
        <v>15</v>
      </c>
      <c r="G2">
        <v>24.6</v>
      </c>
      <c r="H2">
        <v>58.721389615957882</v>
      </c>
      <c r="I2">
        <f>H2/G2</f>
        <v>2.3870483583722715</v>
      </c>
      <c r="K2" t="s">
        <v>42</v>
      </c>
      <c r="O2" t="s">
        <v>42</v>
      </c>
    </row>
    <row r="3" spans="1:17" ht="17" thickBot="1" x14ac:dyDescent="0.25">
      <c r="A3">
        <v>1</v>
      </c>
      <c r="B3" t="s">
        <v>12</v>
      </c>
      <c r="C3" t="s">
        <v>13</v>
      </c>
      <c r="D3" t="s">
        <v>16</v>
      </c>
      <c r="E3" t="str">
        <f t="shared" ref="E3:E10" si="0">CONCATENATE(A3,"_",B3,"_",C3,"_",D3)</f>
        <v>1_Ctrl_SPME_S2</v>
      </c>
      <c r="F3" t="s">
        <v>15</v>
      </c>
      <c r="G3">
        <v>28.3</v>
      </c>
      <c r="H3">
        <v>27.677165753394814</v>
      </c>
      <c r="I3">
        <f>H3/G3</f>
        <v>0.97799172273479906</v>
      </c>
    </row>
    <row r="4" spans="1:17" x14ac:dyDescent="0.2">
      <c r="A4">
        <v>1</v>
      </c>
      <c r="B4" t="s">
        <v>12</v>
      </c>
      <c r="C4" t="s">
        <v>13</v>
      </c>
      <c r="D4" t="s">
        <v>17</v>
      </c>
      <c r="E4" t="str">
        <f t="shared" si="0"/>
        <v>1_Ctrl_SPME_S3</v>
      </c>
      <c r="F4" t="s">
        <v>15</v>
      </c>
      <c r="G4">
        <v>24.700000000000003</v>
      </c>
      <c r="H4">
        <v>65.096533759903281</v>
      </c>
      <c r="I4">
        <f>H4/G4</f>
        <v>2.6354871967572175</v>
      </c>
      <c r="K4" s="5"/>
      <c r="L4" s="5" t="s">
        <v>22</v>
      </c>
      <c r="M4" s="5" t="s">
        <v>23</v>
      </c>
      <c r="O4" s="5"/>
      <c r="P4" s="5" t="s">
        <v>22</v>
      </c>
      <c r="Q4" s="5" t="s">
        <v>23</v>
      </c>
    </row>
    <row r="5" spans="1:17" x14ac:dyDescent="0.2">
      <c r="A5">
        <v>2</v>
      </c>
      <c r="B5" t="s">
        <v>12</v>
      </c>
      <c r="C5" t="s">
        <v>13</v>
      </c>
      <c r="D5" t="s">
        <v>14</v>
      </c>
      <c r="E5" t="str">
        <f t="shared" si="0"/>
        <v>2_Ctrl_SPME_S1</v>
      </c>
      <c r="F5" t="s">
        <v>15</v>
      </c>
      <c r="G5">
        <v>31.350000000000005</v>
      </c>
      <c r="H5">
        <v>43.647217035604477</v>
      </c>
      <c r="I5">
        <f>H5/G5</f>
        <v>1.3922557268135398</v>
      </c>
      <c r="K5" s="3" t="s">
        <v>24</v>
      </c>
      <c r="L5" s="3">
        <v>2.000175759288096</v>
      </c>
      <c r="M5" s="3">
        <v>1.7006480284148309</v>
      </c>
      <c r="O5" s="3" t="s">
        <v>24</v>
      </c>
      <c r="P5" s="3">
        <v>522.12616943786395</v>
      </c>
      <c r="Q5" s="3">
        <v>173.41535076624555</v>
      </c>
    </row>
    <row r="6" spans="1:17" x14ac:dyDescent="0.2">
      <c r="A6">
        <v>2</v>
      </c>
      <c r="B6" t="s">
        <v>12</v>
      </c>
      <c r="C6" t="s">
        <v>13</v>
      </c>
      <c r="D6" t="s">
        <v>16</v>
      </c>
      <c r="E6" t="str">
        <f t="shared" si="0"/>
        <v>2_Ctrl_SPME_S2</v>
      </c>
      <c r="F6" t="s">
        <v>15</v>
      </c>
      <c r="G6">
        <v>31.400000000000002</v>
      </c>
      <c r="H6">
        <v>49.48115297047412</v>
      </c>
      <c r="I6">
        <f>H6/G6</f>
        <v>1.5758328971488573</v>
      </c>
      <c r="K6" s="3" t="s">
        <v>25</v>
      </c>
      <c r="L6" s="3">
        <v>0.79907561754281087</v>
      </c>
      <c r="M6" s="3">
        <v>1.2616601869250577</v>
      </c>
      <c r="O6" s="3" t="s">
        <v>25</v>
      </c>
      <c r="P6" s="3">
        <v>4396.5286786418874</v>
      </c>
      <c r="Q6" s="3">
        <v>400.08937789003676</v>
      </c>
    </row>
    <row r="7" spans="1:17" x14ac:dyDescent="0.2">
      <c r="A7">
        <v>2</v>
      </c>
      <c r="B7" t="s">
        <v>12</v>
      </c>
      <c r="C7" t="s">
        <v>13</v>
      </c>
      <c r="D7" t="s">
        <v>17</v>
      </c>
      <c r="E7" t="str">
        <f t="shared" si="0"/>
        <v>2_Ctrl_SPME_S3</v>
      </c>
      <c r="F7" t="s">
        <v>15</v>
      </c>
      <c r="G7">
        <v>31.800000000000004</v>
      </c>
      <c r="H7">
        <v>43.849708902419636</v>
      </c>
      <c r="I7">
        <f>H7/G7</f>
        <v>1.3789216635981016</v>
      </c>
      <c r="K7" s="3" t="s">
        <v>26</v>
      </c>
      <c r="L7" s="3">
        <v>3</v>
      </c>
      <c r="M7" s="3">
        <v>2</v>
      </c>
      <c r="O7" s="3" t="s">
        <v>26</v>
      </c>
      <c r="P7" s="3">
        <v>3</v>
      </c>
      <c r="Q7" s="3">
        <v>3</v>
      </c>
    </row>
    <row r="8" spans="1:17" x14ac:dyDescent="0.2">
      <c r="A8">
        <v>3</v>
      </c>
      <c r="B8" t="s">
        <v>12</v>
      </c>
      <c r="C8" t="s">
        <v>13</v>
      </c>
      <c r="D8" t="s">
        <v>14</v>
      </c>
      <c r="E8" t="str">
        <f t="shared" si="0"/>
        <v>3_Ctrl_SPME_S1</v>
      </c>
      <c r="F8" t="s">
        <v>15</v>
      </c>
      <c r="G8">
        <v>31.600000000000005</v>
      </c>
      <c r="H8">
        <v>40.900089203549229</v>
      </c>
      <c r="I8">
        <f>H8/G8</f>
        <v>1.2943066203654816</v>
      </c>
      <c r="K8" s="3" t="s">
        <v>28</v>
      </c>
      <c r="L8" s="3">
        <v>0</v>
      </c>
      <c r="M8" s="3"/>
      <c r="O8" s="3" t="s">
        <v>28</v>
      </c>
      <c r="P8" s="3">
        <v>0</v>
      </c>
      <c r="Q8" s="3"/>
    </row>
    <row r="9" spans="1:17" x14ac:dyDescent="0.2">
      <c r="A9">
        <v>3</v>
      </c>
      <c r="B9" t="s">
        <v>12</v>
      </c>
      <c r="C9" t="s">
        <v>13</v>
      </c>
      <c r="D9" t="s">
        <v>16</v>
      </c>
      <c r="E9" t="str">
        <f t="shared" si="0"/>
        <v>3_Ctrl_SPME_S2</v>
      </c>
      <c r="F9" t="s">
        <v>15</v>
      </c>
      <c r="G9">
        <v>33.200000000000003</v>
      </c>
      <c r="H9">
        <v>48.310302071561871</v>
      </c>
      <c r="I9">
        <f>H9/G9</f>
        <v>1.455129580468731</v>
      </c>
      <c r="K9" s="3" t="s">
        <v>29</v>
      </c>
      <c r="L9" s="3">
        <v>2</v>
      </c>
      <c r="M9" s="3"/>
      <c r="O9" s="3" t="s">
        <v>29</v>
      </c>
      <c r="P9" s="3">
        <v>2</v>
      </c>
      <c r="Q9" s="3"/>
    </row>
    <row r="10" spans="1:17" x14ac:dyDescent="0.2">
      <c r="A10">
        <v>3</v>
      </c>
      <c r="B10" t="s">
        <v>12</v>
      </c>
      <c r="C10" t="s">
        <v>13</v>
      </c>
      <c r="D10" t="s">
        <v>17</v>
      </c>
      <c r="E10" t="str">
        <f t="shared" si="0"/>
        <v>3_Ctrl_SPME_S3</v>
      </c>
      <c r="F10" t="s">
        <v>15</v>
      </c>
      <c r="G10">
        <v>28.25</v>
      </c>
      <c r="H10">
        <v>37.530602473293548</v>
      </c>
      <c r="I10">
        <f>H10/G10</f>
        <v>1.3285169017095062</v>
      </c>
      <c r="K10" s="3" t="s">
        <v>30</v>
      </c>
      <c r="L10" s="3">
        <v>0.31622423834527924</v>
      </c>
      <c r="M10" s="3"/>
      <c r="O10" s="3" t="s">
        <v>30</v>
      </c>
      <c r="P10" s="3">
        <v>8.7208432371764513</v>
      </c>
      <c r="Q10" s="3"/>
    </row>
    <row r="11" spans="1:17" x14ac:dyDescent="0.2">
      <c r="A11">
        <v>1</v>
      </c>
      <c r="B11" t="s">
        <v>18</v>
      </c>
      <c r="C11" t="s">
        <v>13</v>
      </c>
      <c r="D11" t="s">
        <v>14</v>
      </c>
      <c r="E11" t="str">
        <f>CONCATENATE(A11,"_",B11,"_",C11,"_",D11)</f>
        <v>1_LB400_SPME_S1</v>
      </c>
      <c r="F11" t="s">
        <v>15</v>
      </c>
      <c r="G11">
        <v>39.699999999999996</v>
      </c>
      <c r="H11">
        <v>99.047377525408223</v>
      </c>
      <c r="I11">
        <f>H11/G11</f>
        <v>2.4948961593301822</v>
      </c>
      <c r="K11" s="3" t="s">
        <v>31</v>
      </c>
      <c r="L11" s="3">
        <v>0.39089221408514047</v>
      </c>
      <c r="M11" s="3"/>
      <c r="O11" s="3" t="s">
        <v>31</v>
      </c>
      <c r="P11" s="3">
        <v>6.4474647196254833E-3</v>
      </c>
      <c r="Q11" s="3"/>
    </row>
    <row r="12" spans="1:17" x14ac:dyDescent="0.2">
      <c r="A12">
        <v>1</v>
      </c>
      <c r="B12" t="s">
        <v>18</v>
      </c>
      <c r="C12" t="s">
        <v>13</v>
      </c>
      <c r="D12" t="s">
        <v>16</v>
      </c>
      <c r="E12" t="str">
        <f t="shared" ref="E12:E19" si="1">CONCATENATE(A12,"_",B12,"_",C12,"_",D12)</f>
        <v>1_LB400_SPME_S2</v>
      </c>
      <c r="F12" t="s">
        <v>15</v>
      </c>
      <c r="G12">
        <v>37.449999999999996</v>
      </c>
      <c r="H12">
        <v>0</v>
      </c>
      <c r="K12" s="3" t="s">
        <v>32</v>
      </c>
      <c r="L12" s="3">
        <v>2.9199855803537269</v>
      </c>
      <c r="M12" s="3"/>
      <c r="O12" s="3" t="s">
        <v>32</v>
      </c>
      <c r="P12" s="3">
        <v>2.9199855803537269</v>
      </c>
      <c r="Q12" s="3"/>
    </row>
    <row r="13" spans="1:17" x14ac:dyDescent="0.2">
      <c r="A13">
        <v>1</v>
      </c>
      <c r="B13" t="s">
        <v>18</v>
      </c>
      <c r="C13" t="s">
        <v>13</v>
      </c>
      <c r="D13" t="s">
        <v>17</v>
      </c>
      <c r="E13" t="str">
        <f t="shared" si="1"/>
        <v>1_LB400_SPME_S3</v>
      </c>
      <c r="F13" t="s">
        <v>15</v>
      </c>
      <c r="G13">
        <v>31.85</v>
      </c>
      <c r="H13">
        <v>28.868836735358425</v>
      </c>
      <c r="I13">
        <f>H13/G13</f>
        <v>0.90639989749947958</v>
      </c>
      <c r="K13" s="3" t="s">
        <v>33</v>
      </c>
      <c r="L13" s="3">
        <v>0.78178442817028093</v>
      </c>
      <c r="M13" s="3"/>
      <c r="O13" s="3" t="s">
        <v>33</v>
      </c>
      <c r="P13" s="3">
        <v>1.2894929439250967E-2</v>
      </c>
      <c r="Q13" s="3"/>
    </row>
    <row r="14" spans="1:17" ht="17" thickBot="1" x14ac:dyDescent="0.25">
      <c r="A14">
        <v>2</v>
      </c>
      <c r="B14" t="s">
        <v>18</v>
      </c>
      <c r="C14" t="s">
        <v>13</v>
      </c>
      <c r="D14" t="s">
        <v>14</v>
      </c>
      <c r="E14" t="str">
        <f t="shared" si="1"/>
        <v>2_LB400_SPME_S1</v>
      </c>
      <c r="F14" t="s">
        <v>15</v>
      </c>
      <c r="G14">
        <v>23.25</v>
      </c>
      <c r="H14">
        <v>81.492369414744374</v>
      </c>
      <c r="I14">
        <f>H14/G14</f>
        <v>3.5050481468707257</v>
      </c>
      <c r="K14" s="4" t="s">
        <v>34</v>
      </c>
      <c r="L14" s="4">
        <v>4.3026527297494637</v>
      </c>
      <c r="M14" s="4"/>
      <c r="O14" s="4" t="s">
        <v>34</v>
      </c>
      <c r="P14" s="4">
        <v>4.3026527297494637</v>
      </c>
      <c r="Q14" s="4"/>
    </row>
    <row r="15" spans="1:17" x14ac:dyDescent="0.2">
      <c r="A15">
        <v>2</v>
      </c>
      <c r="B15" t="s">
        <v>18</v>
      </c>
      <c r="C15" t="s">
        <v>13</v>
      </c>
      <c r="D15" t="s">
        <v>16</v>
      </c>
      <c r="E15" t="str">
        <f t="shared" si="1"/>
        <v>2_LB400_SPME_S2</v>
      </c>
      <c r="F15" t="s">
        <v>15</v>
      </c>
      <c r="G15">
        <v>24.799999999999997</v>
      </c>
      <c r="H15">
        <v>65.975970142341069</v>
      </c>
      <c r="I15">
        <f>H15/G15</f>
        <v>2.6603213767073015</v>
      </c>
    </row>
    <row r="16" spans="1:17" x14ac:dyDescent="0.2">
      <c r="A16">
        <v>2</v>
      </c>
      <c r="B16" t="s">
        <v>18</v>
      </c>
      <c r="C16" t="s">
        <v>13</v>
      </c>
      <c r="D16" t="s">
        <v>17</v>
      </c>
      <c r="E16" t="str">
        <f t="shared" si="1"/>
        <v>2_LB400_SPME_S3</v>
      </c>
      <c r="F16" t="s">
        <v>15</v>
      </c>
      <c r="G16">
        <v>20.2</v>
      </c>
      <c r="H16">
        <v>49.01129747602036</v>
      </c>
      <c r="I16">
        <f>H16/G16</f>
        <v>2.4263018552485329</v>
      </c>
      <c r="K16" t="s">
        <v>42</v>
      </c>
      <c r="O16" t="s">
        <v>42</v>
      </c>
    </row>
    <row r="17" spans="1:17" ht="17" thickBot="1" x14ac:dyDescent="0.25">
      <c r="A17">
        <v>3</v>
      </c>
      <c r="B17" t="s">
        <v>18</v>
      </c>
      <c r="C17" t="s">
        <v>13</v>
      </c>
      <c r="D17" t="s">
        <v>14</v>
      </c>
      <c r="E17" t="str">
        <f t="shared" si="1"/>
        <v>3_LB400_SPME_S1</v>
      </c>
      <c r="F17" t="s">
        <v>15</v>
      </c>
      <c r="G17">
        <v>28.900000000000002</v>
      </c>
      <c r="H17">
        <v>178.71706840814483</v>
      </c>
      <c r="I17">
        <f>H17/G17</f>
        <v>6.1839816058181594</v>
      </c>
    </row>
    <row r="18" spans="1:17" x14ac:dyDescent="0.2">
      <c r="A18">
        <v>3</v>
      </c>
      <c r="B18" t="s">
        <v>18</v>
      </c>
      <c r="C18" t="s">
        <v>13</v>
      </c>
      <c r="D18" t="s">
        <v>16</v>
      </c>
      <c r="E18" t="str">
        <f t="shared" si="1"/>
        <v>3_LB400_SPME_S2</v>
      </c>
      <c r="F18" t="s">
        <v>15</v>
      </c>
      <c r="G18">
        <v>28.500000000000004</v>
      </c>
      <c r="H18">
        <v>64.666093384675818</v>
      </c>
      <c r="I18">
        <f>H18/G18</f>
        <v>2.2689857327956426</v>
      </c>
      <c r="K18" s="5"/>
      <c r="L18" s="5" t="s">
        <v>22</v>
      </c>
      <c r="M18" s="5" t="s">
        <v>23</v>
      </c>
      <c r="O18" s="5"/>
      <c r="P18" s="5" t="s">
        <v>22</v>
      </c>
      <c r="Q18" s="5" t="s">
        <v>23</v>
      </c>
    </row>
    <row r="19" spans="1:17" x14ac:dyDescent="0.2">
      <c r="A19">
        <v>3</v>
      </c>
      <c r="B19" t="s">
        <v>18</v>
      </c>
      <c r="C19" t="s">
        <v>13</v>
      </c>
      <c r="D19" t="s">
        <v>17</v>
      </c>
      <c r="E19" t="str">
        <f t="shared" si="1"/>
        <v>3_LB400_SPME_S3</v>
      </c>
      <c r="F19" t="s">
        <v>15</v>
      </c>
      <c r="G19">
        <v>41.650000000000006</v>
      </c>
      <c r="H19">
        <v>78.860751945332126</v>
      </c>
      <c r="I19">
        <f>H19/G19</f>
        <v>1.893415412853112</v>
      </c>
      <c r="K19" s="3" t="s">
        <v>24</v>
      </c>
      <c r="L19" s="3">
        <v>1.449003429186833</v>
      </c>
      <c r="M19" s="3">
        <v>2.8638904596088537</v>
      </c>
      <c r="O19" s="3" t="s">
        <v>24</v>
      </c>
      <c r="P19" s="3">
        <v>807.37004864682547</v>
      </c>
      <c r="Q19" s="3">
        <v>365.01662987857685</v>
      </c>
    </row>
    <row r="20" spans="1:17" x14ac:dyDescent="0.2">
      <c r="A20">
        <v>1</v>
      </c>
      <c r="B20" t="s">
        <v>12</v>
      </c>
      <c r="C20" t="s">
        <v>20</v>
      </c>
      <c r="D20" t="s">
        <v>14</v>
      </c>
      <c r="E20" t="str">
        <f>CONCATENATE(A20,"_",B20,"_",C20,"_",D20)</f>
        <v>1_Ctrl_PUF_S1</v>
      </c>
      <c r="F20" s="2">
        <v>10.288</v>
      </c>
      <c r="G20" t="s">
        <v>15</v>
      </c>
      <c r="H20">
        <v>552.36716704370087</v>
      </c>
      <c r="I20">
        <f>H20</f>
        <v>552.36716704370087</v>
      </c>
      <c r="K20" s="3" t="s">
        <v>25</v>
      </c>
      <c r="L20" s="3">
        <v>1.2108734768105955E-2</v>
      </c>
      <c r="M20" s="3">
        <v>0.32200366905719058</v>
      </c>
      <c r="O20" s="3" t="s">
        <v>25</v>
      </c>
      <c r="P20" s="3">
        <v>95.721945419537519</v>
      </c>
      <c r="Q20" s="3">
        <v>1099.8914172269979</v>
      </c>
    </row>
    <row r="21" spans="1:17" x14ac:dyDescent="0.2">
      <c r="A21">
        <v>1</v>
      </c>
      <c r="B21" t="s">
        <v>12</v>
      </c>
      <c r="C21" t="s">
        <v>20</v>
      </c>
      <c r="D21" t="s">
        <v>16</v>
      </c>
      <c r="E21" t="str">
        <f t="shared" ref="E21:E28" si="2">CONCATENATE(A21,"_",B21,"_",C21,"_",D21)</f>
        <v>1_Ctrl_PUF_S2</v>
      </c>
      <c r="F21" s="2">
        <v>9.9260000000000002</v>
      </c>
      <c r="G21" t="s">
        <v>15</v>
      </c>
      <c r="H21">
        <v>446.09064599820522</v>
      </c>
      <c r="I21">
        <f t="shared" ref="I21:I37" si="3">H21</f>
        <v>446.09064599820522</v>
      </c>
      <c r="K21" s="3" t="s">
        <v>26</v>
      </c>
      <c r="L21" s="3">
        <v>3</v>
      </c>
      <c r="M21" s="3">
        <v>3</v>
      </c>
      <c r="O21" s="3" t="s">
        <v>26</v>
      </c>
      <c r="P21" s="3">
        <v>3</v>
      </c>
      <c r="Q21" s="3">
        <v>3</v>
      </c>
    </row>
    <row r="22" spans="1:17" x14ac:dyDescent="0.2">
      <c r="A22">
        <v>1</v>
      </c>
      <c r="B22" t="s">
        <v>12</v>
      </c>
      <c r="C22" t="s">
        <v>20</v>
      </c>
      <c r="D22" t="s">
        <v>17</v>
      </c>
      <c r="E22" t="str">
        <f t="shared" si="2"/>
        <v>1_Ctrl_PUF_S3</v>
      </c>
      <c r="F22" s="2">
        <v>10.345000000000001</v>
      </c>
      <c r="G22" t="s">
        <v>15</v>
      </c>
      <c r="H22">
        <v>567.92069527168587</v>
      </c>
      <c r="I22">
        <f t="shared" si="3"/>
        <v>567.92069527168587</v>
      </c>
      <c r="K22" s="3" t="s">
        <v>28</v>
      </c>
      <c r="L22" s="3">
        <v>0</v>
      </c>
      <c r="M22" s="3"/>
      <c r="O22" s="3" t="s">
        <v>28</v>
      </c>
      <c r="P22" s="3">
        <v>0</v>
      </c>
      <c r="Q22" s="3"/>
    </row>
    <row r="23" spans="1:17" x14ac:dyDescent="0.2">
      <c r="A23">
        <v>2</v>
      </c>
      <c r="B23" t="s">
        <v>12</v>
      </c>
      <c r="C23" t="s">
        <v>20</v>
      </c>
      <c r="D23" t="s">
        <v>14</v>
      </c>
      <c r="E23" t="str">
        <f t="shared" si="2"/>
        <v>2_Ctrl_PUF_S1</v>
      </c>
      <c r="F23" s="2">
        <v>10.177</v>
      </c>
      <c r="G23" t="s">
        <v>15</v>
      </c>
      <c r="H23">
        <v>817.8613548349324</v>
      </c>
      <c r="I23">
        <f t="shared" si="3"/>
        <v>817.8613548349324</v>
      </c>
      <c r="K23" s="3" t="s">
        <v>29</v>
      </c>
      <c r="L23" s="3">
        <v>2</v>
      </c>
      <c r="M23" s="3"/>
      <c r="O23" s="3" t="s">
        <v>29</v>
      </c>
      <c r="P23" s="3">
        <v>2</v>
      </c>
      <c r="Q23" s="3"/>
    </row>
    <row r="24" spans="1:17" x14ac:dyDescent="0.2">
      <c r="A24">
        <v>2</v>
      </c>
      <c r="B24" t="s">
        <v>12</v>
      </c>
      <c r="C24" t="s">
        <v>20</v>
      </c>
      <c r="D24" t="s">
        <v>16</v>
      </c>
      <c r="E24" t="str">
        <f t="shared" si="2"/>
        <v>2_Ctrl_PUF_S2</v>
      </c>
      <c r="F24" s="2">
        <v>10.343</v>
      </c>
      <c r="G24" t="s">
        <v>15</v>
      </c>
      <c r="H24">
        <v>798.49516474307154</v>
      </c>
      <c r="I24">
        <f t="shared" si="3"/>
        <v>798.49516474307154</v>
      </c>
      <c r="K24" s="3" t="s">
        <v>30</v>
      </c>
      <c r="L24" s="3">
        <v>-4.2397094340731183</v>
      </c>
      <c r="M24" s="3"/>
      <c r="O24" s="3" t="s">
        <v>30</v>
      </c>
      <c r="P24" s="3">
        <v>22.158208028070966</v>
      </c>
      <c r="Q24" s="3"/>
    </row>
    <row r="25" spans="1:17" x14ac:dyDescent="0.2">
      <c r="A25">
        <v>2</v>
      </c>
      <c r="B25" t="s">
        <v>12</v>
      </c>
      <c r="C25" t="s">
        <v>20</v>
      </c>
      <c r="D25" t="s">
        <v>17</v>
      </c>
      <c r="E25" t="str">
        <f t="shared" si="2"/>
        <v>2_Ctrl_PUF_S3</v>
      </c>
      <c r="F25" s="2">
        <v>10.327999999999999</v>
      </c>
      <c r="G25" t="s">
        <v>15</v>
      </c>
      <c r="H25">
        <v>805.75362636247223</v>
      </c>
      <c r="I25">
        <f t="shared" si="3"/>
        <v>805.75362636247223</v>
      </c>
      <c r="K25" s="3" t="s">
        <v>31</v>
      </c>
      <c r="L25" s="3">
        <v>2.5691153972198011E-2</v>
      </c>
      <c r="M25" s="3"/>
      <c r="O25" s="3" t="s">
        <v>31</v>
      </c>
      <c r="P25" s="3">
        <v>1.0152579567549562E-3</v>
      </c>
      <c r="Q25" s="3"/>
    </row>
    <row r="26" spans="1:17" x14ac:dyDescent="0.2">
      <c r="A26">
        <v>3</v>
      </c>
      <c r="B26" t="s">
        <v>12</v>
      </c>
      <c r="C26" t="s">
        <v>20</v>
      </c>
      <c r="D26" t="s">
        <v>14</v>
      </c>
      <c r="E26" t="str">
        <f t="shared" si="2"/>
        <v>3_Ctrl_PUF_S1</v>
      </c>
      <c r="F26" s="2">
        <v>10.122999999999999</v>
      </c>
      <c r="G26" t="s">
        <v>15</v>
      </c>
      <c r="H26">
        <v>1775.9024205061028</v>
      </c>
      <c r="I26">
        <f t="shared" si="3"/>
        <v>1775.9024205061028</v>
      </c>
      <c r="K26" s="3" t="s">
        <v>32</v>
      </c>
      <c r="L26" s="3">
        <v>2.9199855803537269</v>
      </c>
      <c r="M26" s="3"/>
      <c r="O26" s="3" t="s">
        <v>32</v>
      </c>
      <c r="P26" s="3">
        <v>2.9199855803537269</v>
      </c>
      <c r="Q26" s="3"/>
    </row>
    <row r="27" spans="1:17" x14ac:dyDescent="0.2">
      <c r="A27">
        <v>3</v>
      </c>
      <c r="B27" t="s">
        <v>12</v>
      </c>
      <c r="C27" t="s">
        <v>20</v>
      </c>
      <c r="D27" t="s">
        <v>16</v>
      </c>
      <c r="E27" t="str">
        <f t="shared" si="2"/>
        <v>3_Ctrl_PUF_S2</v>
      </c>
      <c r="F27" s="2">
        <v>10.462</v>
      </c>
      <c r="G27" t="s">
        <v>15</v>
      </c>
      <c r="H27">
        <v>1398.8574343540495</v>
      </c>
      <c r="I27">
        <f t="shared" si="3"/>
        <v>1398.8574343540495</v>
      </c>
      <c r="K27" s="3" t="s">
        <v>33</v>
      </c>
      <c r="L27" s="3">
        <v>5.1382307944396022E-2</v>
      </c>
      <c r="M27" s="3"/>
      <c r="O27" s="3" t="s">
        <v>33</v>
      </c>
      <c r="P27" s="3">
        <v>2.0305159135099123E-3</v>
      </c>
      <c r="Q27" s="3"/>
    </row>
    <row r="28" spans="1:17" ht="17" thickBot="1" x14ac:dyDescent="0.25">
      <c r="A28">
        <v>3</v>
      </c>
      <c r="B28" t="s">
        <v>12</v>
      </c>
      <c r="C28" t="s">
        <v>20</v>
      </c>
      <c r="D28" t="s">
        <v>17</v>
      </c>
      <c r="E28" t="str">
        <f t="shared" si="2"/>
        <v>3_Ctrl_PUF_S3</v>
      </c>
      <c r="F28" s="2">
        <v>10.273999999999999</v>
      </c>
      <c r="G28" t="s">
        <v>15</v>
      </c>
      <c r="H28">
        <v>1320.2927569205526</v>
      </c>
      <c r="I28">
        <f t="shared" si="3"/>
        <v>1320.2927569205526</v>
      </c>
      <c r="K28" s="4" t="s">
        <v>34</v>
      </c>
      <c r="L28" s="4">
        <v>4.3026527297494637</v>
      </c>
      <c r="M28" s="4"/>
      <c r="O28" s="4" t="s">
        <v>34</v>
      </c>
      <c r="P28" s="4">
        <v>4.3026527297494637</v>
      </c>
      <c r="Q28" s="4"/>
    </row>
    <row r="29" spans="1:17" x14ac:dyDescent="0.2">
      <c r="A29">
        <v>1</v>
      </c>
      <c r="B29" t="s">
        <v>18</v>
      </c>
      <c r="C29" t="s">
        <v>20</v>
      </c>
      <c r="D29" t="s">
        <v>14</v>
      </c>
      <c r="E29" t="str">
        <f>CONCATENATE(A29,"_",B29,"_",C29,"_",D29)</f>
        <v>1_LB400_PUF_S1</v>
      </c>
      <c r="F29" s="2">
        <v>10.154999999999999</v>
      </c>
      <c r="G29" t="s">
        <v>15</v>
      </c>
      <c r="H29">
        <v>188.18392745297385</v>
      </c>
      <c r="I29">
        <f t="shared" si="3"/>
        <v>188.18392745297385</v>
      </c>
    </row>
    <row r="30" spans="1:17" x14ac:dyDescent="0.2">
      <c r="A30">
        <v>1</v>
      </c>
      <c r="B30" t="s">
        <v>18</v>
      </c>
      <c r="C30" t="s">
        <v>20</v>
      </c>
      <c r="D30" t="s">
        <v>16</v>
      </c>
      <c r="E30" t="str">
        <f t="shared" ref="E30:E37" si="4">CONCATENATE(A30,"_",B30,"_",C30,"_",D30)</f>
        <v>1_LB400_PUF_S2</v>
      </c>
      <c r="F30" s="2">
        <v>9.9949999999999992</v>
      </c>
      <c r="G30" t="s">
        <v>15</v>
      </c>
      <c r="H30">
        <v>181.40982163408586</v>
      </c>
      <c r="I30">
        <f t="shared" si="3"/>
        <v>181.40982163408586</v>
      </c>
      <c r="K30" t="s">
        <v>42</v>
      </c>
      <c r="O30" t="s">
        <v>42</v>
      </c>
    </row>
    <row r="31" spans="1:17" ht="17" thickBot="1" x14ac:dyDescent="0.25">
      <c r="A31">
        <v>1</v>
      </c>
      <c r="B31" t="s">
        <v>18</v>
      </c>
      <c r="C31" t="s">
        <v>20</v>
      </c>
      <c r="D31" t="s">
        <v>17</v>
      </c>
      <c r="E31" t="str">
        <f t="shared" si="4"/>
        <v>1_LB400_PUF_S3</v>
      </c>
      <c r="F31" s="2">
        <v>10.15</v>
      </c>
      <c r="G31" t="s">
        <v>15</v>
      </c>
      <c r="H31">
        <v>150.65230321167695</v>
      </c>
      <c r="I31">
        <f t="shared" si="3"/>
        <v>150.65230321167695</v>
      </c>
    </row>
    <row r="32" spans="1:17" x14ac:dyDescent="0.2">
      <c r="A32">
        <v>2</v>
      </c>
      <c r="B32" t="s">
        <v>18</v>
      </c>
      <c r="C32" t="s">
        <v>20</v>
      </c>
      <c r="D32" t="s">
        <v>14</v>
      </c>
      <c r="E32" t="str">
        <f t="shared" si="4"/>
        <v>2_LB400_PUF_S1</v>
      </c>
      <c r="F32" s="2">
        <v>10.256</v>
      </c>
      <c r="G32" t="s">
        <v>15</v>
      </c>
      <c r="H32">
        <v>332.85071626621851</v>
      </c>
      <c r="I32">
        <f t="shared" si="3"/>
        <v>332.85071626621851</v>
      </c>
      <c r="K32" s="5"/>
      <c r="L32" s="5" t="s">
        <v>22</v>
      </c>
      <c r="M32" s="5" t="s">
        <v>23</v>
      </c>
      <c r="O32" s="5"/>
      <c r="P32" s="5" t="s">
        <v>22</v>
      </c>
      <c r="Q32" s="5" t="s">
        <v>23</v>
      </c>
    </row>
    <row r="33" spans="1:17" x14ac:dyDescent="0.2">
      <c r="A33">
        <v>2</v>
      </c>
      <c r="B33" t="s">
        <v>18</v>
      </c>
      <c r="C33" t="s">
        <v>20</v>
      </c>
      <c r="D33" t="s">
        <v>16</v>
      </c>
      <c r="E33" t="str">
        <f t="shared" si="4"/>
        <v>2_LB400_PUF_S2</v>
      </c>
      <c r="F33" s="2">
        <v>10.211</v>
      </c>
      <c r="G33" t="s">
        <v>15</v>
      </c>
      <c r="H33">
        <v>363.10217247218856</v>
      </c>
      <c r="I33">
        <f t="shared" si="3"/>
        <v>363.10217247218856</v>
      </c>
      <c r="K33" s="3" t="s">
        <v>24</v>
      </c>
      <c r="L33" s="3">
        <v>1.359317700847906</v>
      </c>
      <c r="M33" s="3">
        <v>3.4487942504889717</v>
      </c>
      <c r="O33" s="3" t="s">
        <v>24</v>
      </c>
      <c r="P33" s="3">
        <v>1498.3508705935683</v>
      </c>
      <c r="Q33" s="3">
        <v>1192.3807719809447</v>
      </c>
    </row>
    <row r="34" spans="1:17" x14ac:dyDescent="0.2">
      <c r="A34">
        <v>2</v>
      </c>
      <c r="B34" t="s">
        <v>18</v>
      </c>
      <c r="C34" t="s">
        <v>20</v>
      </c>
      <c r="D34" t="s">
        <v>17</v>
      </c>
      <c r="E34" t="str">
        <f t="shared" si="4"/>
        <v>2_LB400_PUF_S3</v>
      </c>
      <c r="F34" s="2">
        <v>10.340999999999999</v>
      </c>
      <c r="G34" t="s">
        <v>15</v>
      </c>
      <c r="H34">
        <v>399.09700089732343</v>
      </c>
      <c r="I34">
        <f t="shared" si="3"/>
        <v>399.09700089732343</v>
      </c>
      <c r="K34" s="3" t="s">
        <v>25</v>
      </c>
      <c r="L34" s="3">
        <v>7.1775230447658836E-3</v>
      </c>
      <c r="M34" s="3">
        <v>5.6462006678699339</v>
      </c>
      <c r="O34" s="3" t="s">
        <v>25</v>
      </c>
      <c r="P34" s="3">
        <v>59319.249279194977</v>
      </c>
      <c r="Q34" s="3">
        <v>725.96889420537866</v>
      </c>
    </row>
    <row r="35" spans="1:17" x14ac:dyDescent="0.2">
      <c r="A35">
        <v>3</v>
      </c>
      <c r="B35" t="s">
        <v>18</v>
      </c>
      <c r="C35" t="s">
        <v>20</v>
      </c>
      <c r="D35" t="s">
        <v>14</v>
      </c>
      <c r="E35" t="str">
        <f t="shared" si="4"/>
        <v>3_LB400_PUF_S1</v>
      </c>
      <c r="F35" s="2">
        <v>10.198</v>
      </c>
      <c r="G35" t="s">
        <v>15</v>
      </c>
      <c r="H35">
        <v>1192.965875490549</v>
      </c>
      <c r="I35">
        <f t="shared" si="3"/>
        <v>1192.965875490549</v>
      </c>
      <c r="K35" s="3" t="s">
        <v>26</v>
      </c>
      <c r="L35" s="3">
        <v>3</v>
      </c>
      <c r="M35" s="3">
        <v>3</v>
      </c>
      <c r="O35" s="3" t="s">
        <v>26</v>
      </c>
      <c r="P35" s="3">
        <v>3</v>
      </c>
      <c r="Q35" s="3">
        <v>3</v>
      </c>
    </row>
    <row r="36" spans="1:17" x14ac:dyDescent="0.2">
      <c r="A36">
        <v>3</v>
      </c>
      <c r="B36" t="s">
        <v>18</v>
      </c>
      <c r="C36" t="s">
        <v>20</v>
      </c>
      <c r="D36" t="s">
        <v>16</v>
      </c>
      <c r="E36" t="str">
        <f t="shared" si="4"/>
        <v>3_LB400_PUF_S2</v>
      </c>
      <c r="F36" s="2">
        <v>10.090999999999999</v>
      </c>
      <c r="G36" t="s">
        <v>15</v>
      </c>
      <c r="H36">
        <v>1219.0272650239385</v>
      </c>
      <c r="I36">
        <f t="shared" si="3"/>
        <v>1219.0272650239385</v>
      </c>
      <c r="K36" s="3" t="s">
        <v>28</v>
      </c>
      <c r="L36" s="3">
        <v>0</v>
      </c>
      <c r="M36" s="3"/>
      <c r="O36" s="3" t="s">
        <v>28</v>
      </c>
      <c r="P36" s="3">
        <v>0</v>
      </c>
      <c r="Q36" s="3"/>
    </row>
    <row r="37" spans="1:17" x14ac:dyDescent="0.2">
      <c r="A37">
        <v>3</v>
      </c>
      <c r="B37" t="s">
        <v>18</v>
      </c>
      <c r="C37" t="s">
        <v>20</v>
      </c>
      <c r="D37" t="s">
        <v>17</v>
      </c>
      <c r="E37" t="str">
        <f t="shared" si="4"/>
        <v>3_LB400_PUF_S3</v>
      </c>
      <c r="F37" s="2">
        <v>10.397</v>
      </c>
      <c r="G37" t="s">
        <v>15</v>
      </c>
      <c r="H37">
        <v>1165.1491754283463</v>
      </c>
      <c r="I37">
        <f t="shared" si="3"/>
        <v>1165.1491754283463</v>
      </c>
      <c r="K37" s="3" t="s">
        <v>29</v>
      </c>
      <c r="L37" s="3">
        <v>2</v>
      </c>
      <c r="M37" s="3"/>
      <c r="O37" s="3" t="s">
        <v>29</v>
      </c>
      <c r="P37" s="3">
        <v>2</v>
      </c>
      <c r="Q37" s="3"/>
    </row>
    <row r="38" spans="1:17" x14ac:dyDescent="0.2">
      <c r="K38" s="3" t="s">
        <v>30</v>
      </c>
      <c r="L38" s="3">
        <v>-1.5221032355803443</v>
      </c>
      <c r="M38" s="3"/>
      <c r="O38" s="3" t="s">
        <v>30</v>
      </c>
      <c r="P38" s="3">
        <v>2.1627205169183288</v>
      </c>
      <c r="Q38" s="3"/>
    </row>
    <row r="39" spans="1:17" x14ac:dyDescent="0.2">
      <c r="K39" s="3" t="s">
        <v>31</v>
      </c>
      <c r="L39" s="3">
        <v>0.1337031052134246</v>
      </c>
      <c r="M39" s="3"/>
      <c r="O39" s="3" t="s">
        <v>31</v>
      </c>
      <c r="P39" s="3">
        <v>8.1526455158216216E-2</v>
      </c>
      <c r="Q39" s="3"/>
    </row>
    <row r="40" spans="1:17" x14ac:dyDescent="0.2">
      <c r="K40" s="3" t="s">
        <v>32</v>
      </c>
      <c r="L40" s="3">
        <v>2.9199855803537269</v>
      </c>
      <c r="M40" s="3"/>
      <c r="O40" s="3" t="s">
        <v>32</v>
      </c>
      <c r="P40" s="3">
        <v>2.9199855803537269</v>
      </c>
      <c r="Q40" s="3"/>
    </row>
    <row r="41" spans="1:17" x14ac:dyDescent="0.2">
      <c r="K41" s="3" t="s">
        <v>33</v>
      </c>
      <c r="L41" s="3">
        <v>0.2674062104268492</v>
      </c>
      <c r="M41" s="3"/>
      <c r="O41" s="3" t="s">
        <v>33</v>
      </c>
      <c r="P41" s="3">
        <v>0.16305291031643243</v>
      </c>
      <c r="Q41" s="3"/>
    </row>
    <row r="42" spans="1:17" ht="17" thickBot="1" x14ac:dyDescent="0.25">
      <c r="K42" s="4" t="s">
        <v>34</v>
      </c>
      <c r="L42" s="4">
        <v>4.3026527297494637</v>
      </c>
      <c r="M42" s="4"/>
      <c r="O42" s="4" t="s">
        <v>34</v>
      </c>
      <c r="P42" s="4">
        <v>4.3026527297494637</v>
      </c>
      <c r="Q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pcb52</vt:lpstr>
      <vt:lpstr>Sheet1</vt:lpstr>
      <vt:lpstr>Sheet1 (2)</vt:lpstr>
      <vt:lpstr>pcb4</vt:lpstr>
      <vt:lpstr>pcb17</vt:lpstr>
      <vt:lpstr>tPCB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Martinez Araneda, Andres Jose</cp:lastModifiedBy>
  <dcterms:created xsi:type="dcterms:W3CDTF">2022-12-13T17:42:26Z</dcterms:created>
  <dcterms:modified xsi:type="dcterms:W3CDTF">2022-12-22T19:17:47Z</dcterms:modified>
</cp:coreProperties>
</file>