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Data/"/>
    </mc:Choice>
  </mc:AlternateContent>
  <xr:revisionPtr revIDLastSave="13" documentId="13_ncr:1_{60DDD91A-A385-BC4C-834C-39BC7E1AFD20}" xr6:coauthVersionLast="47" xr6:coauthVersionMax="47" xr10:uidLastSave="{87B49BE8-3135-40D2-AEE3-064FF40C28CF}"/>
  <bookViews>
    <workbookView xWindow="-24700" yWindow="4520" windowWidth="19440" windowHeight="15600" activeTab="5" xr2:uid="{34119DCC-41EF-2944-AE07-4050D1842020}"/>
  </bookViews>
  <sheets>
    <sheet name="Metadata" sheetId="3" r:id="rId1"/>
    <sheet name="PUF" sheetId="1" r:id="rId2"/>
    <sheet name="PUFv2" sheetId="4" r:id="rId3"/>
    <sheet name="PUF (2)" sheetId="9" r:id="rId4"/>
    <sheet name="PUFv3" sheetId="10" r:id="rId5"/>
    <sheet name="WD" sheetId="2" r:id="rId6"/>
    <sheet name="WDST" sheetId="5" r:id="rId7"/>
    <sheet name="WDROT" sheetId="7" r:id="rId8"/>
    <sheet name="PCBSamplingRate" sheetId="6" r:id="rId9"/>
  </sheets>
  <externalReferences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9" l="1"/>
  <c r="C4" i="9"/>
  <c r="B5" i="9"/>
  <c r="C5" i="9"/>
  <c r="B6" i="9"/>
  <c r="C6" i="9"/>
  <c r="B7" i="9"/>
  <c r="C7" i="9"/>
  <c r="B8" i="9"/>
  <c r="C8" i="9"/>
  <c r="B9" i="9"/>
  <c r="C9" i="9"/>
  <c r="B10" i="9"/>
  <c r="C10" i="9"/>
  <c r="B11" i="9"/>
  <c r="C11" i="9"/>
  <c r="B12" i="9"/>
  <c r="C12" i="9"/>
  <c r="B13" i="9"/>
  <c r="C13" i="9"/>
  <c r="B14" i="9"/>
  <c r="C14" i="9"/>
  <c r="B15" i="9"/>
  <c r="C15" i="9"/>
  <c r="B16" i="9"/>
  <c r="C16" i="9"/>
  <c r="B17" i="9"/>
  <c r="C17" i="9"/>
  <c r="B18" i="9"/>
  <c r="C18" i="9"/>
  <c r="B19" i="9"/>
  <c r="C19" i="9"/>
  <c r="B20" i="9"/>
  <c r="C20" i="9"/>
  <c r="B21" i="9"/>
  <c r="C21" i="9"/>
  <c r="B22" i="9"/>
  <c r="C22" i="9"/>
  <c r="B23" i="9"/>
  <c r="C23" i="9"/>
  <c r="B24" i="9"/>
  <c r="C24" i="9"/>
  <c r="B25" i="9"/>
  <c r="C25" i="9"/>
  <c r="B26" i="9"/>
  <c r="C26" i="9"/>
  <c r="B27" i="9"/>
  <c r="C27" i="9"/>
  <c r="B28" i="9"/>
  <c r="C28" i="9"/>
  <c r="B29" i="9"/>
  <c r="C29" i="9"/>
  <c r="B30" i="9"/>
  <c r="C30" i="9"/>
  <c r="B31" i="9"/>
  <c r="C31" i="9"/>
  <c r="B32" i="9"/>
  <c r="C32" i="9"/>
  <c r="B33" i="9"/>
  <c r="C33" i="9"/>
  <c r="B34" i="9"/>
  <c r="C34" i="9"/>
  <c r="B35" i="9"/>
  <c r="C35" i="9"/>
  <c r="B36" i="9"/>
  <c r="C36" i="9"/>
  <c r="B37" i="9"/>
  <c r="C37" i="9"/>
  <c r="B38" i="9"/>
  <c r="C38" i="9"/>
  <c r="B39" i="9"/>
  <c r="C39" i="9"/>
  <c r="B40" i="9"/>
  <c r="C40" i="9"/>
  <c r="B41" i="9"/>
  <c r="C41" i="9"/>
  <c r="B42" i="9"/>
  <c r="C42" i="9"/>
  <c r="B43" i="9"/>
  <c r="C43" i="9"/>
  <c r="B44" i="9"/>
  <c r="C44" i="9"/>
  <c r="B45" i="9"/>
  <c r="C45" i="9"/>
  <c r="B46" i="9"/>
  <c r="C46" i="9"/>
  <c r="B47" i="9"/>
  <c r="C47" i="9"/>
  <c r="B48" i="9"/>
  <c r="C48" i="9"/>
  <c r="B49" i="9"/>
  <c r="C49" i="9"/>
  <c r="B50" i="9"/>
  <c r="C50" i="9"/>
  <c r="B51" i="9"/>
  <c r="C51" i="9"/>
  <c r="B52" i="9"/>
  <c r="C52" i="9"/>
  <c r="B53" i="9"/>
  <c r="C53" i="9"/>
  <c r="B54" i="9"/>
  <c r="C54" i="9"/>
  <c r="B55" i="9"/>
  <c r="C55" i="9"/>
  <c r="B56" i="9"/>
  <c r="C56" i="9"/>
  <c r="B57" i="9"/>
  <c r="C57" i="9"/>
  <c r="B58" i="9"/>
  <c r="C58" i="9"/>
  <c r="B59" i="9"/>
  <c r="C59" i="9"/>
  <c r="B60" i="9"/>
  <c r="C60" i="9"/>
  <c r="B61" i="9"/>
  <c r="C61" i="9"/>
  <c r="B62" i="9"/>
  <c r="C62" i="9"/>
  <c r="B63" i="9"/>
  <c r="C63" i="9"/>
  <c r="B64" i="9"/>
  <c r="C64" i="9"/>
  <c r="B65" i="9"/>
  <c r="C65" i="9"/>
  <c r="B66" i="9"/>
  <c r="C66" i="9"/>
  <c r="B67" i="9"/>
  <c r="C67" i="9"/>
  <c r="B68" i="9"/>
  <c r="C68" i="9"/>
  <c r="B69" i="9"/>
  <c r="C69" i="9"/>
  <c r="B70" i="9"/>
  <c r="C70" i="9"/>
  <c r="B71" i="9"/>
  <c r="C71" i="9"/>
  <c r="B72" i="9"/>
  <c r="C72" i="9"/>
  <c r="B73" i="9"/>
  <c r="C73" i="9"/>
  <c r="B74" i="9"/>
  <c r="C74" i="9"/>
  <c r="B75" i="9"/>
  <c r="C75" i="9"/>
  <c r="B76" i="9"/>
  <c r="C76" i="9"/>
  <c r="B77" i="9"/>
  <c r="C77" i="9"/>
  <c r="B78" i="9"/>
  <c r="C78" i="9"/>
  <c r="B79" i="9"/>
  <c r="C79" i="9"/>
  <c r="B80" i="9"/>
  <c r="C80" i="9"/>
  <c r="B81" i="9"/>
  <c r="C81" i="9"/>
  <c r="B82" i="9"/>
  <c r="C82" i="9"/>
  <c r="B83" i="9"/>
  <c r="C83" i="9"/>
  <c r="B84" i="9"/>
  <c r="C84" i="9"/>
  <c r="B85" i="9"/>
  <c r="C85" i="9"/>
  <c r="B86" i="9"/>
  <c r="C86" i="9"/>
  <c r="B87" i="9"/>
  <c r="C87" i="9"/>
  <c r="B88" i="9"/>
  <c r="C88" i="9"/>
  <c r="B89" i="9"/>
  <c r="C89" i="9"/>
  <c r="B90" i="9"/>
  <c r="C90" i="9"/>
  <c r="B91" i="9"/>
  <c r="C91" i="9"/>
  <c r="B92" i="9"/>
  <c r="C92" i="9"/>
  <c r="B93" i="9"/>
  <c r="C93" i="9"/>
  <c r="B94" i="9"/>
  <c r="C94" i="9"/>
  <c r="B95" i="9"/>
  <c r="C95" i="9"/>
  <c r="B96" i="9"/>
  <c r="C96" i="9"/>
  <c r="B97" i="9"/>
  <c r="C97" i="9"/>
  <c r="B98" i="9"/>
  <c r="C98" i="9"/>
  <c r="B99" i="9"/>
  <c r="C99" i="9"/>
  <c r="B100" i="9"/>
  <c r="C100" i="9"/>
  <c r="B101" i="9"/>
  <c r="C101" i="9"/>
  <c r="B102" i="9"/>
  <c r="C102" i="9"/>
  <c r="B103" i="9"/>
  <c r="C103" i="9"/>
  <c r="B104" i="9"/>
  <c r="C104" i="9"/>
  <c r="B105" i="9"/>
  <c r="C105" i="9"/>
  <c r="B106" i="9"/>
  <c r="C106" i="9"/>
  <c r="B107" i="9"/>
  <c r="C107" i="9"/>
  <c r="B108" i="9"/>
  <c r="C108" i="9"/>
  <c r="B109" i="9"/>
  <c r="C109" i="9"/>
  <c r="B110" i="9"/>
  <c r="C110" i="9"/>
  <c r="B111" i="9"/>
  <c r="C111" i="9"/>
  <c r="B112" i="9"/>
  <c r="C112" i="9"/>
  <c r="B113" i="9"/>
  <c r="C113" i="9"/>
  <c r="B114" i="9"/>
  <c r="C114" i="9"/>
  <c r="B115" i="9"/>
  <c r="C115" i="9"/>
  <c r="B116" i="9"/>
  <c r="C116" i="9"/>
  <c r="B117" i="9"/>
  <c r="C117" i="9"/>
  <c r="B118" i="9"/>
  <c r="C118" i="9"/>
  <c r="B119" i="9"/>
  <c r="C119" i="9"/>
  <c r="B120" i="9"/>
  <c r="C120" i="9"/>
  <c r="B121" i="9"/>
  <c r="C121" i="9"/>
  <c r="B122" i="9"/>
  <c r="C122" i="9"/>
  <c r="B123" i="9"/>
  <c r="C123" i="9"/>
  <c r="B124" i="9"/>
  <c r="C124" i="9"/>
  <c r="B125" i="9"/>
  <c r="C125" i="9"/>
  <c r="B126" i="9"/>
  <c r="C126" i="9"/>
  <c r="B127" i="9"/>
  <c r="C127" i="9"/>
  <c r="B128" i="9"/>
  <c r="C128" i="9"/>
  <c r="B129" i="9"/>
  <c r="C129" i="9"/>
  <c r="B130" i="9"/>
  <c r="C130" i="9"/>
  <c r="B131" i="9"/>
  <c r="C131" i="9"/>
  <c r="B132" i="9"/>
  <c r="C132" i="9"/>
  <c r="B133" i="9"/>
  <c r="C133" i="9"/>
  <c r="B134" i="9"/>
  <c r="C134" i="9"/>
  <c r="B135" i="9"/>
  <c r="C135" i="9"/>
  <c r="B136" i="9"/>
  <c r="C136" i="9"/>
  <c r="B137" i="9"/>
  <c r="C137" i="9"/>
  <c r="B138" i="9"/>
  <c r="C138" i="9"/>
  <c r="B139" i="9"/>
  <c r="C139" i="9"/>
  <c r="B140" i="9"/>
  <c r="C140" i="9"/>
  <c r="B141" i="9"/>
  <c r="C141" i="9"/>
  <c r="B142" i="9"/>
  <c r="C142" i="9"/>
  <c r="B143" i="9"/>
  <c r="C143" i="9"/>
  <c r="B144" i="9"/>
  <c r="C144" i="9"/>
  <c r="B145" i="9"/>
  <c r="C145" i="9"/>
  <c r="B146" i="9"/>
  <c r="C146" i="9"/>
  <c r="B147" i="9"/>
  <c r="C147" i="9"/>
  <c r="B148" i="9"/>
  <c r="C148" i="9"/>
  <c r="B149" i="9"/>
  <c r="C149" i="9"/>
  <c r="B150" i="9"/>
  <c r="C150" i="9"/>
  <c r="B151" i="9"/>
  <c r="C151" i="9"/>
  <c r="B152" i="9"/>
  <c r="C152" i="9"/>
  <c r="B153" i="9"/>
  <c r="C153" i="9"/>
  <c r="B154" i="9"/>
  <c r="C154" i="9"/>
  <c r="B155" i="9"/>
  <c r="C155" i="9"/>
  <c r="B156" i="9"/>
  <c r="C156" i="9"/>
  <c r="B157" i="9"/>
  <c r="C157" i="9"/>
  <c r="B158" i="9"/>
  <c r="C158" i="9"/>
  <c r="B159" i="9"/>
  <c r="C159" i="9"/>
  <c r="B160" i="9"/>
  <c r="C160" i="9"/>
  <c r="B161" i="9"/>
  <c r="C161" i="9"/>
  <c r="B162" i="9"/>
  <c r="C162" i="9"/>
  <c r="B163" i="9"/>
  <c r="C163" i="9"/>
  <c r="B164" i="9"/>
  <c r="C164" i="9"/>
  <c r="B165" i="9"/>
  <c r="C165" i="9"/>
  <c r="B166" i="9"/>
  <c r="C166" i="9"/>
  <c r="B167" i="9"/>
  <c r="C167" i="9"/>
  <c r="B168" i="9"/>
  <c r="C168" i="9"/>
  <c r="B169" i="9"/>
  <c r="C169" i="9"/>
  <c r="B170" i="9"/>
  <c r="C170" i="9"/>
  <c r="B171" i="9"/>
  <c r="C171" i="9"/>
  <c r="B172" i="9"/>
  <c r="C172" i="9"/>
  <c r="B173" i="9"/>
  <c r="C173" i="9"/>
  <c r="B174" i="9"/>
  <c r="C174" i="9"/>
  <c r="C3" i="9"/>
  <c r="B3" i="9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B54" i="1"/>
  <c r="C54" i="1"/>
  <c r="D54" i="1"/>
  <c r="E54" i="1"/>
  <c r="B55" i="1"/>
  <c r="C55" i="1"/>
  <c r="D55" i="1"/>
  <c r="E55" i="1"/>
  <c r="B56" i="1"/>
  <c r="C56" i="1"/>
  <c r="D56" i="1"/>
  <c r="E56" i="1"/>
  <c r="B57" i="1"/>
  <c r="C57" i="1"/>
  <c r="D57" i="1"/>
  <c r="E57" i="1"/>
  <c r="B58" i="1"/>
  <c r="C58" i="1"/>
  <c r="D58" i="1"/>
  <c r="E58" i="1"/>
  <c r="B59" i="1"/>
  <c r="C59" i="1"/>
  <c r="D59" i="1"/>
  <c r="E59" i="1"/>
  <c r="B60" i="1"/>
  <c r="C60" i="1"/>
  <c r="D60" i="1"/>
  <c r="E60" i="1"/>
  <c r="B61" i="1"/>
  <c r="C61" i="1"/>
  <c r="D61" i="1"/>
  <c r="E61" i="1"/>
  <c r="B62" i="1"/>
  <c r="C62" i="1"/>
  <c r="D62" i="1"/>
  <c r="E62" i="1"/>
  <c r="B63" i="1"/>
  <c r="C63" i="1"/>
  <c r="D63" i="1"/>
  <c r="E63" i="1"/>
  <c r="B64" i="1"/>
  <c r="C64" i="1"/>
  <c r="D64" i="1"/>
  <c r="E64" i="1"/>
  <c r="B65" i="1"/>
  <c r="C65" i="1"/>
  <c r="D65" i="1"/>
  <c r="E65" i="1"/>
  <c r="B66" i="1"/>
  <c r="C66" i="1"/>
  <c r="D66" i="1"/>
  <c r="E66" i="1"/>
  <c r="B67" i="1"/>
  <c r="C67" i="1"/>
  <c r="D67" i="1"/>
  <c r="E67" i="1"/>
  <c r="B68" i="1"/>
  <c r="C68" i="1"/>
  <c r="D68" i="1"/>
  <c r="E68" i="1"/>
  <c r="B69" i="1"/>
  <c r="C69" i="1"/>
  <c r="D69" i="1"/>
  <c r="E69" i="1"/>
  <c r="B70" i="1"/>
  <c r="C70" i="1"/>
  <c r="D70" i="1"/>
  <c r="E70" i="1"/>
  <c r="B71" i="1"/>
  <c r="C71" i="1"/>
  <c r="D71" i="1"/>
  <c r="E71" i="1"/>
  <c r="B72" i="1"/>
  <c r="C72" i="1"/>
  <c r="D72" i="1"/>
  <c r="E72" i="1"/>
  <c r="B73" i="1"/>
  <c r="C73" i="1"/>
  <c r="D73" i="1"/>
  <c r="E73" i="1"/>
  <c r="B74" i="1"/>
  <c r="C74" i="1"/>
  <c r="D74" i="1"/>
  <c r="E74" i="1"/>
  <c r="B75" i="1"/>
  <c r="C75" i="1"/>
  <c r="D75" i="1"/>
  <c r="E75" i="1"/>
  <c r="B76" i="1"/>
  <c r="C76" i="1"/>
  <c r="D76" i="1"/>
  <c r="E76" i="1"/>
  <c r="B77" i="1"/>
  <c r="C77" i="1"/>
  <c r="D77" i="1"/>
  <c r="E77" i="1"/>
  <c r="B78" i="1"/>
  <c r="C78" i="1"/>
  <c r="D78" i="1"/>
  <c r="E78" i="1"/>
  <c r="B79" i="1"/>
  <c r="C79" i="1"/>
  <c r="D79" i="1"/>
  <c r="E79" i="1"/>
  <c r="B80" i="1"/>
  <c r="C80" i="1"/>
  <c r="D80" i="1"/>
  <c r="E80" i="1"/>
  <c r="B81" i="1"/>
  <c r="C81" i="1"/>
  <c r="D81" i="1"/>
  <c r="E81" i="1"/>
  <c r="B82" i="1"/>
  <c r="C82" i="1"/>
  <c r="D82" i="1"/>
  <c r="E82" i="1"/>
  <c r="B83" i="1"/>
  <c r="C83" i="1"/>
  <c r="D83" i="1"/>
  <c r="E83" i="1"/>
  <c r="B84" i="1"/>
  <c r="C84" i="1"/>
  <c r="D84" i="1"/>
  <c r="E84" i="1"/>
  <c r="B85" i="1"/>
  <c r="C85" i="1"/>
  <c r="D85" i="1"/>
  <c r="E85" i="1"/>
  <c r="B86" i="1"/>
  <c r="C86" i="1"/>
  <c r="D86" i="1"/>
  <c r="E86" i="1"/>
  <c r="B87" i="1"/>
  <c r="C87" i="1"/>
  <c r="D87" i="1"/>
  <c r="E87" i="1"/>
  <c r="B88" i="1"/>
  <c r="C88" i="1"/>
  <c r="D88" i="1"/>
  <c r="E88" i="1"/>
  <c r="B89" i="1"/>
  <c r="C89" i="1"/>
  <c r="D89" i="1"/>
  <c r="E89" i="1"/>
  <c r="B90" i="1"/>
  <c r="C90" i="1"/>
  <c r="D90" i="1"/>
  <c r="E90" i="1"/>
  <c r="B91" i="1"/>
  <c r="C91" i="1"/>
  <c r="D91" i="1"/>
  <c r="E91" i="1"/>
  <c r="B92" i="1"/>
  <c r="C92" i="1"/>
  <c r="D92" i="1"/>
  <c r="E92" i="1"/>
  <c r="B93" i="1"/>
  <c r="C93" i="1"/>
  <c r="D93" i="1"/>
  <c r="E93" i="1"/>
  <c r="B94" i="1"/>
  <c r="C94" i="1"/>
  <c r="D94" i="1"/>
  <c r="E94" i="1"/>
  <c r="B95" i="1"/>
  <c r="C95" i="1"/>
  <c r="D95" i="1"/>
  <c r="E95" i="1"/>
  <c r="B96" i="1"/>
  <c r="C96" i="1"/>
  <c r="D96" i="1"/>
  <c r="E96" i="1"/>
  <c r="B97" i="1"/>
  <c r="C97" i="1"/>
  <c r="D97" i="1"/>
  <c r="E97" i="1"/>
  <c r="B98" i="1"/>
  <c r="C98" i="1"/>
  <c r="D98" i="1"/>
  <c r="E98" i="1"/>
  <c r="B99" i="1"/>
  <c r="C99" i="1"/>
  <c r="D99" i="1"/>
  <c r="E99" i="1"/>
  <c r="B100" i="1"/>
  <c r="C100" i="1"/>
  <c r="D100" i="1"/>
  <c r="E100" i="1"/>
  <c r="B101" i="1"/>
  <c r="C101" i="1"/>
  <c r="D101" i="1"/>
  <c r="E101" i="1"/>
  <c r="B102" i="1"/>
  <c r="C102" i="1"/>
  <c r="D102" i="1"/>
  <c r="E102" i="1"/>
  <c r="B103" i="1"/>
  <c r="C103" i="1"/>
  <c r="D103" i="1"/>
  <c r="E103" i="1"/>
  <c r="B104" i="1"/>
  <c r="C104" i="1"/>
  <c r="D104" i="1"/>
  <c r="E104" i="1"/>
  <c r="B105" i="1"/>
  <c r="C105" i="1"/>
  <c r="D105" i="1"/>
  <c r="E105" i="1"/>
  <c r="B106" i="1"/>
  <c r="C106" i="1"/>
  <c r="D106" i="1"/>
  <c r="E106" i="1"/>
  <c r="B107" i="1"/>
  <c r="C107" i="1"/>
  <c r="D107" i="1"/>
  <c r="E107" i="1"/>
  <c r="B108" i="1"/>
  <c r="C108" i="1"/>
  <c r="D108" i="1"/>
  <c r="E108" i="1"/>
  <c r="B109" i="1"/>
  <c r="C109" i="1"/>
  <c r="D109" i="1"/>
  <c r="E109" i="1"/>
  <c r="B110" i="1"/>
  <c r="C110" i="1"/>
  <c r="D110" i="1"/>
  <c r="E110" i="1"/>
  <c r="B111" i="1"/>
  <c r="C111" i="1"/>
  <c r="D111" i="1"/>
  <c r="E111" i="1"/>
  <c r="B112" i="1"/>
  <c r="C112" i="1"/>
  <c r="D112" i="1"/>
  <c r="E112" i="1"/>
  <c r="B113" i="1"/>
  <c r="C113" i="1"/>
  <c r="D113" i="1"/>
  <c r="E113" i="1"/>
  <c r="B114" i="1"/>
  <c r="C114" i="1"/>
  <c r="D114" i="1"/>
  <c r="E114" i="1"/>
  <c r="B115" i="1"/>
  <c r="C115" i="1"/>
  <c r="D115" i="1"/>
  <c r="E115" i="1"/>
  <c r="B116" i="1"/>
  <c r="C116" i="1"/>
  <c r="D116" i="1"/>
  <c r="E116" i="1"/>
  <c r="B117" i="1"/>
  <c r="C117" i="1"/>
  <c r="D117" i="1"/>
  <c r="E117" i="1"/>
  <c r="B118" i="1"/>
  <c r="C118" i="1"/>
  <c r="D118" i="1"/>
  <c r="E118" i="1"/>
  <c r="B119" i="1"/>
  <c r="C119" i="1"/>
  <c r="D119" i="1"/>
  <c r="E119" i="1"/>
  <c r="B120" i="1"/>
  <c r="C120" i="1"/>
  <c r="D120" i="1"/>
  <c r="E120" i="1"/>
  <c r="B121" i="1"/>
  <c r="C121" i="1"/>
  <c r="D121" i="1"/>
  <c r="E121" i="1"/>
  <c r="B122" i="1"/>
  <c r="C122" i="1"/>
  <c r="D122" i="1"/>
  <c r="E122" i="1"/>
  <c r="B123" i="1"/>
  <c r="C123" i="1"/>
  <c r="D123" i="1"/>
  <c r="E123" i="1"/>
  <c r="B124" i="1"/>
  <c r="C124" i="1"/>
  <c r="D124" i="1"/>
  <c r="E124" i="1"/>
  <c r="B125" i="1"/>
  <c r="C125" i="1"/>
  <c r="D125" i="1"/>
  <c r="E125" i="1"/>
  <c r="B126" i="1"/>
  <c r="C126" i="1"/>
  <c r="D126" i="1"/>
  <c r="E126" i="1"/>
  <c r="B127" i="1"/>
  <c r="C127" i="1"/>
  <c r="D127" i="1"/>
  <c r="E127" i="1"/>
  <c r="B128" i="1"/>
  <c r="C128" i="1"/>
  <c r="D128" i="1"/>
  <c r="E128" i="1"/>
  <c r="B129" i="1"/>
  <c r="C129" i="1"/>
  <c r="D129" i="1"/>
  <c r="E129" i="1"/>
  <c r="B130" i="1"/>
  <c r="C130" i="1"/>
  <c r="D130" i="1"/>
  <c r="E130" i="1"/>
  <c r="B131" i="1"/>
  <c r="C131" i="1"/>
  <c r="D131" i="1"/>
  <c r="E131" i="1"/>
  <c r="B132" i="1"/>
  <c r="C132" i="1"/>
  <c r="D132" i="1"/>
  <c r="E132" i="1"/>
  <c r="B133" i="1"/>
  <c r="C133" i="1"/>
  <c r="D133" i="1"/>
  <c r="E133" i="1"/>
  <c r="B134" i="1"/>
  <c r="C134" i="1"/>
  <c r="D134" i="1"/>
  <c r="E134" i="1"/>
  <c r="B135" i="1"/>
  <c r="C135" i="1"/>
  <c r="D135" i="1"/>
  <c r="E135" i="1"/>
  <c r="B136" i="1"/>
  <c r="C136" i="1"/>
  <c r="D136" i="1"/>
  <c r="E136" i="1"/>
  <c r="B137" i="1"/>
  <c r="C137" i="1"/>
  <c r="D137" i="1"/>
  <c r="E137" i="1"/>
  <c r="B138" i="1"/>
  <c r="C138" i="1"/>
  <c r="D138" i="1"/>
  <c r="E138" i="1"/>
  <c r="B139" i="1"/>
  <c r="C139" i="1"/>
  <c r="D139" i="1"/>
  <c r="E139" i="1"/>
  <c r="B140" i="1"/>
  <c r="C140" i="1"/>
  <c r="D140" i="1"/>
  <c r="E140" i="1"/>
  <c r="B141" i="1"/>
  <c r="C141" i="1"/>
  <c r="D141" i="1"/>
  <c r="E141" i="1"/>
  <c r="B142" i="1"/>
  <c r="C142" i="1"/>
  <c r="D142" i="1"/>
  <c r="E142" i="1"/>
  <c r="B143" i="1"/>
  <c r="C143" i="1"/>
  <c r="D143" i="1"/>
  <c r="E143" i="1"/>
  <c r="B144" i="1"/>
  <c r="C144" i="1"/>
  <c r="D144" i="1"/>
  <c r="E144" i="1"/>
  <c r="B145" i="1"/>
  <c r="C145" i="1"/>
  <c r="D145" i="1"/>
  <c r="E145" i="1"/>
  <c r="B146" i="1"/>
  <c r="C146" i="1"/>
  <c r="D146" i="1"/>
  <c r="E146" i="1"/>
  <c r="B147" i="1"/>
  <c r="C147" i="1"/>
  <c r="D147" i="1"/>
  <c r="E147" i="1"/>
  <c r="B148" i="1"/>
  <c r="C148" i="1"/>
  <c r="D148" i="1"/>
  <c r="E148" i="1"/>
  <c r="B149" i="1"/>
  <c r="C149" i="1"/>
  <c r="D149" i="1"/>
  <c r="E149" i="1"/>
  <c r="B150" i="1"/>
  <c r="C150" i="1"/>
  <c r="D150" i="1"/>
  <c r="E150" i="1"/>
  <c r="B151" i="1"/>
  <c r="C151" i="1"/>
  <c r="D151" i="1"/>
  <c r="E151" i="1"/>
  <c r="B152" i="1"/>
  <c r="C152" i="1"/>
  <c r="D152" i="1"/>
  <c r="E152" i="1"/>
  <c r="B153" i="1"/>
  <c r="C153" i="1"/>
  <c r="D153" i="1"/>
  <c r="E153" i="1"/>
  <c r="B154" i="1"/>
  <c r="C154" i="1"/>
  <c r="D154" i="1"/>
  <c r="E154" i="1"/>
  <c r="B155" i="1"/>
  <c r="C155" i="1"/>
  <c r="D155" i="1"/>
  <c r="E155" i="1"/>
  <c r="B156" i="1"/>
  <c r="C156" i="1"/>
  <c r="D156" i="1"/>
  <c r="E156" i="1"/>
  <c r="B157" i="1"/>
  <c r="C157" i="1"/>
  <c r="D157" i="1"/>
  <c r="E157" i="1"/>
  <c r="B158" i="1"/>
  <c r="C158" i="1"/>
  <c r="D158" i="1"/>
  <c r="E158" i="1"/>
  <c r="B159" i="1"/>
  <c r="C159" i="1"/>
  <c r="D159" i="1"/>
  <c r="E159" i="1"/>
  <c r="B160" i="1"/>
  <c r="C160" i="1"/>
  <c r="D160" i="1"/>
  <c r="E160" i="1"/>
  <c r="B161" i="1"/>
  <c r="C161" i="1"/>
  <c r="D161" i="1"/>
  <c r="E161" i="1"/>
  <c r="B162" i="1"/>
  <c r="C162" i="1"/>
  <c r="D162" i="1"/>
  <c r="E162" i="1"/>
  <c r="B163" i="1"/>
  <c r="C163" i="1"/>
  <c r="D163" i="1"/>
  <c r="E163" i="1"/>
  <c r="B164" i="1"/>
  <c r="C164" i="1"/>
  <c r="D164" i="1"/>
  <c r="E164" i="1"/>
  <c r="B165" i="1"/>
  <c r="C165" i="1"/>
  <c r="D165" i="1"/>
  <c r="E165" i="1"/>
  <c r="B166" i="1"/>
  <c r="C166" i="1"/>
  <c r="D166" i="1"/>
  <c r="E166" i="1"/>
  <c r="B167" i="1"/>
  <c r="C167" i="1"/>
  <c r="D167" i="1"/>
  <c r="E167" i="1"/>
  <c r="B168" i="1"/>
  <c r="C168" i="1"/>
  <c r="D168" i="1"/>
  <c r="E168" i="1"/>
  <c r="B169" i="1"/>
  <c r="C169" i="1"/>
  <c r="D169" i="1"/>
  <c r="E169" i="1"/>
  <c r="B170" i="1"/>
  <c r="C170" i="1"/>
  <c r="D170" i="1"/>
  <c r="E170" i="1"/>
  <c r="B171" i="1"/>
  <c r="C171" i="1"/>
  <c r="D171" i="1"/>
  <c r="E171" i="1"/>
  <c r="B172" i="1"/>
  <c r="C172" i="1"/>
  <c r="D172" i="1"/>
  <c r="E172" i="1"/>
  <c r="B173" i="1"/>
  <c r="C173" i="1"/>
  <c r="D173" i="1"/>
  <c r="E173" i="1"/>
  <c r="B174" i="1"/>
  <c r="C174" i="1"/>
  <c r="D174" i="1"/>
  <c r="E174" i="1"/>
  <c r="C3" i="1"/>
  <c r="D3" i="1"/>
  <c r="E3" i="1"/>
  <c r="B3" i="1"/>
  <c r="D76" i="6" l="1"/>
  <c r="C76" i="6"/>
  <c r="D75" i="6"/>
  <c r="D79" i="6" s="1"/>
  <c r="C75" i="6"/>
  <c r="C79" i="6" s="1"/>
  <c r="B75" i="6"/>
  <c r="D74" i="6"/>
  <c r="C74" i="6"/>
  <c r="B74" i="6"/>
  <c r="B76" i="6" s="1"/>
  <c r="B79" i="6" l="1"/>
  <c r="Z171" i="2"/>
  <c r="Z172" i="2"/>
  <c r="Z173" i="2"/>
  <c r="Z174" i="2"/>
  <c r="D63" i="6" l="1"/>
  <c r="D64" i="6" s="1"/>
  <c r="C63" i="6"/>
  <c r="C65" i="6" s="1"/>
  <c r="B63" i="6"/>
  <c r="B64" i="6" s="1"/>
  <c r="C52" i="6"/>
  <c r="C53" i="6" s="1"/>
  <c r="C57" i="6" s="1"/>
  <c r="D52" i="6"/>
  <c r="D54" i="6" s="1"/>
  <c r="B52" i="6"/>
  <c r="B54" i="6" s="1"/>
  <c r="C54" i="6"/>
  <c r="B53" i="6" l="1"/>
  <c r="C64" i="6"/>
  <c r="D53" i="6"/>
  <c r="D57" i="6" s="1"/>
  <c r="C68" i="6"/>
  <c r="D65" i="6"/>
  <c r="D68" i="6" s="1"/>
  <c r="B65" i="6"/>
  <c r="B68" i="6" s="1"/>
  <c r="B57" i="6"/>
  <c r="I4" i="2" l="1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3" i="2"/>
  <c r="Z169" i="2" l="1"/>
  <c r="Z153" i="2"/>
  <c r="Z35" i="2"/>
  <c r="Z86" i="2"/>
  <c r="Z54" i="2"/>
  <c r="Z151" i="2"/>
  <c r="Z135" i="2"/>
  <c r="Z105" i="2"/>
  <c r="Z81" i="2"/>
  <c r="Z73" i="2"/>
  <c r="Z41" i="2"/>
  <c r="Z9" i="2"/>
  <c r="Z165" i="2"/>
  <c r="Z133" i="2"/>
  <c r="Z107" i="2"/>
  <c r="Z99" i="2"/>
  <c r="Z67" i="2"/>
  <c r="Z125" i="2"/>
  <c r="Z130" i="2"/>
  <c r="Z160" i="2"/>
  <c r="Z140" i="2"/>
  <c r="Z122" i="2"/>
  <c r="Z118" i="2"/>
  <c r="Z22" i="2"/>
  <c r="Z170" i="2"/>
  <c r="Z166" i="2"/>
  <c r="Z154" i="2"/>
  <c r="Z150" i="2"/>
  <c r="Z138" i="2"/>
  <c r="Z134" i="2"/>
  <c r="Z120" i="2"/>
  <c r="Z116" i="2"/>
  <c r="Z112" i="2"/>
  <c r="Z104" i="2"/>
  <c r="Z96" i="2"/>
  <c r="Z88" i="2"/>
  <c r="Z84" i="2"/>
  <c r="Z80" i="2"/>
  <c r="Z72" i="2"/>
  <c r="Z64" i="2"/>
  <c r="Z60" i="2"/>
  <c r="Z56" i="2"/>
  <c r="Z52" i="2"/>
  <c r="Z48" i="2"/>
  <c r="Z40" i="2"/>
  <c r="Z32" i="2"/>
  <c r="Z24" i="2"/>
  <c r="Z20" i="2"/>
  <c r="Z16" i="2"/>
  <c r="Z8" i="2"/>
  <c r="Z4" i="2"/>
  <c r="Z117" i="2" l="1"/>
  <c r="Z155" i="2"/>
  <c r="Z94" i="2"/>
  <c r="Z144" i="2"/>
  <c r="Z124" i="2"/>
  <c r="Z43" i="2"/>
  <c r="Z119" i="2"/>
  <c r="Z146" i="2"/>
  <c r="Z162" i="2"/>
  <c r="Z6" i="2"/>
  <c r="Z26" i="2"/>
  <c r="Z58" i="2"/>
  <c r="Z90" i="2"/>
  <c r="Z23" i="2"/>
  <c r="Z55" i="2"/>
  <c r="Z141" i="2"/>
  <c r="Z5" i="2"/>
  <c r="Z21" i="2"/>
  <c r="Z37" i="2"/>
  <c r="Z53" i="2"/>
  <c r="Z77" i="2"/>
  <c r="Z93" i="2"/>
  <c r="Z109" i="2"/>
  <c r="Z139" i="2"/>
  <c r="Z163" i="2"/>
  <c r="Z30" i="2"/>
  <c r="Z62" i="2"/>
  <c r="Z127" i="2"/>
  <c r="Z71" i="2"/>
  <c r="Z161" i="2"/>
  <c r="Z18" i="2"/>
  <c r="Z42" i="2"/>
  <c r="Z74" i="2"/>
  <c r="Z110" i="2"/>
  <c r="Z152" i="2"/>
  <c r="Z15" i="2"/>
  <c r="Z39" i="2"/>
  <c r="Z75" i="2"/>
  <c r="Z91" i="2"/>
  <c r="Z123" i="2"/>
  <c r="Z157" i="2"/>
  <c r="Z13" i="2"/>
  <c r="Z29" i="2"/>
  <c r="Z45" i="2"/>
  <c r="Z61" i="2"/>
  <c r="Z69" i="2"/>
  <c r="Z85" i="2"/>
  <c r="Z101" i="2"/>
  <c r="Z131" i="2"/>
  <c r="Z147" i="2"/>
  <c r="Z46" i="2"/>
  <c r="Z78" i="2"/>
  <c r="Z106" i="2"/>
  <c r="Z27" i="2"/>
  <c r="Z59" i="2"/>
  <c r="Z87" i="2"/>
  <c r="Z103" i="2"/>
  <c r="Z145" i="2"/>
  <c r="Z126" i="2"/>
  <c r="Z12" i="2"/>
  <c r="Z28" i="2"/>
  <c r="Z36" i="2"/>
  <c r="Z44" i="2"/>
  <c r="Z68" i="2"/>
  <c r="Z76" i="2"/>
  <c r="Z92" i="2"/>
  <c r="Z100" i="2"/>
  <c r="Z108" i="2"/>
  <c r="Z142" i="2"/>
  <c r="Z158" i="2"/>
  <c r="Z128" i="2"/>
  <c r="Z14" i="2"/>
  <c r="Z34" i="2"/>
  <c r="Z50" i="2"/>
  <c r="Z66" i="2"/>
  <c r="Z82" i="2"/>
  <c r="Z102" i="2"/>
  <c r="Z132" i="2"/>
  <c r="Z148" i="2"/>
  <c r="Z156" i="2"/>
  <c r="Z168" i="2"/>
  <c r="Z7" i="2"/>
  <c r="Z19" i="2"/>
  <c r="Z31" i="2"/>
  <c r="Z47" i="2"/>
  <c r="Z79" i="2"/>
  <c r="Z115" i="2"/>
  <c r="Z149" i="2"/>
  <c r="Z129" i="2"/>
  <c r="Z17" i="2"/>
  <c r="Z25" i="2"/>
  <c r="Z33" i="2"/>
  <c r="Z49" i="2"/>
  <c r="Z57" i="2"/>
  <c r="Z65" i="2"/>
  <c r="Z89" i="2"/>
  <c r="Z97" i="2"/>
  <c r="Z113" i="2"/>
  <c r="Z121" i="2"/>
  <c r="Z143" i="2"/>
  <c r="Z159" i="2"/>
  <c r="Z167" i="2"/>
  <c r="Z10" i="2"/>
  <c r="Z38" i="2"/>
  <c r="Z70" i="2"/>
  <c r="Z98" i="2"/>
  <c r="Z114" i="2"/>
  <c r="Z136" i="2"/>
  <c r="Z164" i="2"/>
  <c r="Z11" i="2"/>
  <c r="Z51" i="2"/>
  <c r="Z63" i="2"/>
  <c r="Z83" i="2"/>
  <c r="Z95" i="2"/>
  <c r="Z111" i="2"/>
  <c r="Z137" i="2"/>
  <c r="Z3" i="2"/>
  <c r="L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3" i="2"/>
  <c r="H4" i="2" l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G63" i="2" l="1"/>
  <c r="B58" i="2"/>
  <c r="H62" i="2"/>
  <c r="H65" i="2"/>
  <c r="H68" i="2"/>
  <c r="H64" i="2"/>
  <c r="H70" i="2"/>
  <c r="H53" i="2"/>
  <c r="H56" i="2"/>
  <c r="H45" i="2"/>
  <c r="H52" i="2"/>
  <c r="H61" i="2"/>
  <c r="H63" i="2"/>
  <c r="H48" i="2"/>
  <c r="H60" i="2"/>
  <c r="H51" i="2"/>
  <c r="H55" i="2"/>
  <c r="H66" i="2"/>
  <c r="H50" i="2"/>
  <c r="H69" i="2"/>
  <c r="H44" i="2"/>
  <c r="H59" i="2"/>
  <c r="H47" i="2"/>
  <c r="H49" i="2"/>
  <c r="H67" i="2"/>
  <c r="H71" i="2"/>
  <c r="H57" i="2"/>
  <c r="H54" i="2"/>
  <c r="H58" i="2"/>
  <c r="H46" i="2"/>
  <c r="G57" i="2"/>
  <c r="G68" i="2"/>
  <c r="G66" i="2"/>
  <c r="G49" i="2"/>
  <c r="G48" i="2"/>
  <c r="G44" i="2"/>
  <c r="G52" i="2"/>
  <c r="G59" i="2"/>
  <c r="G60" i="2"/>
  <c r="G71" i="2"/>
  <c r="G58" i="2"/>
  <c r="G70" i="2"/>
  <c r="G62" i="2"/>
  <c r="G53" i="2"/>
  <c r="C66" i="2"/>
  <c r="C47" i="2"/>
  <c r="C59" i="2"/>
  <c r="C54" i="2"/>
  <c r="C70" i="2"/>
  <c r="C53" i="2"/>
  <c r="C50" i="2"/>
  <c r="C60" i="2"/>
  <c r="C48" i="2"/>
  <c r="C46" i="2"/>
  <c r="C68" i="2"/>
  <c r="C49" i="2"/>
  <c r="C63" i="2"/>
  <c r="C57" i="2"/>
  <c r="C58" i="2"/>
  <c r="C52" i="2"/>
  <c r="C44" i="2"/>
  <c r="C51" i="2"/>
  <c r="C45" i="2"/>
  <c r="C55" i="2"/>
  <c r="C64" i="2"/>
  <c r="C61" i="2"/>
  <c r="C71" i="2"/>
  <c r="C62" i="2"/>
  <c r="C56" i="2"/>
  <c r="C67" i="2"/>
  <c r="C65" i="2"/>
  <c r="C69" i="2"/>
  <c r="F45" i="2"/>
  <c r="F69" i="2"/>
  <c r="F61" i="2"/>
  <c r="F49" i="2"/>
  <c r="F46" i="2"/>
  <c r="F51" i="2"/>
  <c r="F47" i="2"/>
  <c r="F59" i="2"/>
  <c r="F48" i="2"/>
  <c r="F68" i="2"/>
  <c r="F58" i="2"/>
  <c r="F44" i="2"/>
  <c r="F64" i="2"/>
  <c r="F63" i="2"/>
  <c r="F53" i="2"/>
  <c r="F71" i="2"/>
  <c r="F62" i="2"/>
  <c r="F60" i="2"/>
  <c r="F52" i="2"/>
  <c r="F66" i="2"/>
  <c r="F55" i="2"/>
  <c r="F50" i="2"/>
  <c r="F65" i="2"/>
  <c r="F70" i="2"/>
  <c r="F56" i="2"/>
  <c r="F54" i="2"/>
  <c r="F67" i="2"/>
  <c r="F57" i="2"/>
  <c r="D64" i="2"/>
  <c r="D61" i="2"/>
  <c r="D62" i="2"/>
  <c r="D57" i="2"/>
  <c r="D44" i="2"/>
  <c r="D66" i="2"/>
  <c r="D46" i="2"/>
  <c r="D60" i="2"/>
  <c r="D56" i="2"/>
  <c r="D71" i="2"/>
  <c r="D47" i="2"/>
  <c r="D50" i="2"/>
  <c r="D48" i="2"/>
  <c r="D52" i="2"/>
  <c r="D68" i="2"/>
  <c r="D45" i="2"/>
  <c r="D51" i="2"/>
  <c r="D58" i="2"/>
  <c r="D54" i="2"/>
  <c r="D65" i="2"/>
  <c r="D59" i="2"/>
  <c r="D55" i="2"/>
  <c r="D70" i="2"/>
  <c r="D69" i="2"/>
  <c r="D63" i="2"/>
  <c r="D67" i="2"/>
  <c r="D53" i="2"/>
  <c r="D49" i="2"/>
  <c r="B60" i="2"/>
  <c r="B54" i="2"/>
  <c r="B53" i="2"/>
  <c r="B49" i="2"/>
  <c r="B71" i="2"/>
  <c r="B48" i="2"/>
  <c r="B59" i="2"/>
  <c r="G51" i="2" l="1"/>
  <c r="G47" i="2"/>
  <c r="G45" i="2"/>
  <c r="G50" i="2"/>
  <c r="G64" i="2"/>
  <c r="G55" i="2"/>
  <c r="G46" i="2"/>
  <c r="G54" i="2"/>
  <c r="G65" i="2"/>
  <c r="G56" i="2"/>
  <c r="G67" i="2"/>
  <c r="G69" i="2"/>
  <c r="G61" i="2"/>
  <c r="B51" i="2"/>
  <c r="B46" i="2"/>
  <c r="B62" i="2"/>
  <c r="B50" i="2"/>
  <c r="B69" i="2"/>
  <c r="B52" i="2"/>
  <c r="B55" i="2"/>
  <c r="B64" i="2"/>
  <c r="B68" i="2"/>
  <c r="B70" i="2"/>
  <c r="B65" i="2"/>
  <c r="B66" i="2"/>
  <c r="B56" i="2"/>
  <c r="B44" i="2"/>
  <c r="B61" i="2"/>
  <c r="B63" i="2"/>
  <c r="B47" i="2"/>
  <c r="B45" i="2"/>
  <c r="B67" i="2"/>
  <c r="B57" i="2"/>
  <c r="AB106" i="2" l="1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W4" i="2"/>
  <c r="AK4" i="2" s="1"/>
  <c r="X4" i="2"/>
  <c r="AL4" i="2" s="1"/>
  <c r="V6" i="2"/>
  <c r="AJ6" i="2" s="1"/>
  <c r="W6" i="2"/>
  <c r="AK6" i="2" s="1"/>
  <c r="X6" i="2"/>
  <c r="AL6" i="2" s="1"/>
  <c r="Y6" i="2"/>
  <c r="AM6" i="2" s="1"/>
  <c r="W8" i="2"/>
  <c r="AK8" i="2" s="1"/>
  <c r="V9" i="2"/>
  <c r="AJ9" i="2" s="1"/>
  <c r="W9" i="2"/>
  <c r="AK9" i="2" s="1"/>
  <c r="X9" i="2"/>
  <c r="AL9" i="2" s="1"/>
  <c r="Y9" i="2"/>
  <c r="AM9" i="2" s="1"/>
  <c r="R10" i="2"/>
  <c r="AF10" i="2" s="1"/>
  <c r="Y10" i="2"/>
  <c r="AM10" i="2" s="1"/>
  <c r="D51" i="6" s="1"/>
  <c r="D58" i="6" s="1"/>
  <c r="V11" i="2"/>
  <c r="AJ11" i="2" s="1"/>
  <c r="W11" i="2"/>
  <c r="AK11" i="2" s="1"/>
  <c r="X11" i="2"/>
  <c r="AL11" i="2" s="1"/>
  <c r="W12" i="2"/>
  <c r="AK12" i="2" s="1"/>
  <c r="R14" i="2"/>
  <c r="AF14" i="2" s="1"/>
  <c r="V14" i="2"/>
  <c r="AJ14" i="2" s="1"/>
  <c r="W14" i="2"/>
  <c r="AK14" i="2" s="1"/>
  <c r="X14" i="2"/>
  <c r="AL14" i="2" s="1"/>
  <c r="V16" i="2"/>
  <c r="AJ16" i="2" s="1"/>
  <c r="W16" i="2"/>
  <c r="AK16" i="2" s="1"/>
  <c r="R17" i="2"/>
  <c r="AF17" i="2" s="1"/>
  <c r="V17" i="2"/>
  <c r="AJ17" i="2" s="1"/>
  <c r="W17" i="2"/>
  <c r="AK17" i="2" s="1"/>
  <c r="X17" i="2"/>
  <c r="AL17" i="2" s="1"/>
  <c r="Y17" i="2"/>
  <c r="AM17" i="2" s="1"/>
  <c r="R18" i="2"/>
  <c r="AF18" i="2" s="1"/>
  <c r="X18" i="2"/>
  <c r="AL18" i="2" s="1"/>
  <c r="Y18" i="2"/>
  <c r="AM18" i="2" s="1"/>
  <c r="R19" i="2"/>
  <c r="AF19" i="2" s="1"/>
  <c r="E3" i="6" s="1"/>
  <c r="V19" i="2"/>
  <c r="AJ19" i="2" s="1"/>
  <c r="X20" i="2"/>
  <c r="AL20" i="2" s="1"/>
  <c r="Y20" i="2"/>
  <c r="AM20" i="2" s="1"/>
  <c r="R21" i="2"/>
  <c r="AF21" i="2" s="1"/>
  <c r="V21" i="2"/>
  <c r="AJ21" i="2" s="1"/>
  <c r="X22" i="2"/>
  <c r="AL22" i="2" s="1"/>
  <c r="Y22" i="2"/>
  <c r="AM22" i="2" s="1"/>
  <c r="W23" i="2"/>
  <c r="AK23" i="2" s="1"/>
  <c r="X23" i="2"/>
  <c r="AL23" i="2" s="1"/>
  <c r="R25" i="2"/>
  <c r="AF25" i="2" s="1"/>
  <c r="V25" i="2"/>
  <c r="AJ25" i="2" s="1"/>
  <c r="W25" i="2"/>
  <c r="AK25" i="2" s="1"/>
  <c r="X25" i="2"/>
  <c r="AL25" i="2" s="1"/>
  <c r="Y25" i="2"/>
  <c r="AM25" i="2" s="1"/>
  <c r="R26" i="2"/>
  <c r="AF26" i="2" s="1"/>
  <c r="X26" i="2"/>
  <c r="AL26" i="2" s="1"/>
  <c r="Y26" i="2"/>
  <c r="AM26" i="2" s="1"/>
  <c r="R27" i="2"/>
  <c r="AF27" i="2" s="1"/>
  <c r="V27" i="2"/>
  <c r="AJ27" i="2" s="1"/>
  <c r="W27" i="2"/>
  <c r="AK27" i="2" s="1"/>
  <c r="X27" i="2"/>
  <c r="AL27" i="2" s="1"/>
  <c r="R29" i="2"/>
  <c r="AF29" i="2" s="1"/>
  <c r="V29" i="2"/>
  <c r="AJ29" i="2" s="1"/>
  <c r="Y29" i="2"/>
  <c r="AM29" i="2" s="1"/>
  <c r="R30" i="2"/>
  <c r="AF30" i="2" s="1"/>
  <c r="R32" i="2"/>
  <c r="AF32" i="2" s="1"/>
  <c r="R33" i="2"/>
  <c r="AF33" i="2" s="1"/>
  <c r="V33" i="2"/>
  <c r="AJ33" i="2" s="1"/>
  <c r="W33" i="2"/>
  <c r="AK33" i="2" s="1"/>
  <c r="X33" i="2"/>
  <c r="AL33" i="2" s="1"/>
  <c r="Y33" i="2"/>
  <c r="AM33" i="2" s="1"/>
  <c r="R34" i="2"/>
  <c r="AF34" i="2" s="1"/>
  <c r="X34" i="2"/>
  <c r="AL34" i="2" s="1"/>
  <c r="Y34" i="2"/>
  <c r="AM34" i="2" s="1"/>
  <c r="W35" i="2"/>
  <c r="AK35" i="2" s="1"/>
  <c r="X35" i="2"/>
  <c r="AL35" i="2" s="1"/>
  <c r="V36" i="2"/>
  <c r="AJ36" i="2" s="1"/>
  <c r="W36" i="2"/>
  <c r="AK36" i="2" s="1"/>
  <c r="O42" i="2"/>
  <c r="AC42" i="2" s="1"/>
  <c r="P42" i="2"/>
  <c r="AD42" i="2" s="1"/>
  <c r="S42" i="2"/>
  <c r="AG42" i="2" s="1"/>
  <c r="T42" i="2"/>
  <c r="AH42" i="2" s="1"/>
  <c r="U42" i="2"/>
  <c r="AI42" i="2" s="1"/>
  <c r="V42" i="2"/>
  <c r="AJ42" i="2" s="1"/>
  <c r="W42" i="2"/>
  <c r="AK42" i="2" s="1"/>
  <c r="X42" i="2"/>
  <c r="AL42" i="2" s="1"/>
  <c r="X46" i="2"/>
  <c r="AL46" i="2" s="1"/>
  <c r="Y46" i="2"/>
  <c r="AM46" i="2" s="1"/>
  <c r="V48" i="2"/>
  <c r="AJ48" i="2" s="1"/>
  <c r="N4" i="2"/>
  <c r="N5" i="2"/>
  <c r="N6" i="2"/>
  <c r="R6" i="2" s="1"/>
  <c r="AF6" i="2" s="1"/>
  <c r="N7" i="2"/>
  <c r="N8" i="2"/>
  <c r="N9" i="2"/>
  <c r="R9" i="2" s="1"/>
  <c r="AF9" i="2" s="1"/>
  <c r="N10" i="2"/>
  <c r="V10" i="2" s="1"/>
  <c r="AJ10" i="2" s="1"/>
  <c r="N11" i="2"/>
  <c r="Y11" i="2" s="1"/>
  <c r="AM11" i="2" s="1"/>
  <c r="N12" i="2"/>
  <c r="N13" i="2"/>
  <c r="V13" i="2" s="1"/>
  <c r="AJ13" i="2" s="1"/>
  <c r="N14" i="2"/>
  <c r="Y14" i="2" s="1"/>
  <c r="AM14" i="2" s="1"/>
  <c r="N15" i="2"/>
  <c r="N16" i="2"/>
  <c r="N17" i="2"/>
  <c r="N18" i="2"/>
  <c r="V18" i="2" s="1"/>
  <c r="AJ18" i="2" s="1"/>
  <c r="N19" i="2"/>
  <c r="Y19" i="2" s="1"/>
  <c r="AM19" i="2" s="1"/>
  <c r="N20" i="2"/>
  <c r="R20" i="2" s="1"/>
  <c r="AF20" i="2" s="1"/>
  <c r="N21" i="2"/>
  <c r="N22" i="2"/>
  <c r="R22" i="2" s="1"/>
  <c r="AF22" i="2" s="1"/>
  <c r="N23" i="2"/>
  <c r="N24" i="2"/>
  <c r="N25" i="2"/>
  <c r="N26" i="2"/>
  <c r="V26" i="2" s="1"/>
  <c r="AJ26" i="2" s="1"/>
  <c r="N27" i="2"/>
  <c r="Y27" i="2" s="1"/>
  <c r="AM27" i="2" s="1"/>
  <c r="N28" i="2"/>
  <c r="R28" i="2" s="1"/>
  <c r="AF28" i="2" s="1"/>
  <c r="N29" i="2"/>
  <c r="N30" i="2"/>
  <c r="V30" i="2" s="1"/>
  <c r="AJ30" i="2" s="1"/>
  <c r="N31" i="2"/>
  <c r="N32" i="2"/>
  <c r="N33" i="2"/>
  <c r="N34" i="2"/>
  <c r="V34" i="2" s="1"/>
  <c r="AJ34" i="2" s="1"/>
  <c r="N35" i="2"/>
  <c r="Y35" i="2" s="1"/>
  <c r="AM35" i="2" s="1"/>
  <c r="N36" i="2"/>
  <c r="R36" i="2" s="1"/>
  <c r="AF36" i="2" s="1"/>
  <c r="N37" i="2"/>
  <c r="N38" i="2"/>
  <c r="N39" i="2"/>
  <c r="N40" i="2"/>
  <c r="N41" i="2"/>
  <c r="N42" i="2"/>
  <c r="Q42" i="2" s="1"/>
  <c r="AE42" i="2" s="1"/>
  <c r="N43" i="2"/>
  <c r="N44" i="2"/>
  <c r="N45" i="2"/>
  <c r="N46" i="2"/>
  <c r="R46" i="2" s="1"/>
  <c r="AF46" i="2" s="1"/>
  <c r="N47" i="2"/>
  <c r="V47" i="2" s="1"/>
  <c r="AJ47" i="2" s="1"/>
  <c r="N48" i="2"/>
  <c r="R48" i="2" s="1"/>
  <c r="AF48" i="2" s="1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G2" i="9"/>
  <c r="K2" i="9" s="1"/>
  <c r="O2" i="9" s="1"/>
  <c r="H174" i="9"/>
  <c r="A174" i="9"/>
  <c r="H173" i="9"/>
  <c r="A173" i="9"/>
  <c r="H172" i="9"/>
  <c r="A172" i="9"/>
  <c r="H171" i="9"/>
  <c r="A171" i="9"/>
  <c r="H170" i="9"/>
  <c r="A170" i="9"/>
  <c r="H169" i="9"/>
  <c r="A169" i="9"/>
  <c r="H168" i="9"/>
  <c r="A168" i="9"/>
  <c r="H167" i="9"/>
  <c r="A167" i="9"/>
  <c r="H166" i="9"/>
  <c r="A166" i="9"/>
  <c r="H165" i="9"/>
  <c r="A165" i="9"/>
  <c r="H164" i="9"/>
  <c r="A164" i="9"/>
  <c r="H163" i="9"/>
  <c r="A163" i="9"/>
  <c r="H162" i="9"/>
  <c r="A162" i="9"/>
  <c r="H161" i="9"/>
  <c r="A161" i="9"/>
  <c r="H160" i="9"/>
  <c r="A160" i="9"/>
  <c r="H159" i="9"/>
  <c r="A159" i="9"/>
  <c r="H158" i="9"/>
  <c r="A158" i="9"/>
  <c r="H157" i="9"/>
  <c r="A157" i="9"/>
  <c r="H156" i="9"/>
  <c r="A156" i="9"/>
  <c r="H155" i="9"/>
  <c r="A155" i="9"/>
  <c r="H154" i="9"/>
  <c r="A154" i="9"/>
  <c r="H153" i="9"/>
  <c r="A153" i="9"/>
  <c r="H152" i="9"/>
  <c r="A152" i="9"/>
  <c r="H151" i="9"/>
  <c r="A151" i="9"/>
  <c r="H150" i="9"/>
  <c r="A150" i="9"/>
  <c r="H149" i="9"/>
  <c r="A149" i="9"/>
  <c r="H148" i="9"/>
  <c r="A148" i="9"/>
  <c r="H147" i="9"/>
  <c r="A147" i="9"/>
  <c r="H146" i="9"/>
  <c r="A146" i="9"/>
  <c r="H145" i="9"/>
  <c r="A145" i="9"/>
  <c r="H144" i="9"/>
  <c r="A144" i="9"/>
  <c r="H143" i="9"/>
  <c r="A143" i="9"/>
  <c r="H142" i="9"/>
  <c r="A142" i="9"/>
  <c r="H141" i="9"/>
  <c r="A141" i="9"/>
  <c r="H140" i="9"/>
  <c r="A140" i="9"/>
  <c r="H139" i="9"/>
  <c r="A139" i="9"/>
  <c r="H138" i="9"/>
  <c r="A138" i="9"/>
  <c r="H137" i="9"/>
  <c r="A137" i="9"/>
  <c r="H136" i="9"/>
  <c r="A136" i="9"/>
  <c r="H135" i="9"/>
  <c r="A135" i="9"/>
  <c r="H134" i="9"/>
  <c r="A134" i="9"/>
  <c r="H133" i="9"/>
  <c r="A133" i="9"/>
  <c r="H132" i="9"/>
  <c r="A132" i="9"/>
  <c r="H131" i="9"/>
  <c r="A131" i="9"/>
  <c r="H130" i="9"/>
  <c r="A130" i="9"/>
  <c r="H129" i="9"/>
  <c r="A129" i="9"/>
  <c r="H128" i="9"/>
  <c r="A128" i="9"/>
  <c r="H127" i="9"/>
  <c r="A127" i="9"/>
  <c r="H126" i="9"/>
  <c r="A126" i="9"/>
  <c r="H125" i="9"/>
  <c r="A125" i="9"/>
  <c r="H124" i="9"/>
  <c r="A124" i="9"/>
  <c r="H123" i="9"/>
  <c r="A123" i="9"/>
  <c r="H122" i="9"/>
  <c r="A122" i="9"/>
  <c r="H121" i="9"/>
  <c r="A121" i="9"/>
  <c r="H120" i="9"/>
  <c r="A120" i="9"/>
  <c r="H119" i="9"/>
  <c r="A119" i="9"/>
  <c r="H118" i="9"/>
  <c r="A118" i="9"/>
  <c r="H117" i="9"/>
  <c r="A117" i="9"/>
  <c r="H116" i="9"/>
  <c r="A116" i="9"/>
  <c r="H115" i="9"/>
  <c r="A115" i="9"/>
  <c r="H114" i="9"/>
  <c r="A114" i="9"/>
  <c r="H113" i="9"/>
  <c r="A113" i="9"/>
  <c r="H112" i="9"/>
  <c r="A112" i="9"/>
  <c r="H111" i="9"/>
  <c r="A111" i="9"/>
  <c r="H110" i="9"/>
  <c r="A110" i="9"/>
  <c r="H109" i="9"/>
  <c r="A109" i="9"/>
  <c r="H108" i="9"/>
  <c r="A108" i="9"/>
  <c r="H107" i="9"/>
  <c r="A107" i="9"/>
  <c r="H106" i="9"/>
  <c r="A106" i="9"/>
  <c r="A105" i="9"/>
  <c r="H104" i="9"/>
  <c r="A104" i="9"/>
  <c r="H103" i="9"/>
  <c r="A103" i="9"/>
  <c r="H102" i="9"/>
  <c r="A102" i="9"/>
  <c r="H101" i="9"/>
  <c r="A101" i="9"/>
  <c r="H100" i="9"/>
  <c r="A100" i="9"/>
  <c r="H99" i="9"/>
  <c r="A99" i="9"/>
  <c r="H98" i="9"/>
  <c r="A98" i="9"/>
  <c r="H97" i="9"/>
  <c r="A97" i="9"/>
  <c r="H96" i="9"/>
  <c r="A96" i="9"/>
  <c r="H95" i="9"/>
  <c r="A95" i="9"/>
  <c r="H94" i="9"/>
  <c r="A94" i="9"/>
  <c r="H93" i="9"/>
  <c r="A93" i="9"/>
  <c r="H92" i="9"/>
  <c r="A92" i="9"/>
  <c r="H91" i="9"/>
  <c r="A91" i="9"/>
  <c r="H90" i="9"/>
  <c r="A90" i="9"/>
  <c r="H89" i="9"/>
  <c r="A89" i="9"/>
  <c r="H88" i="9"/>
  <c r="A88" i="9"/>
  <c r="H87" i="9"/>
  <c r="A87" i="9"/>
  <c r="H86" i="9"/>
  <c r="A86" i="9"/>
  <c r="H85" i="9"/>
  <c r="A85" i="9"/>
  <c r="H84" i="9"/>
  <c r="A84" i="9"/>
  <c r="H83" i="9"/>
  <c r="A83" i="9"/>
  <c r="H82" i="9"/>
  <c r="A82" i="9"/>
  <c r="H81" i="9"/>
  <c r="A81" i="9"/>
  <c r="H80" i="9"/>
  <c r="A80" i="9"/>
  <c r="H79" i="9"/>
  <c r="A79" i="9"/>
  <c r="H78" i="9"/>
  <c r="A78" i="9"/>
  <c r="H77" i="9"/>
  <c r="A77" i="9"/>
  <c r="H76" i="9"/>
  <c r="A76" i="9"/>
  <c r="H75" i="9"/>
  <c r="A75" i="9"/>
  <c r="H74" i="9"/>
  <c r="A74" i="9"/>
  <c r="H73" i="9"/>
  <c r="A73" i="9"/>
  <c r="H72" i="9"/>
  <c r="A72" i="9"/>
  <c r="H71" i="9"/>
  <c r="A71" i="9"/>
  <c r="H70" i="9"/>
  <c r="A70" i="9"/>
  <c r="H69" i="9"/>
  <c r="A69" i="9"/>
  <c r="H68" i="9"/>
  <c r="A68" i="9"/>
  <c r="H67" i="9"/>
  <c r="A67" i="9"/>
  <c r="H66" i="9"/>
  <c r="A66" i="9"/>
  <c r="H65" i="9"/>
  <c r="A65" i="9"/>
  <c r="H64" i="9"/>
  <c r="A64" i="9"/>
  <c r="H63" i="9"/>
  <c r="A63" i="9"/>
  <c r="H62" i="9"/>
  <c r="A62" i="9"/>
  <c r="H61" i="9"/>
  <c r="A61" i="9"/>
  <c r="H60" i="9"/>
  <c r="A60" i="9"/>
  <c r="H59" i="9"/>
  <c r="A59" i="9"/>
  <c r="H58" i="9"/>
  <c r="A58" i="9"/>
  <c r="H57" i="9"/>
  <c r="A57" i="9"/>
  <c r="H56" i="9"/>
  <c r="A56" i="9"/>
  <c r="H55" i="9"/>
  <c r="A55" i="9"/>
  <c r="H54" i="9"/>
  <c r="A54" i="9"/>
  <c r="H53" i="9"/>
  <c r="A53" i="9"/>
  <c r="H52" i="9"/>
  <c r="A52" i="9"/>
  <c r="H51" i="9"/>
  <c r="A51" i="9"/>
  <c r="H50" i="9"/>
  <c r="A50" i="9"/>
  <c r="H49" i="9"/>
  <c r="A49" i="9"/>
  <c r="H48" i="9"/>
  <c r="A48" i="9"/>
  <c r="H47" i="9"/>
  <c r="A47" i="9"/>
  <c r="H46" i="9"/>
  <c r="A46" i="9"/>
  <c r="H45" i="9"/>
  <c r="A45" i="9"/>
  <c r="H44" i="9"/>
  <c r="A44" i="9"/>
  <c r="H43" i="9"/>
  <c r="A43" i="9"/>
  <c r="H42" i="9"/>
  <c r="A42" i="9"/>
  <c r="H41" i="9"/>
  <c r="A41" i="9"/>
  <c r="H40" i="9"/>
  <c r="A40" i="9"/>
  <c r="H39" i="9"/>
  <c r="A39" i="9"/>
  <c r="H38" i="9"/>
  <c r="A38" i="9"/>
  <c r="H37" i="9"/>
  <c r="A37" i="9"/>
  <c r="H36" i="9"/>
  <c r="A36" i="9"/>
  <c r="H35" i="9"/>
  <c r="A35" i="9"/>
  <c r="H34" i="9"/>
  <c r="A34" i="9"/>
  <c r="H33" i="9"/>
  <c r="A33" i="9"/>
  <c r="H32" i="9"/>
  <c r="A32" i="9"/>
  <c r="H31" i="9"/>
  <c r="A31" i="9"/>
  <c r="H30" i="9"/>
  <c r="A30" i="9"/>
  <c r="H29" i="9"/>
  <c r="A29" i="9"/>
  <c r="H28" i="9"/>
  <c r="A28" i="9"/>
  <c r="H27" i="9"/>
  <c r="A27" i="9"/>
  <c r="H26" i="9"/>
  <c r="A26" i="9"/>
  <c r="H25" i="9"/>
  <c r="A25" i="9"/>
  <c r="H24" i="9"/>
  <c r="A24" i="9"/>
  <c r="H23" i="9"/>
  <c r="A23" i="9"/>
  <c r="H22" i="9"/>
  <c r="A22" i="9"/>
  <c r="H21" i="9"/>
  <c r="A21" i="9"/>
  <c r="H20" i="9"/>
  <c r="A20" i="9"/>
  <c r="H19" i="9"/>
  <c r="A19" i="9"/>
  <c r="H18" i="9"/>
  <c r="A18" i="9"/>
  <c r="H17" i="9"/>
  <c r="A17" i="9"/>
  <c r="H16" i="9"/>
  <c r="A16" i="9"/>
  <c r="H15" i="9"/>
  <c r="A15" i="9"/>
  <c r="H14" i="9"/>
  <c r="A14" i="9"/>
  <c r="H13" i="9"/>
  <c r="A13" i="9"/>
  <c r="H12" i="9"/>
  <c r="A12" i="9"/>
  <c r="H11" i="9"/>
  <c r="A11" i="9"/>
  <c r="H10" i="9"/>
  <c r="A10" i="9"/>
  <c r="H9" i="9"/>
  <c r="A9" i="9"/>
  <c r="H8" i="9"/>
  <c r="A8" i="9"/>
  <c r="H7" i="9"/>
  <c r="A7" i="9"/>
  <c r="H6" i="9"/>
  <c r="A6" i="9"/>
  <c r="H5" i="9"/>
  <c r="A5" i="9"/>
  <c r="H4" i="9"/>
  <c r="A4" i="9"/>
  <c r="H3" i="9"/>
  <c r="A3" i="9"/>
  <c r="H2" i="9"/>
  <c r="F2" i="9"/>
  <c r="J2" i="9" s="1"/>
  <c r="N2" i="9" s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3" i="1"/>
  <c r="R23" i="2" l="1"/>
  <c r="AF23" i="2" s="1"/>
  <c r="V23" i="2"/>
  <c r="AJ23" i="2" s="1"/>
  <c r="Y23" i="2"/>
  <c r="AM23" i="2" s="1"/>
  <c r="R7" i="2"/>
  <c r="AF7" i="2" s="1"/>
  <c r="V7" i="2"/>
  <c r="AJ7" i="2" s="1"/>
  <c r="W7" i="2"/>
  <c r="AK7" i="2" s="1"/>
  <c r="X7" i="2"/>
  <c r="AL7" i="2" s="1"/>
  <c r="Y7" i="2"/>
  <c r="AM7" i="2" s="1"/>
  <c r="R31" i="2"/>
  <c r="AF31" i="2" s="1"/>
  <c r="V31" i="2"/>
  <c r="AJ31" i="2" s="1"/>
  <c r="W31" i="2"/>
  <c r="AK31" i="2" s="1"/>
  <c r="X31" i="2"/>
  <c r="AL31" i="2" s="1"/>
  <c r="Y31" i="2"/>
  <c r="AM31" i="2" s="1"/>
  <c r="R15" i="2"/>
  <c r="AF15" i="2" s="1"/>
  <c r="V15" i="2"/>
  <c r="AJ15" i="2" s="1"/>
  <c r="W15" i="2"/>
  <c r="AK15" i="2" s="1"/>
  <c r="X15" i="2"/>
  <c r="AL15" i="2" s="1"/>
  <c r="Y15" i="2"/>
  <c r="AM15" i="2" s="1"/>
  <c r="W48" i="2"/>
  <c r="AK48" i="2" s="1"/>
  <c r="X48" i="2"/>
  <c r="AL48" i="2" s="1"/>
  <c r="Y48" i="2"/>
  <c r="AM48" i="2" s="1"/>
  <c r="X32" i="2"/>
  <c r="AL32" i="2" s="1"/>
  <c r="Y32" i="2"/>
  <c r="AM32" i="2" s="1"/>
  <c r="V32" i="2"/>
  <c r="AJ32" i="2" s="1"/>
  <c r="W32" i="2"/>
  <c r="AK32" i="2" s="1"/>
  <c r="X24" i="2"/>
  <c r="AL24" i="2" s="1"/>
  <c r="Y24" i="2"/>
  <c r="AM24" i="2" s="1"/>
  <c r="R24" i="2"/>
  <c r="AF24" i="2" s="1"/>
  <c r="V24" i="2"/>
  <c r="AJ24" i="2" s="1"/>
  <c r="W24" i="2"/>
  <c r="AK24" i="2" s="1"/>
  <c r="X16" i="2"/>
  <c r="AL16" i="2" s="1"/>
  <c r="Y16" i="2"/>
  <c r="AM16" i="2" s="1"/>
  <c r="R16" i="2"/>
  <c r="AF16" i="2" s="1"/>
  <c r="X8" i="2"/>
  <c r="AL8" i="2" s="1"/>
  <c r="Y8" i="2"/>
  <c r="AM8" i="2" s="1"/>
  <c r="R8" i="2"/>
  <c r="AF8" i="2" s="1"/>
  <c r="V8" i="2"/>
  <c r="AJ8" i="2" s="1"/>
  <c r="W46" i="2"/>
  <c r="AK46" i="2" s="1"/>
  <c r="V35" i="2"/>
  <c r="AJ35" i="2" s="1"/>
  <c r="Y30" i="2"/>
  <c r="AM30" i="2" s="1"/>
  <c r="Y28" i="2"/>
  <c r="AM28" i="2" s="1"/>
  <c r="W22" i="2"/>
  <c r="AK22" i="2" s="1"/>
  <c r="W20" i="2"/>
  <c r="AK20" i="2" s="1"/>
  <c r="R11" i="2"/>
  <c r="AF11" i="2" s="1"/>
  <c r="W29" i="2"/>
  <c r="AK29" i="2" s="1"/>
  <c r="X29" i="2"/>
  <c r="AL29" i="2" s="1"/>
  <c r="W21" i="2"/>
  <c r="AK21" i="2" s="1"/>
  <c r="X21" i="2"/>
  <c r="AL21" i="2" s="1"/>
  <c r="W13" i="2"/>
  <c r="AK13" i="2" s="1"/>
  <c r="X13" i="2"/>
  <c r="AL13" i="2" s="1"/>
  <c r="Y13" i="2"/>
  <c r="AM13" i="2" s="1"/>
  <c r="W5" i="2"/>
  <c r="AK5" i="2" s="1"/>
  <c r="X5" i="2"/>
  <c r="AL5" i="2" s="1"/>
  <c r="Y5" i="2"/>
  <c r="AM5" i="2" s="1"/>
  <c r="V46" i="2"/>
  <c r="AJ46" i="2" s="1"/>
  <c r="R35" i="2"/>
  <c r="AF35" i="2" s="1"/>
  <c r="X30" i="2"/>
  <c r="AL30" i="2" s="1"/>
  <c r="X28" i="2"/>
  <c r="AL28" i="2" s="1"/>
  <c r="V22" i="2"/>
  <c r="AJ22" i="2" s="1"/>
  <c r="V20" i="2"/>
  <c r="AJ20" i="2" s="1"/>
  <c r="R13" i="2"/>
  <c r="AF13" i="2" s="1"/>
  <c r="V5" i="2"/>
  <c r="AJ5" i="2" s="1"/>
  <c r="R12" i="2"/>
  <c r="AF12" i="2" s="1"/>
  <c r="V12" i="2"/>
  <c r="AJ12" i="2" s="1"/>
  <c r="R4" i="2"/>
  <c r="AF4" i="2" s="1"/>
  <c r="V4" i="2"/>
  <c r="AJ4" i="2" s="1"/>
  <c r="Y36" i="2"/>
  <c r="AM36" i="2" s="1"/>
  <c r="W30" i="2"/>
  <c r="AK30" i="2" s="1"/>
  <c r="W28" i="2"/>
  <c r="AK28" i="2" s="1"/>
  <c r="X19" i="2"/>
  <c r="AL19" i="2" s="1"/>
  <c r="Y12" i="2"/>
  <c r="AM12" i="2" s="1"/>
  <c r="R5" i="2"/>
  <c r="AF5" i="2" s="1"/>
  <c r="X36" i="2"/>
  <c r="AL36" i="2" s="1"/>
  <c r="V28" i="2"/>
  <c r="AJ28" i="2" s="1"/>
  <c r="Y21" i="2"/>
  <c r="AM21" i="2" s="1"/>
  <c r="W19" i="2"/>
  <c r="AK19" i="2" s="1"/>
  <c r="X12" i="2"/>
  <c r="AL12" i="2" s="1"/>
  <c r="Y4" i="2"/>
  <c r="AM4" i="2" s="1"/>
  <c r="X10" i="2"/>
  <c r="AL10" i="2" s="1"/>
  <c r="C51" i="6" s="1"/>
  <c r="C58" i="6" s="1"/>
  <c r="R42" i="2"/>
  <c r="AF42" i="2" s="1"/>
  <c r="W34" i="2"/>
  <c r="AK34" i="2" s="1"/>
  <c r="W26" i="2"/>
  <c r="AK26" i="2" s="1"/>
  <c r="W18" i="2"/>
  <c r="AK18" i="2" s="1"/>
  <c r="W10" i="2"/>
  <c r="AK10" i="2" s="1"/>
  <c r="B51" i="6" s="1"/>
  <c r="B58" i="6" s="1"/>
  <c r="Y42" i="2"/>
  <c r="AM42" i="2" s="1"/>
  <c r="G51" i="9"/>
  <c r="K51" i="9" s="1"/>
  <c r="G3" i="9"/>
  <c r="K3" i="9" s="1"/>
  <c r="F6" i="9"/>
  <c r="J6" i="9" s="1"/>
  <c r="G7" i="9"/>
  <c r="K7" i="9" s="1"/>
  <c r="F10" i="9"/>
  <c r="J10" i="9" s="1"/>
  <c r="G11" i="9"/>
  <c r="K11" i="9" s="1"/>
  <c r="F14" i="9"/>
  <c r="J14" i="9" s="1"/>
  <c r="G15" i="9"/>
  <c r="K15" i="9" s="1"/>
  <c r="F18" i="9"/>
  <c r="J18" i="9" s="1"/>
  <c r="G19" i="9"/>
  <c r="K19" i="9" s="1"/>
  <c r="F22" i="9"/>
  <c r="J22" i="9" s="1"/>
  <c r="G23" i="9"/>
  <c r="K23" i="9" s="1"/>
  <c r="F26" i="9"/>
  <c r="J26" i="9" s="1"/>
  <c r="G27" i="9"/>
  <c r="K27" i="9" s="1"/>
  <c r="F30" i="9"/>
  <c r="J30" i="9" s="1"/>
  <c r="G31" i="9"/>
  <c r="K31" i="9" s="1"/>
  <c r="F34" i="9"/>
  <c r="J34" i="9" s="1"/>
  <c r="G35" i="9"/>
  <c r="K35" i="9" s="1"/>
  <c r="F38" i="9"/>
  <c r="J38" i="9" s="1"/>
  <c r="G39" i="9"/>
  <c r="K39" i="9" s="1"/>
  <c r="F42" i="9"/>
  <c r="J42" i="9" s="1"/>
  <c r="F49" i="9"/>
  <c r="J49" i="9" s="1"/>
  <c r="F50" i="9"/>
  <c r="J50" i="9" s="1"/>
  <c r="F5" i="9"/>
  <c r="J5" i="9" s="1"/>
  <c r="G6" i="9"/>
  <c r="K6" i="9" s="1"/>
  <c r="F9" i="9"/>
  <c r="J9" i="9" s="1"/>
  <c r="G10" i="9"/>
  <c r="K10" i="9" s="1"/>
  <c r="F13" i="9"/>
  <c r="J13" i="9" s="1"/>
  <c r="G14" i="9"/>
  <c r="K14" i="9" s="1"/>
  <c r="F17" i="9"/>
  <c r="J17" i="9" s="1"/>
  <c r="G18" i="9"/>
  <c r="K18" i="9" s="1"/>
  <c r="F21" i="9"/>
  <c r="J21" i="9" s="1"/>
  <c r="G22" i="9"/>
  <c r="K22" i="9" s="1"/>
  <c r="F25" i="9"/>
  <c r="J25" i="9" s="1"/>
  <c r="G26" i="9"/>
  <c r="K26" i="9" s="1"/>
  <c r="F29" i="9"/>
  <c r="J29" i="9" s="1"/>
  <c r="G30" i="9"/>
  <c r="K30" i="9" s="1"/>
  <c r="F33" i="9"/>
  <c r="J33" i="9" s="1"/>
  <c r="G34" i="9"/>
  <c r="K34" i="9" s="1"/>
  <c r="F37" i="9"/>
  <c r="J37" i="9" s="1"/>
  <c r="G38" i="9"/>
  <c r="K38" i="9" s="1"/>
  <c r="F41" i="9"/>
  <c r="J41" i="9" s="1"/>
  <c r="G42" i="9"/>
  <c r="K42" i="9" s="1"/>
  <c r="G43" i="9"/>
  <c r="K43" i="9" s="1"/>
  <c r="G50" i="9"/>
  <c r="K50" i="9" s="1"/>
  <c r="G173" i="9"/>
  <c r="K173" i="9" s="1"/>
  <c r="F172" i="9"/>
  <c r="J172" i="9" s="1"/>
  <c r="G169" i="9"/>
  <c r="K169" i="9" s="1"/>
  <c r="F168" i="9"/>
  <c r="J168" i="9" s="1"/>
  <c r="G165" i="9"/>
  <c r="K165" i="9" s="1"/>
  <c r="F164" i="9"/>
  <c r="J164" i="9" s="1"/>
  <c r="G161" i="9"/>
  <c r="K161" i="9" s="1"/>
  <c r="F160" i="9"/>
  <c r="J160" i="9" s="1"/>
  <c r="G157" i="9"/>
  <c r="K157" i="9" s="1"/>
  <c r="F156" i="9"/>
  <c r="J156" i="9" s="1"/>
  <c r="G153" i="9"/>
  <c r="K153" i="9" s="1"/>
  <c r="F152" i="9"/>
  <c r="J152" i="9" s="1"/>
  <c r="G174" i="9"/>
  <c r="K174" i="9" s="1"/>
  <c r="F173" i="9"/>
  <c r="J173" i="9" s="1"/>
  <c r="G170" i="9"/>
  <c r="K170" i="9" s="1"/>
  <c r="F169" i="9"/>
  <c r="J169" i="9" s="1"/>
  <c r="F174" i="9"/>
  <c r="J174" i="9" s="1"/>
  <c r="G171" i="9"/>
  <c r="K171" i="9" s="1"/>
  <c r="F170" i="9"/>
  <c r="J170" i="9" s="1"/>
  <c r="G167" i="9"/>
  <c r="K167" i="9" s="1"/>
  <c r="F166" i="9"/>
  <c r="J166" i="9" s="1"/>
  <c r="G163" i="9"/>
  <c r="K163" i="9" s="1"/>
  <c r="F162" i="9"/>
  <c r="J162" i="9" s="1"/>
  <c r="G159" i="9"/>
  <c r="K159" i="9" s="1"/>
  <c r="F158" i="9"/>
  <c r="J158" i="9" s="1"/>
  <c r="G155" i="9"/>
  <c r="K155" i="9" s="1"/>
  <c r="F154" i="9"/>
  <c r="J154" i="9" s="1"/>
  <c r="G151" i="9"/>
  <c r="K151" i="9" s="1"/>
  <c r="F150" i="9"/>
  <c r="J150" i="9" s="1"/>
  <c r="F171" i="9"/>
  <c r="J171" i="9" s="1"/>
  <c r="G168" i="9"/>
  <c r="K168" i="9" s="1"/>
  <c r="F167" i="9"/>
  <c r="J167" i="9" s="1"/>
  <c r="G160" i="9"/>
  <c r="K160" i="9" s="1"/>
  <c r="F159" i="9"/>
  <c r="J159" i="9" s="1"/>
  <c r="G166" i="9"/>
  <c r="K166" i="9" s="1"/>
  <c r="F165" i="9"/>
  <c r="J165" i="9" s="1"/>
  <c r="G158" i="9"/>
  <c r="K158" i="9" s="1"/>
  <c r="F157" i="9"/>
  <c r="J157" i="9" s="1"/>
  <c r="G150" i="9"/>
  <c r="K150" i="9" s="1"/>
  <c r="G148" i="9"/>
  <c r="K148" i="9" s="1"/>
  <c r="F147" i="9"/>
  <c r="J147" i="9" s="1"/>
  <c r="G144" i="9"/>
  <c r="K144" i="9" s="1"/>
  <c r="F143" i="9"/>
  <c r="J143" i="9" s="1"/>
  <c r="G140" i="9"/>
  <c r="K140" i="9" s="1"/>
  <c r="F139" i="9"/>
  <c r="J139" i="9" s="1"/>
  <c r="G136" i="9"/>
  <c r="K136" i="9" s="1"/>
  <c r="F135" i="9"/>
  <c r="J135" i="9" s="1"/>
  <c r="F163" i="9"/>
  <c r="J163" i="9" s="1"/>
  <c r="F161" i="9"/>
  <c r="J161" i="9" s="1"/>
  <c r="F153" i="9"/>
  <c r="J153" i="9" s="1"/>
  <c r="G149" i="9"/>
  <c r="K149" i="9" s="1"/>
  <c r="F148" i="9"/>
  <c r="J148" i="9" s="1"/>
  <c r="G147" i="9"/>
  <c r="K147" i="9" s="1"/>
  <c r="F146" i="9"/>
  <c r="J146" i="9" s="1"/>
  <c r="F145" i="9"/>
  <c r="J145" i="9" s="1"/>
  <c r="G133" i="9"/>
  <c r="K133" i="9" s="1"/>
  <c r="F132" i="9"/>
  <c r="J132" i="9" s="1"/>
  <c r="G129" i="9"/>
  <c r="K129" i="9" s="1"/>
  <c r="F128" i="9"/>
  <c r="J128" i="9" s="1"/>
  <c r="G125" i="9"/>
  <c r="K125" i="9" s="1"/>
  <c r="F124" i="9"/>
  <c r="J124" i="9" s="1"/>
  <c r="G121" i="9"/>
  <c r="K121" i="9" s="1"/>
  <c r="F120" i="9"/>
  <c r="J120" i="9" s="1"/>
  <c r="G117" i="9"/>
  <c r="K117" i="9" s="1"/>
  <c r="F116" i="9"/>
  <c r="J116" i="9" s="1"/>
  <c r="G113" i="9"/>
  <c r="K113" i="9" s="1"/>
  <c r="F112" i="9"/>
  <c r="J112" i="9" s="1"/>
  <c r="G109" i="9"/>
  <c r="K109" i="9" s="1"/>
  <c r="F108" i="9"/>
  <c r="J108" i="9" s="1"/>
  <c r="F105" i="9"/>
  <c r="J105" i="9" s="1"/>
  <c r="G102" i="9"/>
  <c r="K102" i="9" s="1"/>
  <c r="F101" i="9"/>
  <c r="J101" i="9" s="1"/>
  <c r="F155" i="9"/>
  <c r="J155" i="9" s="1"/>
  <c r="G154" i="9"/>
  <c r="K154" i="9" s="1"/>
  <c r="F149" i="9"/>
  <c r="J149" i="9" s="1"/>
  <c r="G138" i="9"/>
  <c r="K138" i="9" s="1"/>
  <c r="G137" i="9"/>
  <c r="K137" i="9" s="1"/>
  <c r="F136" i="9"/>
  <c r="J136" i="9" s="1"/>
  <c r="G135" i="9"/>
  <c r="K135" i="9" s="1"/>
  <c r="G134" i="9"/>
  <c r="K134" i="9" s="1"/>
  <c r="F133" i="9"/>
  <c r="J133" i="9" s="1"/>
  <c r="G130" i="9"/>
  <c r="K130" i="9" s="1"/>
  <c r="F129" i="9"/>
  <c r="J129" i="9" s="1"/>
  <c r="G126" i="9"/>
  <c r="K126" i="9" s="1"/>
  <c r="F125" i="9"/>
  <c r="J125" i="9" s="1"/>
  <c r="G122" i="9"/>
  <c r="K122" i="9" s="1"/>
  <c r="F121" i="9"/>
  <c r="J121" i="9" s="1"/>
  <c r="G118" i="9"/>
  <c r="K118" i="9" s="1"/>
  <c r="F117" i="9"/>
  <c r="J117" i="9" s="1"/>
  <c r="G114" i="9"/>
  <c r="K114" i="9" s="1"/>
  <c r="F113" i="9"/>
  <c r="J113" i="9" s="1"/>
  <c r="G110" i="9"/>
  <c r="K110" i="9" s="1"/>
  <c r="F109" i="9"/>
  <c r="J109" i="9" s="1"/>
  <c r="G106" i="9"/>
  <c r="K106" i="9" s="1"/>
  <c r="G103" i="9"/>
  <c r="K103" i="9" s="1"/>
  <c r="F102" i="9"/>
  <c r="J102" i="9" s="1"/>
  <c r="G162" i="9"/>
  <c r="K162" i="9" s="1"/>
  <c r="F151" i="9"/>
  <c r="J151" i="9" s="1"/>
  <c r="G156" i="9"/>
  <c r="K156" i="9" s="1"/>
  <c r="F144" i="9"/>
  <c r="J144" i="9" s="1"/>
  <c r="G128" i="9"/>
  <c r="K128" i="9" s="1"/>
  <c r="G127" i="9"/>
  <c r="K127" i="9" s="1"/>
  <c r="G120" i="9"/>
  <c r="K120" i="9" s="1"/>
  <c r="G119" i="9"/>
  <c r="K119" i="9" s="1"/>
  <c r="G112" i="9"/>
  <c r="K112" i="9" s="1"/>
  <c r="G111" i="9"/>
  <c r="K111" i="9" s="1"/>
  <c r="G101" i="9"/>
  <c r="K101" i="9" s="1"/>
  <c r="G100" i="9"/>
  <c r="K100" i="9" s="1"/>
  <c r="F99" i="9"/>
  <c r="J99" i="9" s="1"/>
  <c r="G96" i="9"/>
  <c r="K96" i="9" s="1"/>
  <c r="F95" i="9"/>
  <c r="J95" i="9" s="1"/>
  <c r="G172" i="9"/>
  <c r="K172" i="9" s="1"/>
  <c r="F140" i="9"/>
  <c r="J140" i="9" s="1"/>
  <c r="F138" i="9"/>
  <c r="J138" i="9" s="1"/>
  <c r="F134" i="9"/>
  <c r="J134" i="9" s="1"/>
  <c r="G164" i="9"/>
  <c r="K164" i="9" s="1"/>
  <c r="G152" i="9"/>
  <c r="K152" i="9" s="1"/>
  <c r="G146" i="9"/>
  <c r="K146" i="9" s="1"/>
  <c r="G142" i="9"/>
  <c r="K142" i="9" s="1"/>
  <c r="G141" i="9"/>
  <c r="K141" i="9" s="1"/>
  <c r="G132" i="9"/>
  <c r="K132" i="9" s="1"/>
  <c r="G131" i="9"/>
  <c r="K131" i="9" s="1"/>
  <c r="G124" i="9"/>
  <c r="K124" i="9" s="1"/>
  <c r="G123" i="9"/>
  <c r="K123" i="9" s="1"/>
  <c r="G116" i="9"/>
  <c r="K116" i="9" s="1"/>
  <c r="G115" i="9"/>
  <c r="K115" i="9" s="1"/>
  <c r="G108" i="9"/>
  <c r="K108" i="9" s="1"/>
  <c r="G107" i="9"/>
  <c r="K107" i="9" s="1"/>
  <c r="G105" i="9"/>
  <c r="K105" i="9" s="1"/>
  <c r="G104" i="9"/>
  <c r="K104" i="9" s="1"/>
  <c r="G139" i="9"/>
  <c r="K139" i="9" s="1"/>
  <c r="F122" i="9"/>
  <c r="J122" i="9" s="1"/>
  <c r="F119" i="9"/>
  <c r="J119" i="9" s="1"/>
  <c r="F106" i="9"/>
  <c r="J106" i="9" s="1"/>
  <c r="G99" i="9"/>
  <c r="K99" i="9" s="1"/>
  <c r="F92" i="9"/>
  <c r="J92" i="9" s="1"/>
  <c r="G89" i="9"/>
  <c r="K89" i="9" s="1"/>
  <c r="F88" i="9"/>
  <c r="J88" i="9" s="1"/>
  <c r="G85" i="9"/>
  <c r="K85" i="9" s="1"/>
  <c r="F84" i="9"/>
  <c r="J84" i="9" s="1"/>
  <c r="G81" i="9"/>
  <c r="K81" i="9" s="1"/>
  <c r="F80" i="9"/>
  <c r="J80" i="9" s="1"/>
  <c r="G77" i="9"/>
  <c r="K77" i="9" s="1"/>
  <c r="F76" i="9"/>
  <c r="J76" i="9" s="1"/>
  <c r="G73" i="9"/>
  <c r="K73" i="9" s="1"/>
  <c r="F72" i="9"/>
  <c r="J72" i="9" s="1"/>
  <c r="G69" i="9"/>
  <c r="K69" i="9" s="1"/>
  <c r="F68" i="9"/>
  <c r="J68" i="9" s="1"/>
  <c r="G65" i="9"/>
  <c r="K65" i="9" s="1"/>
  <c r="F64" i="9"/>
  <c r="J64" i="9" s="1"/>
  <c r="G61" i="9"/>
  <c r="K61" i="9" s="1"/>
  <c r="F60" i="9"/>
  <c r="J60" i="9" s="1"/>
  <c r="G57" i="9"/>
  <c r="K57" i="9" s="1"/>
  <c r="F56" i="9"/>
  <c r="J56" i="9" s="1"/>
  <c r="G143" i="9"/>
  <c r="K143" i="9" s="1"/>
  <c r="F142" i="9"/>
  <c r="J142" i="9" s="1"/>
  <c r="F141" i="9"/>
  <c r="J141" i="9" s="1"/>
  <c r="F131" i="9"/>
  <c r="J131" i="9" s="1"/>
  <c r="F118" i="9"/>
  <c r="J118" i="9" s="1"/>
  <c r="F115" i="9"/>
  <c r="J115" i="9" s="1"/>
  <c r="F104" i="9"/>
  <c r="J104" i="9" s="1"/>
  <c r="G94" i="9"/>
  <c r="K94" i="9" s="1"/>
  <c r="G93" i="9"/>
  <c r="K93" i="9" s="1"/>
  <c r="G90" i="9"/>
  <c r="K90" i="9" s="1"/>
  <c r="F89" i="9"/>
  <c r="J89" i="9" s="1"/>
  <c r="G86" i="9"/>
  <c r="K86" i="9" s="1"/>
  <c r="F85" i="9"/>
  <c r="J85" i="9" s="1"/>
  <c r="G82" i="9"/>
  <c r="K82" i="9" s="1"/>
  <c r="F81" i="9"/>
  <c r="J81" i="9" s="1"/>
  <c r="G78" i="9"/>
  <c r="K78" i="9" s="1"/>
  <c r="F77" i="9"/>
  <c r="J77" i="9" s="1"/>
  <c r="G74" i="9"/>
  <c r="K74" i="9" s="1"/>
  <c r="F73" i="9"/>
  <c r="J73" i="9" s="1"/>
  <c r="G70" i="9"/>
  <c r="K70" i="9" s="1"/>
  <c r="F69" i="9"/>
  <c r="J69" i="9" s="1"/>
  <c r="G66" i="9"/>
  <c r="K66" i="9" s="1"/>
  <c r="F65" i="9"/>
  <c r="J65" i="9" s="1"/>
  <c r="G62" i="9"/>
  <c r="K62" i="9" s="1"/>
  <c r="F61" i="9"/>
  <c r="J61" i="9" s="1"/>
  <c r="G58" i="9"/>
  <c r="K58" i="9" s="1"/>
  <c r="F57" i="9"/>
  <c r="J57" i="9" s="1"/>
  <c r="F130" i="9"/>
  <c r="J130" i="9" s="1"/>
  <c r="F127" i="9"/>
  <c r="J127" i="9" s="1"/>
  <c r="F114" i="9"/>
  <c r="J114" i="9" s="1"/>
  <c r="F111" i="9"/>
  <c r="J111" i="9" s="1"/>
  <c r="F103" i="9"/>
  <c r="J103" i="9" s="1"/>
  <c r="F100" i="9"/>
  <c r="J100" i="9" s="1"/>
  <c r="G98" i="9"/>
  <c r="K98" i="9" s="1"/>
  <c r="G97" i="9"/>
  <c r="K97" i="9" s="1"/>
  <c r="F96" i="9"/>
  <c r="J96" i="9" s="1"/>
  <c r="G95" i="9"/>
  <c r="K95" i="9" s="1"/>
  <c r="F94" i="9"/>
  <c r="J94" i="9" s="1"/>
  <c r="F93" i="9"/>
  <c r="J93" i="9" s="1"/>
  <c r="G91" i="9"/>
  <c r="K91" i="9" s="1"/>
  <c r="F90" i="9"/>
  <c r="J90" i="9" s="1"/>
  <c r="G145" i="9"/>
  <c r="K145" i="9" s="1"/>
  <c r="F91" i="9"/>
  <c r="J91" i="9" s="1"/>
  <c r="F87" i="9"/>
  <c r="J87" i="9" s="1"/>
  <c r="F86" i="9"/>
  <c r="J86" i="9" s="1"/>
  <c r="F79" i="9"/>
  <c r="J79" i="9" s="1"/>
  <c r="F78" i="9"/>
  <c r="J78" i="9" s="1"/>
  <c r="F71" i="9"/>
  <c r="J71" i="9" s="1"/>
  <c r="F70" i="9"/>
  <c r="J70" i="9" s="1"/>
  <c r="F63" i="9"/>
  <c r="J63" i="9" s="1"/>
  <c r="F62" i="9"/>
  <c r="J62" i="9" s="1"/>
  <c r="F55" i="9"/>
  <c r="J55" i="9" s="1"/>
  <c r="G52" i="9"/>
  <c r="K52" i="9" s="1"/>
  <c r="F51" i="9"/>
  <c r="J51" i="9" s="1"/>
  <c r="G48" i="9"/>
  <c r="K48" i="9" s="1"/>
  <c r="F47" i="9"/>
  <c r="J47" i="9" s="1"/>
  <c r="G44" i="9"/>
  <c r="K44" i="9" s="1"/>
  <c r="F43" i="9"/>
  <c r="J43" i="9" s="1"/>
  <c r="F137" i="9"/>
  <c r="J137" i="9" s="1"/>
  <c r="F98" i="9"/>
  <c r="J98" i="9" s="1"/>
  <c r="G84" i="9"/>
  <c r="K84" i="9" s="1"/>
  <c r="G83" i="9"/>
  <c r="K83" i="9" s="1"/>
  <c r="G76" i="9"/>
  <c r="K76" i="9" s="1"/>
  <c r="G75" i="9"/>
  <c r="K75" i="9" s="1"/>
  <c r="G68" i="9"/>
  <c r="K68" i="9" s="1"/>
  <c r="G67" i="9"/>
  <c r="K67" i="9" s="1"/>
  <c r="G60" i="9"/>
  <c r="K60" i="9" s="1"/>
  <c r="G59" i="9"/>
  <c r="K59" i="9" s="1"/>
  <c r="G53" i="9"/>
  <c r="K53" i="9" s="1"/>
  <c r="F52" i="9"/>
  <c r="J52" i="9" s="1"/>
  <c r="G49" i="9"/>
  <c r="K49" i="9" s="1"/>
  <c r="F48" i="9"/>
  <c r="J48" i="9" s="1"/>
  <c r="G45" i="9"/>
  <c r="K45" i="9" s="1"/>
  <c r="F44" i="9"/>
  <c r="J44" i="9" s="1"/>
  <c r="F126" i="9"/>
  <c r="J126" i="9" s="1"/>
  <c r="F123" i="9"/>
  <c r="J123" i="9" s="1"/>
  <c r="F97" i="9"/>
  <c r="J97" i="9" s="1"/>
  <c r="F83" i="9"/>
  <c r="J83" i="9" s="1"/>
  <c r="F82" i="9"/>
  <c r="J82" i="9" s="1"/>
  <c r="F75" i="9"/>
  <c r="J75" i="9" s="1"/>
  <c r="F74" i="9"/>
  <c r="J74" i="9" s="1"/>
  <c r="F67" i="9"/>
  <c r="J67" i="9" s="1"/>
  <c r="F66" i="9"/>
  <c r="J66" i="9" s="1"/>
  <c r="F59" i="9"/>
  <c r="J59" i="9" s="1"/>
  <c r="F58" i="9"/>
  <c r="J58" i="9" s="1"/>
  <c r="G54" i="9"/>
  <c r="K54" i="9" s="1"/>
  <c r="F53" i="9"/>
  <c r="J53" i="9" s="1"/>
  <c r="F110" i="9"/>
  <c r="J110" i="9" s="1"/>
  <c r="F107" i="9"/>
  <c r="J107" i="9" s="1"/>
  <c r="G92" i="9"/>
  <c r="K92" i="9" s="1"/>
  <c r="G88" i="9"/>
  <c r="K88" i="9" s="1"/>
  <c r="G87" i="9"/>
  <c r="K87" i="9" s="1"/>
  <c r="G80" i="9"/>
  <c r="K80" i="9" s="1"/>
  <c r="G79" i="9"/>
  <c r="K79" i="9" s="1"/>
  <c r="G72" i="9"/>
  <c r="K72" i="9" s="1"/>
  <c r="G71" i="9"/>
  <c r="K71" i="9" s="1"/>
  <c r="G64" i="9"/>
  <c r="K64" i="9" s="1"/>
  <c r="G63" i="9"/>
  <c r="K63" i="9" s="1"/>
  <c r="G56" i="9"/>
  <c r="K56" i="9" s="1"/>
  <c r="G55" i="9"/>
  <c r="K55" i="9" s="1"/>
  <c r="F54" i="9"/>
  <c r="J54" i="9" s="1"/>
  <c r="F4" i="9"/>
  <c r="J4" i="9" s="1"/>
  <c r="G5" i="9"/>
  <c r="K5" i="9" s="1"/>
  <c r="F8" i="9"/>
  <c r="J8" i="9" s="1"/>
  <c r="G9" i="9"/>
  <c r="K9" i="9" s="1"/>
  <c r="F12" i="9"/>
  <c r="J12" i="9" s="1"/>
  <c r="G13" i="9"/>
  <c r="K13" i="9" s="1"/>
  <c r="F16" i="9"/>
  <c r="J16" i="9" s="1"/>
  <c r="G17" i="9"/>
  <c r="K17" i="9" s="1"/>
  <c r="F20" i="9"/>
  <c r="J20" i="9" s="1"/>
  <c r="G21" i="9"/>
  <c r="K21" i="9" s="1"/>
  <c r="F24" i="9"/>
  <c r="J24" i="9" s="1"/>
  <c r="G25" i="9"/>
  <c r="K25" i="9" s="1"/>
  <c r="F28" i="9"/>
  <c r="J28" i="9" s="1"/>
  <c r="G29" i="9"/>
  <c r="K29" i="9" s="1"/>
  <c r="F32" i="9"/>
  <c r="J32" i="9" s="1"/>
  <c r="G33" i="9"/>
  <c r="K33" i="9" s="1"/>
  <c r="F36" i="9"/>
  <c r="J36" i="9" s="1"/>
  <c r="G37" i="9"/>
  <c r="K37" i="9" s="1"/>
  <c r="F40" i="9"/>
  <c r="J40" i="9" s="1"/>
  <c r="G41" i="9"/>
  <c r="K41" i="9" s="1"/>
  <c r="F45" i="9"/>
  <c r="J45" i="9" s="1"/>
  <c r="F46" i="9"/>
  <c r="J46" i="9" s="1"/>
  <c r="F3" i="9"/>
  <c r="J3" i="9" s="1"/>
  <c r="G4" i="9"/>
  <c r="K4" i="9" s="1"/>
  <c r="F7" i="9"/>
  <c r="J7" i="9" s="1"/>
  <c r="G8" i="9"/>
  <c r="K8" i="9" s="1"/>
  <c r="F11" i="9"/>
  <c r="J11" i="9" s="1"/>
  <c r="G12" i="9"/>
  <c r="K12" i="9" s="1"/>
  <c r="F15" i="9"/>
  <c r="J15" i="9" s="1"/>
  <c r="G16" i="9"/>
  <c r="K16" i="9" s="1"/>
  <c r="F19" i="9"/>
  <c r="J19" i="9" s="1"/>
  <c r="G20" i="9"/>
  <c r="K20" i="9" s="1"/>
  <c r="F23" i="9"/>
  <c r="J23" i="9" s="1"/>
  <c r="G24" i="9"/>
  <c r="K24" i="9" s="1"/>
  <c r="F27" i="9"/>
  <c r="J27" i="9" s="1"/>
  <c r="G28" i="9"/>
  <c r="K28" i="9" s="1"/>
  <c r="F31" i="9"/>
  <c r="J31" i="9" s="1"/>
  <c r="G32" i="9"/>
  <c r="K32" i="9" s="1"/>
  <c r="F35" i="9"/>
  <c r="J35" i="9" s="1"/>
  <c r="G36" i="9"/>
  <c r="K36" i="9" s="1"/>
  <c r="F39" i="9"/>
  <c r="J39" i="9" s="1"/>
  <c r="G40" i="9"/>
  <c r="K40" i="9" s="1"/>
  <c r="G46" i="9"/>
  <c r="K46" i="9" s="1"/>
  <c r="G47" i="9"/>
  <c r="K47" i="9" s="1"/>
  <c r="A41" i="6" l="1"/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3" i="1"/>
  <c r="L15" i="3" l="1"/>
  <c r="K15" i="3"/>
  <c r="L14" i="3"/>
  <c r="L16" i="3" s="1"/>
  <c r="M14" i="3"/>
  <c r="M16" i="3" s="1"/>
  <c r="M12" i="3"/>
  <c r="L12" i="3"/>
  <c r="K12" i="3"/>
  <c r="M11" i="3"/>
  <c r="L11" i="3"/>
  <c r="K11" i="3"/>
  <c r="M10" i="3"/>
  <c r="M15" i="3" s="1"/>
  <c r="L10" i="3"/>
  <c r="K10" i="3"/>
  <c r="M9" i="3"/>
  <c r="L9" i="3"/>
  <c r="K9" i="3"/>
  <c r="K14" i="3" s="1"/>
  <c r="K16" i="3" s="1"/>
  <c r="E4" i="3"/>
  <c r="AF1" i="2" s="1"/>
  <c r="I4" i="3"/>
  <c r="AJ1" i="2" s="1"/>
  <c r="D4" i="3"/>
  <c r="AE1" i="2" s="1"/>
  <c r="H4" i="3"/>
  <c r="AI1" i="2" s="1"/>
  <c r="G4" i="3"/>
  <c r="AH1" i="2" s="1"/>
  <c r="C4" i="3"/>
  <c r="AD1" i="2" s="1"/>
  <c r="F4" i="3"/>
  <c r="AG1" i="2" s="1"/>
  <c r="I2" i="1"/>
  <c r="J2" i="1"/>
  <c r="K2" i="1"/>
  <c r="H2" i="1"/>
  <c r="L106" i="1" l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B2" i="7" l="1" a="1"/>
  <c r="B2" i="7" s="1"/>
  <c r="B4" i="7" l="1"/>
  <c r="B5" i="7"/>
  <c r="B3" i="7"/>
  <c r="C5" i="6" l="1"/>
  <c r="C34" i="6" s="1"/>
  <c r="D5" i="6"/>
  <c r="D34" i="6" s="1"/>
  <c r="E5" i="6"/>
  <c r="E6" i="6" l="1"/>
  <c r="E34" i="6"/>
  <c r="O4" i="2"/>
  <c r="AC4" i="2" s="1"/>
  <c r="P4" i="2"/>
  <c r="AD4" i="2" s="1"/>
  <c r="Q4" i="2"/>
  <c r="AE4" i="2" s="1"/>
  <c r="S4" i="2"/>
  <c r="AG4" i="2" s="1"/>
  <c r="T4" i="2"/>
  <c r="AH4" i="2" s="1"/>
  <c r="U4" i="2"/>
  <c r="AI4" i="2" s="1"/>
  <c r="O5" i="2"/>
  <c r="AC5" i="2" s="1"/>
  <c r="P5" i="2"/>
  <c r="AD5" i="2" s="1"/>
  <c r="Q5" i="2"/>
  <c r="AE5" i="2" s="1"/>
  <c r="S5" i="2"/>
  <c r="AG5" i="2" s="1"/>
  <c r="T5" i="2"/>
  <c r="AH5" i="2" s="1"/>
  <c r="U5" i="2"/>
  <c r="AI5" i="2" s="1"/>
  <c r="O6" i="2"/>
  <c r="AC6" i="2" s="1"/>
  <c r="P6" i="2"/>
  <c r="AD6" i="2" s="1"/>
  <c r="Q6" i="2"/>
  <c r="AE6" i="2" s="1"/>
  <c r="S6" i="2"/>
  <c r="AG6" i="2" s="1"/>
  <c r="T6" i="2"/>
  <c r="AH6" i="2" s="1"/>
  <c r="U6" i="2"/>
  <c r="AI6" i="2" s="1"/>
  <c r="O12" i="2"/>
  <c r="AC12" i="2" s="1"/>
  <c r="P12" i="2"/>
  <c r="AD12" i="2" s="1"/>
  <c r="Q12" i="2"/>
  <c r="AE12" i="2" s="1"/>
  <c r="S12" i="2"/>
  <c r="AG12" i="2" s="1"/>
  <c r="T12" i="2"/>
  <c r="AH12" i="2" s="1"/>
  <c r="U12" i="2"/>
  <c r="AI12" i="2" s="1"/>
  <c r="O11" i="2"/>
  <c r="AC11" i="2" s="1"/>
  <c r="P11" i="2"/>
  <c r="AD11" i="2" s="1"/>
  <c r="Q11" i="2"/>
  <c r="AE11" i="2" s="1"/>
  <c r="S11" i="2"/>
  <c r="AG11" i="2" s="1"/>
  <c r="T11" i="2"/>
  <c r="AH11" i="2" s="1"/>
  <c r="U11" i="2"/>
  <c r="AI11" i="2" s="1"/>
  <c r="O9" i="2"/>
  <c r="AC9" i="2" s="1"/>
  <c r="P9" i="2"/>
  <c r="AD9" i="2" s="1"/>
  <c r="Q9" i="2"/>
  <c r="AE9" i="2" s="1"/>
  <c r="S9" i="2"/>
  <c r="AG9" i="2" s="1"/>
  <c r="T9" i="2"/>
  <c r="AH9" i="2" s="1"/>
  <c r="U9" i="2"/>
  <c r="AI9" i="2" s="1"/>
  <c r="O8" i="2"/>
  <c r="AC8" i="2" s="1"/>
  <c r="P8" i="2"/>
  <c r="AD8" i="2" s="1"/>
  <c r="Q8" i="2"/>
  <c r="AE8" i="2" s="1"/>
  <c r="S8" i="2"/>
  <c r="AG8" i="2" s="1"/>
  <c r="T8" i="2"/>
  <c r="AH8" i="2" s="1"/>
  <c r="U8" i="2"/>
  <c r="AI8" i="2" s="1"/>
  <c r="O7" i="2"/>
  <c r="AC7" i="2" s="1"/>
  <c r="P7" i="2"/>
  <c r="AD7" i="2" s="1"/>
  <c r="Q7" i="2"/>
  <c r="AE7" i="2" s="1"/>
  <c r="S7" i="2"/>
  <c r="AG7" i="2" s="1"/>
  <c r="T7" i="2"/>
  <c r="AH7" i="2" s="1"/>
  <c r="U7" i="2"/>
  <c r="AI7" i="2" s="1"/>
  <c r="O10" i="2"/>
  <c r="AC10" i="2" s="1"/>
  <c r="P10" i="2"/>
  <c r="AD10" i="2" s="1"/>
  <c r="Q10" i="2"/>
  <c r="AE10" i="2" s="1"/>
  <c r="S10" i="2"/>
  <c r="AG10" i="2" s="1"/>
  <c r="T10" i="2"/>
  <c r="AH10" i="2" s="1"/>
  <c r="U10" i="2"/>
  <c r="AI10" i="2" s="1"/>
  <c r="O15" i="2"/>
  <c r="AC15" i="2" s="1"/>
  <c r="P15" i="2"/>
  <c r="AD15" i="2" s="1"/>
  <c r="Q15" i="2"/>
  <c r="AE15" i="2" s="1"/>
  <c r="S15" i="2"/>
  <c r="AG15" i="2" s="1"/>
  <c r="T15" i="2"/>
  <c r="AH15" i="2" s="1"/>
  <c r="U15" i="2"/>
  <c r="AI15" i="2" s="1"/>
  <c r="O13" i="2"/>
  <c r="AC13" i="2" s="1"/>
  <c r="P13" i="2"/>
  <c r="AD13" i="2" s="1"/>
  <c r="Q13" i="2"/>
  <c r="AE13" i="2" s="1"/>
  <c r="S13" i="2"/>
  <c r="AG13" i="2" s="1"/>
  <c r="T13" i="2"/>
  <c r="AH13" i="2" s="1"/>
  <c r="U13" i="2"/>
  <c r="AI13" i="2" s="1"/>
  <c r="O14" i="2"/>
  <c r="AC14" i="2" s="1"/>
  <c r="P14" i="2"/>
  <c r="AD14" i="2" s="1"/>
  <c r="Q14" i="2"/>
  <c r="AE14" i="2" s="1"/>
  <c r="S14" i="2"/>
  <c r="AG14" i="2" s="1"/>
  <c r="T14" i="2"/>
  <c r="AH14" i="2" s="1"/>
  <c r="U14" i="2"/>
  <c r="AI14" i="2" s="1"/>
  <c r="O16" i="2"/>
  <c r="AC16" i="2" s="1"/>
  <c r="P16" i="2"/>
  <c r="AD16" i="2" s="1"/>
  <c r="Q16" i="2"/>
  <c r="AE16" i="2" s="1"/>
  <c r="S16" i="2"/>
  <c r="AG16" i="2" s="1"/>
  <c r="T16" i="2"/>
  <c r="AH16" i="2" s="1"/>
  <c r="U16" i="2"/>
  <c r="AI16" i="2" s="1"/>
  <c r="O20" i="2"/>
  <c r="AC20" i="2" s="1"/>
  <c r="P20" i="2"/>
  <c r="AD20" i="2" s="1"/>
  <c r="Q20" i="2"/>
  <c r="AE20" i="2" s="1"/>
  <c r="S20" i="2"/>
  <c r="AG20" i="2" s="1"/>
  <c r="T20" i="2"/>
  <c r="AH20" i="2" s="1"/>
  <c r="U20" i="2"/>
  <c r="AI20" i="2" s="1"/>
  <c r="O19" i="2"/>
  <c r="AC19" i="2" s="1"/>
  <c r="B3" i="6" s="1"/>
  <c r="P19" i="2"/>
  <c r="AD19" i="2" s="1"/>
  <c r="C3" i="6" s="1"/>
  <c r="Q19" i="2"/>
  <c r="AE19" i="2" s="1"/>
  <c r="D3" i="6" s="1"/>
  <c r="S19" i="2"/>
  <c r="AG19" i="2" s="1"/>
  <c r="T19" i="2"/>
  <c r="AH19" i="2" s="1"/>
  <c r="U19" i="2"/>
  <c r="AI19" i="2" s="1"/>
  <c r="O18" i="2"/>
  <c r="AC18" i="2" s="1"/>
  <c r="P18" i="2"/>
  <c r="AD18" i="2" s="1"/>
  <c r="Q18" i="2"/>
  <c r="AE18" i="2" s="1"/>
  <c r="S18" i="2"/>
  <c r="AG18" i="2" s="1"/>
  <c r="T18" i="2"/>
  <c r="AH18" i="2" s="1"/>
  <c r="U18" i="2"/>
  <c r="AI18" i="2" s="1"/>
  <c r="O28" i="2"/>
  <c r="AC28" i="2" s="1"/>
  <c r="P28" i="2"/>
  <c r="AD28" i="2" s="1"/>
  <c r="Q28" i="2"/>
  <c r="AE28" i="2" s="1"/>
  <c r="S28" i="2"/>
  <c r="AG28" i="2" s="1"/>
  <c r="T28" i="2"/>
  <c r="AH28" i="2" s="1"/>
  <c r="U28" i="2"/>
  <c r="AI28" i="2" s="1"/>
  <c r="O25" i="2"/>
  <c r="AC25" i="2" s="1"/>
  <c r="P25" i="2"/>
  <c r="AD25" i="2" s="1"/>
  <c r="Q25" i="2"/>
  <c r="AE25" i="2" s="1"/>
  <c r="S25" i="2"/>
  <c r="AG25" i="2" s="1"/>
  <c r="T25" i="2"/>
  <c r="AH25" i="2" s="1"/>
  <c r="U25" i="2"/>
  <c r="AI25" i="2" s="1"/>
  <c r="O17" i="2"/>
  <c r="AC17" i="2" s="1"/>
  <c r="P17" i="2"/>
  <c r="AD17" i="2" s="1"/>
  <c r="Q17" i="2"/>
  <c r="AE17" i="2" s="1"/>
  <c r="S17" i="2"/>
  <c r="AG17" i="2" s="1"/>
  <c r="T17" i="2"/>
  <c r="AH17" i="2" s="1"/>
  <c r="U17" i="2"/>
  <c r="AI17" i="2" s="1"/>
  <c r="O30" i="2"/>
  <c r="AC30" i="2" s="1"/>
  <c r="P30" i="2"/>
  <c r="AD30" i="2" s="1"/>
  <c r="Q30" i="2"/>
  <c r="AE30" i="2" s="1"/>
  <c r="S30" i="2"/>
  <c r="AG30" i="2" s="1"/>
  <c r="T30" i="2"/>
  <c r="AH30" i="2" s="1"/>
  <c r="U30" i="2"/>
  <c r="AI30" i="2" s="1"/>
  <c r="O31" i="2"/>
  <c r="AC31" i="2" s="1"/>
  <c r="P31" i="2"/>
  <c r="AD31" i="2" s="1"/>
  <c r="Q31" i="2"/>
  <c r="AE31" i="2" s="1"/>
  <c r="S31" i="2"/>
  <c r="AG31" i="2" s="1"/>
  <c r="T31" i="2"/>
  <c r="AH31" i="2" s="1"/>
  <c r="U31" i="2"/>
  <c r="AI31" i="2" s="1"/>
  <c r="O24" i="2"/>
  <c r="AC24" i="2" s="1"/>
  <c r="P24" i="2"/>
  <c r="AD24" i="2" s="1"/>
  <c r="Q24" i="2"/>
  <c r="AE24" i="2" s="1"/>
  <c r="S24" i="2"/>
  <c r="AG24" i="2" s="1"/>
  <c r="T24" i="2"/>
  <c r="AH24" i="2" s="1"/>
  <c r="U24" i="2"/>
  <c r="AI24" i="2" s="1"/>
  <c r="O27" i="2"/>
  <c r="AC27" i="2" s="1"/>
  <c r="P27" i="2"/>
  <c r="AD27" i="2" s="1"/>
  <c r="Q27" i="2"/>
  <c r="AE27" i="2" s="1"/>
  <c r="S27" i="2"/>
  <c r="AG27" i="2" s="1"/>
  <c r="T27" i="2"/>
  <c r="AH27" i="2" s="1"/>
  <c r="U27" i="2"/>
  <c r="AI27" i="2" s="1"/>
  <c r="O26" i="2"/>
  <c r="AC26" i="2" s="1"/>
  <c r="P26" i="2"/>
  <c r="AD26" i="2" s="1"/>
  <c r="Q26" i="2"/>
  <c r="AE26" i="2" s="1"/>
  <c r="S26" i="2"/>
  <c r="AG26" i="2" s="1"/>
  <c r="T26" i="2"/>
  <c r="AH26" i="2" s="1"/>
  <c r="U26" i="2"/>
  <c r="AI26" i="2" s="1"/>
  <c r="O29" i="2"/>
  <c r="AC29" i="2" s="1"/>
  <c r="P29" i="2"/>
  <c r="AD29" i="2" s="1"/>
  <c r="Q29" i="2"/>
  <c r="AE29" i="2" s="1"/>
  <c r="S29" i="2"/>
  <c r="AG29" i="2" s="1"/>
  <c r="T29" i="2"/>
  <c r="AH29" i="2" s="1"/>
  <c r="U29" i="2"/>
  <c r="AI29" i="2" s="1"/>
  <c r="O21" i="2"/>
  <c r="AC21" i="2" s="1"/>
  <c r="P21" i="2"/>
  <c r="AD21" i="2" s="1"/>
  <c r="Q21" i="2"/>
  <c r="AE21" i="2" s="1"/>
  <c r="S21" i="2"/>
  <c r="AG21" i="2" s="1"/>
  <c r="T21" i="2"/>
  <c r="AH21" i="2" s="1"/>
  <c r="U21" i="2"/>
  <c r="AI21" i="2" s="1"/>
  <c r="O22" i="2"/>
  <c r="AC22" i="2" s="1"/>
  <c r="P22" i="2"/>
  <c r="AD22" i="2" s="1"/>
  <c r="Q22" i="2"/>
  <c r="AE22" i="2" s="1"/>
  <c r="S22" i="2"/>
  <c r="AG22" i="2" s="1"/>
  <c r="T22" i="2"/>
  <c r="AH22" i="2" s="1"/>
  <c r="U22" i="2"/>
  <c r="AI22" i="2" s="1"/>
  <c r="O23" i="2"/>
  <c r="AC23" i="2" s="1"/>
  <c r="P23" i="2"/>
  <c r="AD23" i="2" s="1"/>
  <c r="Q23" i="2"/>
  <c r="AE23" i="2" s="1"/>
  <c r="S23" i="2"/>
  <c r="AG23" i="2" s="1"/>
  <c r="T23" i="2"/>
  <c r="AH23" i="2" s="1"/>
  <c r="U23" i="2"/>
  <c r="AI23" i="2" s="1"/>
  <c r="O33" i="2"/>
  <c r="AC33" i="2" s="1"/>
  <c r="P33" i="2"/>
  <c r="AD33" i="2" s="1"/>
  <c r="Q33" i="2"/>
  <c r="AE33" i="2" s="1"/>
  <c r="S33" i="2"/>
  <c r="AG33" i="2" s="1"/>
  <c r="T33" i="2"/>
  <c r="AH33" i="2" s="1"/>
  <c r="U33" i="2"/>
  <c r="AI33" i="2" s="1"/>
  <c r="O36" i="2"/>
  <c r="AC36" i="2" s="1"/>
  <c r="P36" i="2"/>
  <c r="AD36" i="2" s="1"/>
  <c r="Q36" i="2"/>
  <c r="AE36" i="2" s="1"/>
  <c r="S36" i="2"/>
  <c r="AG36" i="2" s="1"/>
  <c r="T36" i="2"/>
  <c r="AH36" i="2" s="1"/>
  <c r="U36" i="2"/>
  <c r="AI36" i="2" s="1"/>
  <c r="O35" i="2"/>
  <c r="AC35" i="2" s="1"/>
  <c r="P35" i="2"/>
  <c r="AD35" i="2" s="1"/>
  <c r="Q35" i="2"/>
  <c r="AE35" i="2" s="1"/>
  <c r="S35" i="2"/>
  <c r="AG35" i="2" s="1"/>
  <c r="T35" i="2"/>
  <c r="AH35" i="2" s="1"/>
  <c r="U35" i="2"/>
  <c r="AI35" i="2" s="1"/>
  <c r="O32" i="2"/>
  <c r="AC32" i="2" s="1"/>
  <c r="P32" i="2"/>
  <c r="AD32" i="2" s="1"/>
  <c r="Q32" i="2"/>
  <c r="AE32" i="2" s="1"/>
  <c r="S32" i="2"/>
  <c r="AG32" i="2" s="1"/>
  <c r="T32" i="2"/>
  <c r="AH32" i="2" s="1"/>
  <c r="U32" i="2"/>
  <c r="AI32" i="2" s="1"/>
  <c r="O34" i="2"/>
  <c r="AC34" i="2" s="1"/>
  <c r="P34" i="2"/>
  <c r="AD34" i="2" s="1"/>
  <c r="Q34" i="2"/>
  <c r="AE34" i="2" s="1"/>
  <c r="S34" i="2"/>
  <c r="AG34" i="2" s="1"/>
  <c r="T34" i="2"/>
  <c r="AH34" i="2" s="1"/>
  <c r="U34" i="2"/>
  <c r="AI34" i="2" s="1"/>
  <c r="O48" i="2"/>
  <c r="AC48" i="2" s="1"/>
  <c r="P48" i="2"/>
  <c r="AD48" i="2" s="1"/>
  <c r="Q48" i="2"/>
  <c r="AE48" i="2" s="1"/>
  <c r="S48" i="2"/>
  <c r="AG48" i="2" s="1"/>
  <c r="T48" i="2"/>
  <c r="AH48" i="2" s="1"/>
  <c r="U48" i="2"/>
  <c r="AI48" i="2" s="1"/>
  <c r="O46" i="2"/>
  <c r="AC46" i="2" s="1"/>
  <c r="P46" i="2"/>
  <c r="AD46" i="2" s="1"/>
  <c r="Q46" i="2"/>
  <c r="AE46" i="2" s="1"/>
  <c r="S46" i="2"/>
  <c r="AG46" i="2" s="1"/>
  <c r="T46" i="2"/>
  <c r="AH46" i="2" s="1"/>
  <c r="U46" i="2"/>
  <c r="AI46" i="2" s="1"/>
  <c r="O43" i="2"/>
  <c r="AC43" i="2" s="1"/>
  <c r="P43" i="2"/>
  <c r="AD43" i="2" s="1"/>
  <c r="Q43" i="2"/>
  <c r="AE43" i="2" s="1"/>
  <c r="R43" i="2"/>
  <c r="AF43" i="2" s="1"/>
  <c r="S43" i="2"/>
  <c r="AG43" i="2" s="1"/>
  <c r="T43" i="2"/>
  <c r="AH43" i="2" s="1"/>
  <c r="U43" i="2"/>
  <c r="AI43" i="2" s="1"/>
  <c r="V43" i="2"/>
  <c r="AJ43" i="2" s="1"/>
  <c r="W43" i="2"/>
  <c r="AK43" i="2" s="1"/>
  <c r="X43" i="2"/>
  <c r="AL43" i="2" s="1"/>
  <c r="Y43" i="2"/>
  <c r="AM43" i="2" s="1"/>
  <c r="O47" i="2"/>
  <c r="AC47" i="2" s="1"/>
  <c r="B32" i="6" s="1"/>
  <c r="P47" i="2"/>
  <c r="AD47" i="2" s="1"/>
  <c r="C32" i="6" s="1"/>
  <c r="Q47" i="2"/>
  <c r="AE47" i="2" s="1"/>
  <c r="D32" i="6" s="1"/>
  <c r="R47" i="2"/>
  <c r="AF47" i="2" s="1"/>
  <c r="E32" i="6" s="1"/>
  <c r="S47" i="2"/>
  <c r="AG47" i="2" s="1"/>
  <c r="B42" i="6" s="1"/>
  <c r="T47" i="2"/>
  <c r="AH47" i="2" s="1"/>
  <c r="C42" i="6" s="1"/>
  <c r="U47" i="2"/>
  <c r="AI47" i="2" s="1"/>
  <c r="D42" i="6" s="1"/>
  <c r="E42" i="6"/>
  <c r="W47" i="2"/>
  <c r="AK47" i="2" s="1"/>
  <c r="X47" i="2"/>
  <c r="AL47" i="2" s="1"/>
  <c r="Y47" i="2"/>
  <c r="AM47" i="2" s="1"/>
  <c r="O62" i="2"/>
  <c r="AC62" i="2" s="1"/>
  <c r="P62" i="2"/>
  <c r="AD62" i="2" s="1"/>
  <c r="Q62" i="2"/>
  <c r="AE62" i="2" s="1"/>
  <c r="R62" i="2"/>
  <c r="AF62" i="2" s="1"/>
  <c r="S62" i="2"/>
  <c r="AG62" i="2" s="1"/>
  <c r="T62" i="2"/>
  <c r="AH62" i="2" s="1"/>
  <c r="U62" i="2"/>
  <c r="AI62" i="2" s="1"/>
  <c r="V62" i="2"/>
  <c r="AJ62" i="2" s="1"/>
  <c r="W62" i="2"/>
  <c r="AK62" i="2" s="1"/>
  <c r="X62" i="2"/>
  <c r="AL62" i="2" s="1"/>
  <c r="Y62" i="2"/>
  <c r="AM62" i="2" s="1"/>
  <c r="O40" i="2"/>
  <c r="AC40" i="2" s="1"/>
  <c r="P40" i="2"/>
  <c r="AD40" i="2" s="1"/>
  <c r="Q40" i="2"/>
  <c r="AE40" i="2" s="1"/>
  <c r="R40" i="2"/>
  <c r="AF40" i="2" s="1"/>
  <c r="S40" i="2"/>
  <c r="AG40" i="2" s="1"/>
  <c r="T40" i="2"/>
  <c r="AH40" i="2" s="1"/>
  <c r="U40" i="2"/>
  <c r="AI40" i="2" s="1"/>
  <c r="V40" i="2"/>
  <c r="AJ40" i="2" s="1"/>
  <c r="W40" i="2"/>
  <c r="AK40" i="2" s="1"/>
  <c r="X40" i="2"/>
  <c r="AL40" i="2" s="1"/>
  <c r="Y40" i="2"/>
  <c r="AM40" i="2" s="1"/>
  <c r="O45" i="2"/>
  <c r="AC45" i="2" s="1"/>
  <c r="P45" i="2"/>
  <c r="AD45" i="2" s="1"/>
  <c r="Q45" i="2"/>
  <c r="AE45" i="2" s="1"/>
  <c r="R45" i="2"/>
  <c r="AF45" i="2" s="1"/>
  <c r="S45" i="2"/>
  <c r="AG45" i="2" s="1"/>
  <c r="T45" i="2"/>
  <c r="AH45" i="2" s="1"/>
  <c r="U45" i="2"/>
  <c r="AI45" i="2" s="1"/>
  <c r="V45" i="2"/>
  <c r="AJ45" i="2" s="1"/>
  <c r="W45" i="2"/>
  <c r="AK45" i="2" s="1"/>
  <c r="X45" i="2"/>
  <c r="AL45" i="2" s="1"/>
  <c r="Y45" i="2"/>
  <c r="AM45" i="2" s="1"/>
  <c r="O44" i="2"/>
  <c r="AC44" i="2" s="1"/>
  <c r="P44" i="2"/>
  <c r="AD44" i="2" s="1"/>
  <c r="Q44" i="2"/>
  <c r="AE44" i="2" s="1"/>
  <c r="R44" i="2"/>
  <c r="AF44" i="2" s="1"/>
  <c r="S44" i="2"/>
  <c r="AG44" i="2" s="1"/>
  <c r="T44" i="2"/>
  <c r="AH44" i="2" s="1"/>
  <c r="U44" i="2"/>
  <c r="AI44" i="2" s="1"/>
  <c r="V44" i="2"/>
  <c r="AJ44" i="2" s="1"/>
  <c r="W44" i="2"/>
  <c r="AK44" i="2" s="1"/>
  <c r="X44" i="2"/>
  <c r="AL44" i="2" s="1"/>
  <c r="Y44" i="2"/>
  <c r="AM44" i="2" s="1"/>
  <c r="O41" i="2"/>
  <c r="AC41" i="2" s="1"/>
  <c r="P41" i="2"/>
  <c r="AD41" i="2" s="1"/>
  <c r="Q41" i="2"/>
  <c r="AE41" i="2" s="1"/>
  <c r="R41" i="2"/>
  <c r="AF41" i="2" s="1"/>
  <c r="S41" i="2"/>
  <c r="AG41" i="2" s="1"/>
  <c r="T41" i="2"/>
  <c r="AH41" i="2" s="1"/>
  <c r="U41" i="2"/>
  <c r="AI41" i="2" s="1"/>
  <c r="V41" i="2"/>
  <c r="AJ41" i="2" s="1"/>
  <c r="W41" i="2"/>
  <c r="AK41" i="2" s="1"/>
  <c r="X41" i="2"/>
  <c r="AL41" i="2" s="1"/>
  <c r="Y41" i="2"/>
  <c r="AM41" i="2" s="1"/>
  <c r="O53" i="2"/>
  <c r="AC53" i="2" s="1"/>
  <c r="P53" i="2"/>
  <c r="AD53" i="2" s="1"/>
  <c r="Q53" i="2"/>
  <c r="AE53" i="2" s="1"/>
  <c r="R53" i="2"/>
  <c r="AF53" i="2" s="1"/>
  <c r="S53" i="2"/>
  <c r="AG53" i="2" s="1"/>
  <c r="T53" i="2"/>
  <c r="AH53" i="2" s="1"/>
  <c r="U53" i="2"/>
  <c r="AI53" i="2" s="1"/>
  <c r="V53" i="2"/>
  <c r="AJ53" i="2" s="1"/>
  <c r="W53" i="2"/>
  <c r="AK53" i="2" s="1"/>
  <c r="X53" i="2"/>
  <c r="AL53" i="2" s="1"/>
  <c r="Y53" i="2"/>
  <c r="AM53" i="2" s="1"/>
  <c r="O39" i="2"/>
  <c r="AC39" i="2" s="1"/>
  <c r="P39" i="2"/>
  <c r="AD39" i="2" s="1"/>
  <c r="Q39" i="2"/>
  <c r="AE39" i="2" s="1"/>
  <c r="R39" i="2"/>
  <c r="AF39" i="2" s="1"/>
  <c r="S39" i="2"/>
  <c r="AG39" i="2" s="1"/>
  <c r="T39" i="2"/>
  <c r="AH39" i="2" s="1"/>
  <c r="U39" i="2"/>
  <c r="AI39" i="2" s="1"/>
  <c r="V39" i="2"/>
  <c r="AJ39" i="2" s="1"/>
  <c r="W39" i="2"/>
  <c r="AK39" i="2" s="1"/>
  <c r="X39" i="2"/>
  <c r="AL39" i="2" s="1"/>
  <c r="Y39" i="2"/>
  <c r="AM39" i="2" s="1"/>
  <c r="O38" i="2"/>
  <c r="AC38" i="2" s="1"/>
  <c r="P38" i="2"/>
  <c r="AD38" i="2" s="1"/>
  <c r="Q38" i="2"/>
  <c r="AE38" i="2" s="1"/>
  <c r="R38" i="2"/>
  <c r="AF38" i="2" s="1"/>
  <c r="S38" i="2"/>
  <c r="AG38" i="2" s="1"/>
  <c r="T38" i="2"/>
  <c r="AH38" i="2" s="1"/>
  <c r="U38" i="2"/>
  <c r="AI38" i="2" s="1"/>
  <c r="V38" i="2"/>
  <c r="AJ38" i="2" s="1"/>
  <c r="W38" i="2"/>
  <c r="AK38" i="2" s="1"/>
  <c r="X38" i="2"/>
  <c r="AL38" i="2" s="1"/>
  <c r="Y38" i="2"/>
  <c r="AM38" i="2" s="1"/>
  <c r="O37" i="2"/>
  <c r="AC37" i="2" s="1"/>
  <c r="P37" i="2"/>
  <c r="AD37" i="2" s="1"/>
  <c r="Q37" i="2"/>
  <c r="AE37" i="2" s="1"/>
  <c r="R37" i="2"/>
  <c r="AF37" i="2" s="1"/>
  <c r="S37" i="2"/>
  <c r="AG37" i="2" s="1"/>
  <c r="T37" i="2"/>
  <c r="AH37" i="2" s="1"/>
  <c r="U37" i="2"/>
  <c r="AI37" i="2" s="1"/>
  <c r="V37" i="2"/>
  <c r="AJ37" i="2" s="1"/>
  <c r="W37" i="2"/>
  <c r="AK37" i="2" s="1"/>
  <c r="X37" i="2"/>
  <c r="AL37" i="2" s="1"/>
  <c r="Y37" i="2"/>
  <c r="AM37" i="2" s="1"/>
  <c r="O57" i="2"/>
  <c r="AC57" i="2" s="1"/>
  <c r="P57" i="2"/>
  <c r="AD57" i="2" s="1"/>
  <c r="Q57" i="2"/>
  <c r="AE57" i="2" s="1"/>
  <c r="R57" i="2"/>
  <c r="AF57" i="2" s="1"/>
  <c r="S57" i="2"/>
  <c r="AG57" i="2" s="1"/>
  <c r="T57" i="2"/>
  <c r="AH57" i="2" s="1"/>
  <c r="U57" i="2"/>
  <c r="AI57" i="2" s="1"/>
  <c r="V57" i="2"/>
  <c r="AJ57" i="2" s="1"/>
  <c r="W57" i="2"/>
  <c r="AK57" i="2" s="1"/>
  <c r="X57" i="2"/>
  <c r="AL57" i="2" s="1"/>
  <c r="Y57" i="2"/>
  <c r="AM57" i="2" s="1"/>
  <c r="O61" i="2"/>
  <c r="AC61" i="2" s="1"/>
  <c r="P61" i="2"/>
  <c r="AD61" i="2" s="1"/>
  <c r="Q61" i="2"/>
  <c r="AE61" i="2" s="1"/>
  <c r="R61" i="2"/>
  <c r="AF61" i="2" s="1"/>
  <c r="S61" i="2"/>
  <c r="AG61" i="2" s="1"/>
  <c r="T61" i="2"/>
  <c r="AH61" i="2" s="1"/>
  <c r="U61" i="2"/>
  <c r="AI61" i="2" s="1"/>
  <c r="V61" i="2"/>
  <c r="AJ61" i="2" s="1"/>
  <c r="W61" i="2"/>
  <c r="AK61" i="2" s="1"/>
  <c r="X61" i="2"/>
  <c r="AL61" i="2" s="1"/>
  <c r="Y61" i="2"/>
  <c r="AM61" i="2" s="1"/>
  <c r="O60" i="2"/>
  <c r="AC60" i="2" s="1"/>
  <c r="P60" i="2"/>
  <c r="AD60" i="2" s="1"/>
  <c r="Q60" i="2"/>
  <c r="AE60" i="2" s="1"/>
  <c r="R60" i="2"/>
  <c r="AF60" i="2" s="1"/>
  <c r="S60" i="2"/>
  <c r="AG60" i="2" s="1"/>
  <c r="T60" i="2"/>
  <c r="AH60" i="2" s="1"/>
  <c r="U60" i="2"/>
  <c r="AI60" i="2" s="1"/>
  <c r="V60" i="2"/>
  <c r="AJ60" i="2" s="1"/>
  <c r="W60" i="2"/>
  <c r="AK60" i="2" s="1"/>
  <c r="X60" i="2"/>
  <c r="AL60" i="2" s="1"/>
  <c r="Y60" i="2"/>
  <c r="AM60" i="2" s="1"/>
  <c r="O51" i="2"/>
  <c r="AC51" i="2" s="1"/>
  <c r="P51" i="2"/>
  <c r="AD51" i="2" s="1"/>
  <c r="Q51" i="2"/>
  <c r="AE51" i="2" s="1"/>
  <c r="R51" i="2"/>
  <c r="AF51" i="2" s="1"/>
  <c r="S51" i="2"/>
  <c r="AG51" i="2" s="1"/>
  <c r="T51" i="2"/>
  <c r="AH51" i="2" s="1"/>
  <c r="U51" i="2"/>
  <c r="AI51" i="2" s="1"/>
  <c r="V51" i="2"/>
  <c r="AJ51" i="2" s="1"/>
  <c r="W51" i="2"/>
  <c r="AK51" i="2" s="1"/>
  <c r="X51" i="2"/>
  <c r="AL51" i="2" s="1"/>
  <c r="Y51" i="2"/>
  <c r="AM51" i="2" s="1"/>
  <c r="O52" i="2"/>
  <c r="AC52" i="2" s="1"/>
  <c r="P52" i="2"/>
  <c r="AD52" i="2" s="1"/>
  <c r="Q52" i="2"/>
  <c r="AE52" i="2" s="1"/>
  <c r="R52" i="2"/>
  <c r="AF52" i="2" s="1"/>
  <c r="S52" i="2"/>
  <c r="AG52" i="2" s="1"/>
  <c r="T52" i="2"/>
  <c r="AH52" i="2" s="1"/>
  <c r="U52" i="2"/>
  <c r="AI52" i="2" s="1"/>
  <c r="V52" i="2"/>
  <c r="AJ52" i="2" s="1"/>
  <c r="W52" i="2"/>
  <c r="AK52" i="2" s="1"/>
  <c r="X52" i="2"/>
  <c r="AL52" i="2" s="1"/>
  <c r="Y52" i="2"/>
  <c r="AM52" i="2" s="1"/>
  <c r="O59" i="2"/>
  <c r="AC59" i="2" s="1"/>
  <c r="P59" i="2"/>
  <c r="AD59" i="2" s="1"/>
  <c r="Q59" i="2"/>
  <c r="AE59" i="2" s="1"/>
  <c r="R59" i="2"/>
  <c r="AF59" i="2" s="1"/>
  <c r="S59" i="2"/>
  <c r="AG59" i="2" s="1"/>
  <c r="T59" i="2"/>
  <c r="AH59" i="2" s="1"/>
  <c r="U59" i="2"/>
  <c r="AI59" i="2" s="1"/>
  <c r="V59" i="2"/>
  <c r="AJ59" i="2" s="1"/>
  <c r="W59" i="2"/>
  <c r="AK59" i="2" s="1"/>
  <c r="X59" i="2"/>
  <c r="AL59" i="2" s="1"/>
  <c r="Y59" i="2"/>
  <c r="AM59" i="2" s="1"/>
  <c r="O56" i="2"/>
  <c r="AC56" i="2" s="1"/>
  <c r="P56" i="2"/>
  <c r="AD56" i="2" s="1"/>
  <c r="Q56" i="2"/>
  <c r="AE56" i="2" s="1"/>
  <c r="R56" i="2"/>
  <c r="AF56" i="2" s="1"/>
  <c r="S56" i="2"/>
  <c r="AG56" i="2" s="1"/>
  <c r="T56" i="2"/>
  <c r="AH56" i="2" s="1"/>
  <c r="U56" i="2"/>
  <c r="AI56" i="2" s="1"/>
  <c r="V56" i="2"/>
  <c r="AJ56" i="2" s="1"/>
  <c r="W56" i="2"/>
  <c r="AK56" i="2" s="1"/>
  <c r="X56" i="2"/>
  <c r="AL56" i="2" s="1"/>
  <c r="Y56" i="2"/>
  <c r="AM56" i="2" s="1"/>
  <c r="O55" i="2"/>
  <c r="AC55" i="2" s="1"/>
  <c r="P55" i="2"/>
  <c r="AD55" i="2" s="1"/>
  <c r="Q55" i="2"/>
  <c r="AE55" i="2" s="1"/>
  <c r="R55" i="2"/>
  <c r="AF55" i="2" s="1"/>
  <c r="S55" i="2"/>
  <c r="AG55" i="2" s="1"/>
  <c r="T55" i="2"/>
  <c r="AH55" i="2" s="1"/>
  <c r="U55" i="2"/>
  <c r="AI55" i="2" s="1"/>
  <c r="V55" i="2"/>
  <c r="AJ55" i="2" s="1"/>
  <c r="W55" i="2"/>
  <c r="AK55" i="2" s="1"/>
  <c r="X55" i="2"/>
  <c r="AL55" i="2" s="1"/>
  <c r="Y55" i="2"/>
  <c r="AM55" i="2" s="1"/>
  <c r="O58" i="2"/>
  <c r="AC58" i="2" s="1"/>
  <c r="P58" i="2"/>
  <c r="AD58" i="2" s="1"/>
  <c r="Q58" i="2"/>
  <c r="AE58" i="2" s="1"/>
  <c r="R58" i="2"/>
  <c r="AF58" i="2" s="1"/>
  <c r="S58" i="2"/>
  <c r="AG58" i="2" s="1"/>
  <c r="T58" i="2"/>
  <c r="AH58" i="2" s="1"/>
  <c r="U58" i="2"/>
  <c r="AI58" i="2" s="1"/>
  <c r="V58" i="2"/>
  <c r="AJ58" i="2" s="1"/>
  <c r="W58" i="2"/>
  <c r="AK58" i="2" s="1"/>
  <c r="X58" i="2"/>
  <c r="AL58" i="2" s="1"/>
  <c r="Y58" i="2"/>
  <c r="AM58" i="2" s="1"/>
  <c r="O49" i="2"/>
  <c r="AC49" i="2" s="1"/>
  <c r="P49" i="2"/>
  <c r="AD49" i="2" s="1"/>
  <c r="Q49" i="2"/>
  <c r="AE49" i="2" s="1"/>
  <c r="R49" i="2"/>
  <c r="AF49" i="2" s="1"/>
  <c r="S49" i="2"/>
  <c r="AG49" i="2" s="1"/>
  <c r="T49" i="2"/>
  <c r="AH49" i="2" s="1"/>
  <c r="U49" i="2"/>
  <c r="AI49" i="2" s="1"/>
  <c r="V49" i="2"/>
  <c r="AJ49" i="2" s="1"/>
  <c r="W49" i="2"/>
  <c r="AK49" i="2" s="1"/>
  <c r="X49" i="2"/>
  <c r="AL49" i="2" s="1"/>
  <c r="Y49" i="2"/>
  <c r="AM49" i="2" s="1"/>
  <c r="O50" i="2"/>
  <c r="AC50" i="2" s="1"/>
  <c r="P50" i="2"/>
  <c r="AD50" i="2" s="1"/>
  <c r="Q50" i="2"/>
  <c r="AE50" i="2" s="1"/>
  <c r="R50" i="2"/>
  <c r="AF50" i="2" s="1"/>
  <c r="S50" i="2"/>
  <c r="AG50" i="2" s="1"/>
  <c r="T50" i="2"/>
  <c r="AH50" i="2" s="1"/>
  <c r="U50" i="2"/>
  <c r="AI50" i="2" s="1"/>
  <c r="V50" i="2"/>
  <c r="AJ50" i="2" s="1"/>
  <c r="W50" i="2"/>
  <c r="AK50" i="2" s="1"/>
  <c r="X50" i="2"/>
  <c r="AL50" i="2" s="1"/>
  <c r="Y50" i="2"/>
  <c r="AM50" i="2" s="1"/>
  <c r="O54" i="2"/>
  <c r="AC54" i="2" s="1"/>
  <c r="P54" i="2"/>
  <c r="AD54" i="2" s="1"/>
  <c r="Q54" i="2"/>
  <c r="AE54" i="2" s="1"/>
  <c r="R54" i="2"/>
  <c r="AF54" i="2" s="1"/>
  <c r="S54" i="2"/>
  <c r="AG54" i="2" s="1"/>
  <c r="T54" i="2"/>
  <c r="AH54" i="2" s="1"/>
  <c r="U54" i="2"/>
  <c r="AI54" i="2" s="1"/>
  <c r="V54" i="2"/>
  <c r="AJ54" i="2" s="1"/>
  <c r="W54" i="2"/>
  <c r="AK54" i="2" s="1"/>
  <c r="X54" i="2"/>
  <c r="AL54" i="2" s="1"/>
  <c r="Y54" i="2"/>
  <c r="AM54" i="2" s="1"/>
  <c r="O66" i="2"/>
  <c r="AC66" i="2" s="1"/>
  <c r="P66" i="2"/>
  <c r="AD66" i="2" s="1"/>
  <c r="Q66" i="2"/>
  <c r="AE66" i="2" s="1"/>
  <c r="R66" i="2"/>
  <c r="AF66" i="2" s="1"/>
  <c r="S66" i="2"/>
  <c r="AG66" i="2" s="1"/>
  <c r="T66" i="2"/>
  <c r="AH66" i="2" s="1"/>
  <c r="U66" i="2"/>
  <c r="AI66" i="2" s="1"/>
  <c r="V66" i="2"/>
  <c r="AJ66" i="2" s="1"/>
  <c r="W66" i="2"/>
  <c r="AK66" i="2" s="1"/>
  <c r="X66" i="2"/>
  <c r="AL66" i="2" s="1"/>
  <c r="Y66" i="2"/>
  <c r="AM66" i="2" s="1"/>
  <c r="O65" i="2"/>
  <c r="AC65" i="2" s="1"/>
  <c r="P65" i="2"/>
  <c r="AD65" i="2" s="1"/>
  <c r="Q65" i="2"/>
  <c r="AE65" i="2" s="1"/>
  <c r="R65" i="2"/>
  <c r="AF65" i="2" s="1"/>
  <c r="S65" i="2"/>
  <c r="AG65" i="2" s="1"/>
  <c r="T65" i="2"/>
  <c r="AH65" i="2" s="1"/>
  <c r="U65" i="2"/>
  <c r="AI65" i="2" s="1"/>
  <c r="V65" i="2"/>
  <c r="AJ65" i="2" s="1"/>
  <c r="W65" i="2"/>
  <c r="AK65" i="2" s="1"/>
  <c r="X65" i="2"/>
  <c r="AL65" i="2" s="1"/>
  <c r="Y65" i="2"/>
  <c r="AM65" i="2" s="1"/>
  <c r="O64" i="2"/>
  <c r="AC64" i="2" s="1"/>
  <c r="P64" i="2"/>
  <c r="AD64" i="2" s="1"/>
  <c r="Q64" i="2"/>
  <c r="AE64" i="2" s="1"/>
  <c r="R64" i="2"/>
  <c r="AF64" i="2" s="1"/>
  <c r="S64" i="2"/>
  <c r="AG64" i="2" s="1"/>
  <c r="T64" i="2"/>
  <c r="AH64" i="2" s="1"/>
  <c r="U64" i="2"/>
  <c r="AI64" i="2" s="1"/>
  <c r="V64" i="2"/>
  <c r="AJ64" i="2" s="1"/>
  <c r="W64" i="2"/>
  <c r="AK64" i="2" s="1"/>
  <c r="X64" i="2"/>
  <c r="AL64" i="2" s="1"/>
  <c r="Y64" i="2"/>
  <c r="AM64" i="2" s="1"/>
  <c r="O67" i="2"/>
  <c r="AC67" i="2" s="1"/>
  <c r="P67" i="2"/>
  <c r="AD67" i="2" s="1"/>
  <c r="Q67" i="2"/>
  <c r="AE67" i="2" s="1"/>
  <c r="R67" i="2"/>
  <c r="AF67" i="2" s="1"/>
  <c r="S67" i="2"/>
  <c r="AG67" i="2" s="1"/>
  <c r="T67" i="2"/>
  <c r="AH67" i="2" s="1"/>
  <c r="U67" i="2"/>
  <c r="AI67" i="2" s="1"/>
  <c r="V67" i="2"/>
  <c r="AJ67" i="2" s="1"/>
  <c r="W67" i="2"/>
  <c r="AK67" i="2" s="1"/>
  <c r="X67" i="2"/>
  <c r="AL67" i="2" s="1"/>
  <c r="Y67" i="2"/>
  <c r="AM67" i="2" s="1"/>
  <c r="O63" i="2"/>
  <c r="AC63" i="2" s="1"/>
  <c r="P63" i="2"/>
  <c r="AD63" i="2" s="1"/>
  <c r="Q63" i="2"/>
  <c r="AE63" i="2" s="1"/>
  <c r="R63" i="2"/>
  <c r="AF63" i="2" s="1"/>
  <c r="S63" i="2"/>
  <c r="AG63" i="2" s="1"/>
  <c r="T63" i="2"/>
  <c r="AH63" i="2" s="1"/>
  <c r="U63" i="2"/>
  <c r="AI63" i="2" s="1"/>
  <c r="V63" i="2"/>
  <c r="AJ63" i="2" s="1"/>
  <c r="W63" i="2"/>
  <c r="AK63" i="2" s="1"/>
  <c r="X63" i="2"/>
  <c r="AL63" i="2" s="1"/>
  <c r="Y63" i="2"/>
  <c r="AM63" i="2" s="1"/>
  <c r="O87" i="2"/>
  <c r="AC87" i="2" s="1"/>
  <c r="P87" i="2"/>
  <c r="AD87" i="2" s="1"/>
  <c r="Q87" i="2"/>
  <c r="AE87" i="2" s="1"/>
  <c r="R87" i="2"/>
  <c r="AF87" i="2" s="1"/>
  <c r="S87" i="2"/>
  <c r="AG87" i="2" s="1"/>
  <c r="T87" i="2"/>
  <c r="AH87" i="2" s="1"/>
  <c r="U87" i="2"/>
  <c r="AI87" i="2" s="1"/>
  <c r="V87" i="2"/>
  <c r="AJ87" i="2" s="1"/>
  <c r="W87" i="2"/>
  <c r="AK87" i="2" s="1"/>
  <c r="X87" i="2"/>
  <c r="AL87" i="2" s="1"/>
  <c r="Y87" i="2"/>
  <c r="AM87" i="2" s="1"/>
  <c r="O82" i="2"/>
  <c r="AC82" i="2" s="1"/>
  <c r="P82" i="2"/>
  <c r="AD82" i="2" s="1"/>
  <c r="Q82" i="2"/>
  <c r="AE82" i="2" s="1"/>
  <c r="R82" i="2"/>
  <c r="AF82" i="2" s="1"/>
  <c r="S82" i="2"/>
  <c r="AG82" i="2" s="1"/>
  <c r="T82" i="2"/>
  <c r="AH82" i="2" s="1"/>
  <c r="U82" i="2"/>
  <c r="AI82" i="2" s="1"/>
  <c r="V82" i="2"/>
  <c r="AJ82" i="2" s="1"/>
  <c r="W82" i="2"/>
  <c r="AK82" i="2" s="1"/>
  <c r="X82" i="2"/>
  <c r="AL82" i="2" s="1"/>
  <c r="Y82" i="2"/>
  <c r="AM82" i="2" s="1"/>
  <c r="O86" i="2"/>
  <c r="AC86" i="2" s="1"/>
  <c r="P86" i="2"/>
  <c r="AD86" i="2" s="1"/>
  <c r="Q86" i="2"/>
  <c r="AE86" i="2" s="1"/>
  <c r="R86" i="2"/>
  <c r="AF86" i="2" s="1"/>
  <c r="S86" i="2"/>
  <c r="AG86" i="2" s="1"/>
  <c r="T86" i="2"/>
  <c r="AH86" i="2" s="1"/>
  <c r="U86" i="2"/>
  <c r="AI86" i="2" s="1"/>
  <c r="V86" i="2"/>
  <c r="AJ86" i="2" s="1"/>
  <c r="W86" i="2"/>
  <c r="AK86" i="2" s="1"/>
  <c r="X86" i="2"/>
  <c r="AL86" i="2" s="1"/>
  <c r="Y86" i="2"/>
  <c r="AM86" i="2" s="1"/>
  <c r="O80" i="2"/>
  <c r="AC80" i="2" s="1"/>
  <c r="P80" i="2"/>
  <c r="AD80" i="2" s="1"/>
  <c r="Q80" i="2"/>
  <c r="AE80" i="2" s="1"/>
  <c r="R80" i="2"/>
  <c r="AF80" i="2" s="1"/>
  <c r="S80" i="2"/>
  <c r="AG80" i="2" s="1"/>
  <c r="T80" i="2"/>
  <c r="AH80" i="2" s="1"/>
  <c r="U80" i="2"/>
  <c r="AI80" i="2" s="1"/>
  <c r="V80" i="2"/>
  <c r="AJ80" i="2" s="1"/>
  <c r="W80" i="2"/>
  <c r="AK80" i="2" s="1"/>
  <c r="X80" i="2"/>
  <c r="AL80" i="2" s="1"/>
  <c r="Y80" i="2"/>
  <c r="AM80" i="2" s="1"/>
  <c r="O81" i="2"/>
  <c r="AC81" i="2" s="1"/>
  <c r="P81" i="2"/>
  <c r="AD81" i="2" s="1"/>
  <c r="Q81" i="2"/>
  <c r="AE81" i="2" s="1"/>
  <c r="R81" i="2"/>
  <c r="AF81" i="2" s="1"/>
  <c r="S81" i="2"/>
  <c r="AG81" i="2" s="1"/>
  <c r="T81" i="2"/>
  <c r="AH81" i="2" s="1"/>
  <c r="U81" i="2"/>
  <c r="AI81" i="2" s="1"/>
  <c r="V81" i="2"/>
  <c r="AJ81" i="2" s="1"/>
  <c r="W81" i="2"/>
  <c r="AK81" i="2" s="1"/>
  <c r="X81" i="2"/>
  <c r="AL81" i="2" s="1"/>
  <c r="Y81" i="2"/>
  <c r="AM81" i="2" s="1"/>
  <c r="O79" i="2"/>
  <c r="AC79" i="2" s="1"/>
  <c r="P79" i="2"/>
  <c r="AD79" i="2" s="1"/>
  <c r="Q79" i="2"/>
  <c r="AE79" i="2" s="1"/>
  <c r="R79" i="2"/>
  <c r="AF79" i="2" s="1"/>
  <c r="S79" i="2"/>
  <c r="AG79" i="2" s="1"/>
  <c r="T79" i="2"/>
  <c r="AH79" i="2" s="1"/>
  <c r="U79" i="2"/>
  <c r="AI79" i="2" s="1"/>
  <c r="V79" i="2"/>
  <c r="AJ79" i="2" s="1"/>
  <c r="W79" i="2"/>
  <c r="AK79" i="2" s="1"/>
  <c r="X79" i="2"/>
  <c r="AL79" i="2" s="1"/>
  <c r="Y79" i="2"/>
  <c r="AM79" i="2" s="1"/>
  <c r="O85" i="2"/>
  <c r="AC85" i="2" s="1"/>
  <c r="P85" i="2"/>
  <c r="AD85" i="2" s="1"/>
  <c r="Q85" i="2"/>
  <c r="AE85" i="2" s="1"/>
  <c r="R85" i="2"/>
  <c r="AF85" i="2" s="1"/>
  <c r="S85" i="2"/>
  <c r="AG85" i="2" s="1"/>
  <c r="T85" i="2"/>
  <c r="AH85" i="2" s="1"/>
  <c r="U85" i="2"/>
  <c r="AI85" i="2" s="1"/>
  <c r="V85" i="2"/>
  <c r="AJ85" i="2" s="1"/>
  <c r="W85" i="2"/>
  <c r="AK85" i="2" s="1"/>
  <c r="X85" i="2"/>
  <c r="AL85" i="2" s="1"/>
  <c r="Y85" i="2"/>
  <c r="AM85" i="2" s="1"/>
  <c r="O83" i="2"/>
  <c r="AC83" i="2" s="1"/>
  <c r="P83" i="2"/>
  <c r="AD83" i="2" s="1"/>
  <c r="Q83" i="2"/>
  <c r="AE83" i="2" s="1"/>
  <c r="R83" i="2"/>
  <c r="AF83" i="2" s="1"/>
  <c r="S83" i="2"/>
  <c r="AG83" i="2" s="1"/>
  <c r="T83" i="2"/>
  <c r="AH83" i="2" s="1"/>
  <c r="U83" i="2"/>
  <c r="AI83" i="2" s="1"/>
  <c r="V83" i="2"/>
  <c r="AJ83" i="2" s="1"/>
  <c r="W83" i="2"/>
  <c r="AK83" i="2" s="1"/>
  <c r="X83" i="2"/>
  <c r="AL83" i="2" s="1"/>
  <c r="Y83" i="2"/>
  <c r="AM83" i="2" s="1"/>
  <c r="O74" i="2"/>
  <c r="AC74" i="2" s="1"/>
  <c r="P74" i="2"/>
  <c r="AD74" i="2" s="1"/>
  <c r="Q74" i="2"/>
  <c r="AE74" i="2" s="1"/>
  <c r="R74" i="2"/>
  <c r="AF74" i="2" s="1"/>
  <c r="S74" i="2"/>
  <c r="AG74" i="2" s="1"/>
  <c r="T74" i="2"/>
  <c r="AH74" i="2" s="1"/>
  <c r="U74" i="2"/>
  <c r="AI74" i="2" s="1"/>
  <c r="V74" i="2"/>
  <c r="AJ74" i="2" s="1"/>
  <c r="W74" i="2"/>
  <c r="AK74" i="2" s="1"/>
  <c r="X74" i="2"/>
  <c r="AL74" i="2" s="1"/>
  <c r="Y74" i="2"/>
  <c r="AM74" i="2" s="1"/>
  <c r="O77" i="2"/>
  <c r="AC77" i="2" s="1"/>
  <c r="P77" i="2"/>
  <c r="AD77" i="2" s="1"/>
  <c r="Q77" i="2"/>
  <c r="AE77" i="2" s="1"/>
  <c r="R77" i="2"/>
  <c r="AF77" i="2" s="1"/>
  <c r="S77" i="2"/>
  <c r="AG77" i="2" s="1"/>
  <c r="T77" i="2"/>
  <c r="AH77" i="2" s="1"/>
  <c r="U77" i="2"/>
  <c r="AI77" i="2" s="1"/>
  <c r="V77" i="2"/>
  <c r="AJ77" i="2" s="1"/>
  <c r="W77" i="2"/>
  <c r="AK77" i="2" s="1"/>
  <c r="X77" i="2"/>
  <c r="AL77" i="2" s="1"/>
  <c r="Y77" i="2"/>
  <c r="AM77" i="2" s="1"/>
  <c r="O70" i="2"/>
  <c r="AC70" i="2" s="1"/>
  <c r="P70" i="2"/>
  <c r="AD70" i="2" s="1"/>
  <c r="Q70" i="2"/>
  <c r="AE70" i="2" s="1"/>
  <c r="R70" i="2"/>
  <c r="AF70" i="2" s="1"/>
  <c r="S70" i="2"/>
  <c r="AG70" i="2" s="1"/>
  <c r="T70" i="2"/>
  <c r="AH70" i="2" s="1"/>
  <c r="U70" i="2"/>
  <c r="AI70" i="2" s="1"/>
  <c r="V70" i="2"/>
  <c r="AJ70" i="2" s="1"/>
  <c r="W70" i="2"/>
  <c r="AK70" i="2" s="1"/>
  <c r="X70" i="2"/>
  <c r="AL70" i="2" s="1"/>
  <c r="Y70" i="2"/>
  <c r="AM70" i="2" s="1"/>
  <c r="O75" i="2"/>
  <c r="AC75" i="2" s="1"/>
  <c r="P75" i="2"/>
  <c r="AD75" i="2" s="1"/>
  <c r="Q75" i="2"/>
  <c r="AE75" i="2" s="1"/>
  <c r="R75" i="2"/>
  <c r="AF75" i="2" s="1"/>
  <c r="S75" i="2"/>
  <c r="AG75" i="2" s="1"/>
  <c r="T75" i="2"/>
  <c r="AH75" i="2" s="1"/>
  <c r="U75" i="2"/>
  <c r="AI75" i="2" s="1"/>
  <c r="V75" i="2"/>
  <c r="AJ75" i="2" s="1"/>
  <c r="W75" i="2"/>
  <c r="AK75" i="2" s="1"/>
  <c r="X75" i="2"/>
  <c r="AL75" i="2" s="1"/>
  <c r="Y75" i="2"/>
  <c r="AM75" i="2" s="1"/>
  <c r="O100" i="2"/>
  <c r="AC100" i="2" s="1"/>
  <c r="P100" i="2"/>
  <c r="AD100" i="2" s="1"/>
  <c r="Q100" i="2"/>
  <c r="AE100" i="2" s="1"/>
  <c r="R100" i="2"/>
  <c r="AF100" i="2" s="1"/>
  <c r="S100" i="2"/>
  <c r="AG100" i="2" s="1"/>
  <c r="T100" i="2"/>
  <c r="AH100" i="2" s="1"/>
  <c r="U100" i="2"/>
  <c r="AI100" i="2" s="1"/>
  <c r="V100" i="2"/>
  <c r="AJ100" i="2" s="1"/>
  <c r="W100" i="2"/>
  <c r="AK100" i="2" s="1"/>
  <c r="X100" i="2"/>
  <c r="AL100" i="2" s="1"/>
  <c r="Y100" i="2"/>
  <c r="AM100" i="2" s="1"/>
  <c r="O78" i="2"/>
  <c r="AC78" i="2" s="1"/>
  <c r="P78" i="2"/>
  <c r="AD78" i="2" s="1"/>
  <c r="Q78" i="2"/>
  <c r="AE78" i="2" s="1"/>
  <c r="R78" i="2"/>
  <c r="AF78" i="2" s="1"/>
  <c r="S78" i="2"/>
  <c r="AG78" i="2" s="1"/>
  <c r="T78" i="2"/>
  <c r="AH78" i="2" s="1"/>
  <c r="U78" i="2"/>
  <c r="AI78" i="2" s="1"/>
  <c r="V78" i="2"/>
  <c r="AJ78" i="2" s="1"/>
  <c r="W78" i="2"/>
  <c r="AK78" i="2" s="1"/>
  <c r="X78" i="2"/>
  <c r="AL78" i="2" s="1"/>
  <c r="Y78" i="2"/>
  <c r="AM78" i="2" s="1"/>
  <c r="O76" i="2"/>
  <c r="AC76" i="2" s="1"/>
  <c r="P76" i="2"/>
  <c r="AD76" i="2" s="1"/>
  <c r="Q76" i="2"/>
  <c r="AE76" i="2" s="1"/>
  <c r="R76" i="2"/>
  <c r="AF76" i="2" s="1"/>
  <c r="S76" i="2"/>
  <c r="AG76" i="2" s="1"/>
  <c r="T76" i="2"/>
  <c r="AH76" i="2" s="1"/>
  <c r="U76" i="2"/>
  <c r="AI76" i="2" s="1"/>
  <c r="V76" i="2"/>
  <c r="AJ76" i="2" s="1"/>
  <c r="W76" i="2"/>
  <c r="AK76" i="2" s="1"/>
  <c r="X76" i="2"/>
  <c r="AL76" i="2" s="1"/>
  <c r="Y76" i="2"/>
  <c r="AM76" i="2" s="1"/>
  <c r="O69" i="2"/>
  <c r="AC69" i="2" s="1"/>
  <c r="P69" i="2"/>
  <c r="AD69" i="2" s="1"/>
  <c r="Q69" i="2"/>
  <c r="AE69" i="2" s="1"/>
  <c r="R69" i="2"/>
  <c r="AF69" i="2" s="1"/>
  <c r="S69" i="2"/>
  <c r="AG69" i="2" s="1"/>
  <c r="T69" i="2"/>
  <c r="AH69" i="2" s="1"/>
  <c r="U69" i="2"/>
  <c r="AI69" i="2" s="1"/>
  <c r="V69" i="2"/>
  <c r="AJ69" i="2" s="1"/>
  <c r="W69" i="2"/>
  <c r="AK69" i="2" s="1"/>
  <c r="X69" i="2"/>
  <c r="AL69" i="2" s="1"/>
  <c r="Y69" i="2"/>
  <c r="AM69" i="2" s="1"/>
  <c r="O84" i="2"/>
  <c r="AC84" i="2" s="1"/>
  <c r="P84" i="2"/>
  <c r="AD84" i="2" s="1"/>
  <c r="Q84" i="2"/>
  <c r="AE84" i="2" s="1"/>
  <c r="R84" i="2"/>
  <c r="AF84" i="2" s="1"/>
  <c r="S84" i="2"/>
  <c r="AG84" i="2" s="1"/>
  <c r="T84" i="2"/>
  <c r="AH84" i="2" s="1"/>
  <c r="U84" i="2"/>
  <c r="AI84" i="2" s="1"/>
  <c r="V84" i="2"/>
  <c r="AJ84" i="2" s="1"/>
  <c r="W84" i="2"/>
  <c r="AK84" i="2" s="1"/>
  <c r="X84" i="2"/>
  <c r="AL84" i="2" s="1"/>
  <c r="Y84" i="2"/>
  <c r="AM84" i="2" s="1"/>
  <c r="O94" i="2"/>
  <c r="AC94" i="2" s="1"/>
  <c r="P94" i="2"/>
  <c r="AD94" i="2" s="1"/>
  <c r="Q94" i="2"/>
  <c r="AE94" i="2" s="1"/>
  <c r="R94" i="2"/>
  <c r="AF94" i="2" s="1"/>
  <c r="S94" i="2"/>
  <c r="AG94" i="2" s="1"/>
  <c r="T94" i="2"/>
  <c r="AH94" i="2" s="1"/>
  <c r="U94" i="2"/>
  <c r="AI94" i="2" s="1"/>
  <c r="V94" i="2"/>
  <c r="AJ94" i="2" s="1"/>
  <c r="W94" i="2"/>
  <c r="AK94" i="2" s="1"/>
  <c r="X94" i="2"/>
  <c r="AL94" i="2" s="1"/>
  <c r="Y94" i="2"/>
  <c r="AM94" i="2" s="1"/>
  <c r="O72" i="2"/>
  <c r="AC72" i="2" s="1"/>
  <c r="P72" i="2"/>
  <c r="AD72" i="2" s="1"/>
  <c r="Q72" i="2"/>
  <c r="AE72" i="2" s="1"/>
  <c r="R72" i="2"/>
  <c r="AF72" i="2" s="1"/>
  <c r="S72" i="2"/>
  <c r="AG72" i="2" s="1"/>
  <c r="T72" i="2"/>
  <c r="AH72" i="2" s="1"/>
  <c r="U72" i="2"/>
  <c r="AI72" i="2" s="1"/>
  <c r="V72" i="2"/>
  <c r="AJ72" i="2" s="1"/>
  <c r="W72" i="2"/>
  <c r="AK72" i="2" s="1"/>
  <c r="X72" i="2"/>
  <c r="AL72" i="2" s="1"/>
  <c r="Y72" i="2"/>
  <c r="AM72" i="2" s="1"/>
  <c r="O73" i="2"/>
  <c r="AC73" i="2" s="1"/>
  <c r="P73" i="2"/>
  <c r="AD73" i="2" s="1"/>
  <c r="Q73" i="2"/>
  <c r="AE73" i="2" s="1"/>
  <c r="R73" i="2"/>
  <c r="AF73" i="2" s="1"/>
  <c r="S73" i="2"/>
  <c r="AG73" i="2" s="1"/>
  <c r="T73" i="2"/>
  <c r="AH73" i="2" s="1"/>
  <c r="U73" i="2"/>
  <c r="AI73" i="2" s="1"/>
  <c r="V73" i="2"/>
  <c r="AJ73" i="2" s="1"/>
  <c r="W73" i="2"/>
  <c r="AK73" i="2" s="1"/>
  <c r="X73" i="2"/>
  <c r="AL73" i="2" s="1"/>
  <c r="Y73" i="2"/>
  <c r="AM73" i="2" s="1"/>
  <c r="O97" i="2"/>
  <c r="AC97" i="2" s="1"/>
  <c r="P97" i="2"/>
  <c r="AD97" i="2" s="1"/>
  <c r="Q97" i="2"/>
  <c r="AE97" i="2" s="1"/>
  <c r="R97" i="2"/>
  <c r="AF97" i="2" s="1"/>
  <c r="S97" i="2"/>
  <c r="AG97" i="2" s="1"/>
  <c r="T97" i="2"/>
  <c r="AH97" i="2" s="1"/>
  <c r="U97" i="2"/>
  <c r="AI97" i="2" s="1"/>
  <c r="V97" i="2"/>
  <c r="AJ97" i="2" s="1"/>
  <c r="W97" i="2"/>
  <c r="AK97" i="2" s="1"/>
  <c r="X97" i="2"/>
  <c r="AL97" i="2" s="1"/>
  <c r="Y97" i="2"/>
  <c r="AM97" i="2" s="1"/>
  <c r="O71" i="2"/>
  <c r="AC71" i="2" s="1"/>
  <c r="P71" i="2"/>
  <c r="AD71" i="2" s="1"/>
  <c r="Q71" i="2"/>
  <c r="AE71" i="2" s="1"/>
  <c r="R71" i="2"/>
  <c r="AF71" i="2" s="1"/>
  <c r="S71" i="2"/>
  <c r="AG71" i="2" s="1"/>
  <c r="T71" i="2"/>
  <c r="AH71" i="2" s="1"/>
  <c r="U71" i="2"/>
  <c r="AI71" i="2" s="1"/>
  <c r="V71" i="2"/>
  <c r="AJ71" i="2" s="1"/>
  <c r="W71" i="2"/>
  <c r="AK71" i="2" s="1"/>
  <c r="X71" i="2"/>
  <c r="AL71" i="2" s="1"/>
  <c r="Y71" i="2"/>
  <c r="AM71" i="2" s="1"/>
  <c r="O92" i="2"/>
  <c r="AC92" i="2" s="1"/>
  <c r="P92" i="2"/>
  <c r="AD92" i="2" s="1"/>
  <c r="Q92" i="2"/>
  <c r="AE92" i="2" s="1"/>
  <c r="R92" i="2"/>
  <c r="AF92" i="2" s="1"/>
  <c r="S92" i="2"/>
  <c r="AG92" i="2" s="1"/>
  <c r="T92" i="2"/>
  <c r="AH92" i="2" s="1"/>
  <c r="U92" i="2"/>
  <c r="AI92" i="2" s="1"/>
  <c r="V92" i="2"/>
  <c r="AJ92" i="2" s="1"/>
  <c r="W92" i="2"/>
  <c r="AK92" i="2" s="1"/>
  <c r="X92" i="2"/>
  <c r="AL92" i="2" s="1"/>
  <c r="Y92" i="2"/>
  <c r="AM92" i="2" s="1"/>
  <c r="O96" i="2"/>
  <c r="AC96" i="2" s="1"/>
  <c r="P96" i="2"/>
  <c r="AD96" i="2" s="1"/>
  <c r="Q96" i="2"/>
  <c r="AE96" i="2" s="1"/>
  <c r="R96" i="2"/>
  <c r="AF96" i="2" s="1"/>
  <c r="S96" i="2"/>
  <c r="AG96" i="2" s="1"/>
  <c r="T96" i="2"/>
  <c r="AH96" i="2" s="1"/>
  <c r="U96" i="2"/>
  <c r="AI96" i="2" s="1"/>
  <c r="V96" i="2"/>
  <c r="AJ96" i="2" s="1"/>
  <c r="W96" i="2"/>
  <c r="AK96" i="2" s="1"/>
  <c r="X96" i="2"/>
  <c r="AL96" i="2" s="1"/>
  <c r="Y96" i="2"/>
  <c r="AM96" i="2" s="1"/>
  <c r="O68" i="2"/>
  <c r="AC68" i="2" s="1"/>
  <c r="P68" i="2"/>
  <c r="AD68" i="2" s="1"/>
  <c r="Q68" i="2"/>
  <c r="AE68" i="2" s="1"/>
  <c r="R68" i="2"/>
  <c r="AF68" i="2" s="1"/>
  <c r="S68" i="2"/>
  <c r="AG68" i="2" s="1"/>
  <c r="T68" i="2"/>
  <c r="AH68" i="2" s="1"/>
  <c r="U68" i="2"/>
  <c r="AI68" i="2" s="1"/>
  <c r="V68" i="2"/>
  <c r="AJ68" i="2" s="1"/>
  <c r="W68" i="2"/>
  <c r="AK68" i="2" s="1"/>
  <c r="X68" i="2"/>
  <c r="AL68" i="2" s="1"/>
  <c r="Y68" i="2"/>
  <c r="AM68" i="2" s="1"/>
  <c r="O93" i="2"/>
  <c r="AC93" i="2" s="1"/>
  <c r="P93" i="2"/>
  <c r="AD93" i="2" s="1"/>
  <c r="Q93" i="2"/>
  <c r="AE93" i="2" s="1"/>
  <c r="R93" i="2"/>
  <c r="AF93" i="2" s="1"/>
  <c r="S93" i="2"/>
  <c r="AG93" i="2" s="1"/>
  <c r="T93" i="2"/>
  <c r="AH93" i="2" s="1"/>
  <c r="U93" i="2"/>
  <c r="AI93" i="2" s="1"/>
  <c r="V93" i="2"/>
  <c r="AJ93" i="2" s="1"/>
  <c r="W93" i="2"/>
  <c r="AK93" i="2" s="1"/>
  <c r="X93" i="2"/>
  <c r="AL93" i="2" s="1"/>
  <c r="Y93" i="2"/>
  <c r="AM93" i="2" s="1"/>
  <c r="O99" i="2"/>
  <c r="AC99" i="2" s="1"/>
  <c r="P99" i="2"/>
  <c r="AD99" i="2" s="1"/>
  <c r="Q99" i="2"/>
  <c r="AE99" i="2" s="1"/>
  <c r="R99" i="2"/>
  <c r="AF99" i="2" s="1"/>
  <c r="S99" i="2"/>
  <c r="AG99" i="2" s="1"/>
  <c r="T99" i="2"/>
  <c r="AH99" i="2" s="1"/>
  <c r="U99" i="2"/>
  <c r="AI99" i="2" s="1"/>
  <c r="V99" i="2"/>
  <c r="AJ99" i="2" s="1"/>
  <c r="W99" i="2"/>
  <c r="AK99" i="2" s="1"/>
  <c r="X99" i="2"/>
  <c r="AL99" i="2" s="1"/>
  <c r="Y99" i="2"/>
  <c r="AM99" i="2" s="1"/>
  <c r="O91" i="2"/>
  <c r="AC91" i="2" s="1"/>
  <c r="P91" i="2"/>
  <c r="AD91" i="2" s="1"/>
  <c r="Q91" i="2"/>
  <c r="AE91" i="2" s="1"/>
  <c r="R91" i="2"/>
  <c r="AF91" i="2" s="1"/>
  <c r="S91" i="2"/>
  <c r="AG91" i="2" s="1"/>
  <c r="T91" i="2"/>
  <c r="AH91" i="2" s="1"/>
  <c r="U91" i="2"/>
  <c r="AI91" i="2" s="1"/>
  <c r="V91" i="2"/>
  <c r="AJ91" i="2" s="1"/>
  <c r="W91" i="2"/>
  <c r="AK91" i="2" s="1"/>
  <c r="X91" i="2"/>
  <c r="AL91" i="2" s="1"/>
  <c r="Y91" i="2"/>
  <c r="AM91" i="2" s="1"/>
  <c r="O90" i="2"/>
  <c r="AC90" i="2" s="1"/>
  <c r="P90" i="2"/>
  <c r="AD90" i="2" s="1"/>
  <c r="Q90" i="2"/>
  <c r="AE90" i="2" s="1"/>
  <c r="R90" i="2"/>
  <c r="AF90" i="2" s="1"/>
  <c r="S90" i="2"/>
  <c r="AG90" i="2" s="1"/>
  <c r="T90" i="2"/>
  <c r="AH90" i="2" s="1"/>
  <c r="U90" i="2"/>
  <c r="AI90" i="2" s="1"/>
  <c r="V90" i="2"/>
  <c r="AJ90" i="2" s="1"/>
  <c r="W90" i="2"/>
  <c r="AK90" i="2" s="1"/>
  <c r="X90" i="2"/>
  <c r="AL90" i="2" s="1"/>
  <c r="Y90" i="2"/>
  <c r="AM90" i="2" s="1"/>
  <c r="O102" i="2"/>
  <c r="AC102" i="2" s="1"/>
  <c r="P102" i="2"/>
  <c r="AD102" i="2" s="1"/>
  <c r="Q102" i="2"/>
  <c r="AE102" i="2" s="1"/>
  <c r="R102" i="2"/>
  <c r="AF102" i="2" s="1"/>
  <c r="S102" i="2"/>
  <c r="AG102" i="2" s="1"/>
  <c r="T102" i="2"/>
  <c r="AH102" i="2" s="1"/>
  <c r="U102" i="2"/>
  <c r="AI102" i="2" s="1"/>
  <c r="V102" i="2"/>
  <c r="AJ102" i="2" s="1"/>
  <c r="W102" i="2"/>
  <c r="AK102" i="2" s="1"/>
  <c r="X102" i="2"/>
  <c r="AL102" i="2" s="1"/>
  <c r="Y102" i="2"/>
  <c r="AM102" i="2" s="1"/>
  <c r="O89" i="2"/>
  <c r="AC89" i="2" s="1"/>
  <c r="P89" i="2"/>
  <c r="AD89" i="2" s="1"/>
  <c r="Q89" i="2"/>
  <c r="AE89" i="2" s="1"/>
  <c r="R89" i="2"/>
  <c r="AF89" i="2" s="1"/>
  <c r="S89" i="2"/>
  <c r="AG89" i="2" s="1"/>
  <c r="T89" i="2"/>
  <c r="AH89" i="2" s="1"/>
  <c r="U89" i="2"/>
  <c r="AI89" i="2" s="1"/>
  <c r="V89" i="2"/>
  <c r="AJ89" i="2" s="1"/>
  <c r="W89" i="2"/>
  <c r="AK89" i="2" s="1"/>
  <c r="X89" i="2"/>
  <c r="AL89" i="2" s="1"/>
  <c r="Y89" i="2"/>
  <c r="AM89" i="2" s="1"/>
  <c r="O98" i="2"/>
  <c r="AC98" i="2" s="1"/>
  <c r="P98" i="2"/>
  <c r="AD98" i="2" s="1"/>
  <c r="Q98" i="2"/>
  <c r="AE98" i="2" s="1"/>
  <c r="R98" i="2"/>
  <c r="AF98" i="2" s="1"/>
  <c r="S98" i="2"/>
  <c r="AG98" i="2" s="1"/>
  <c r="T98" i="2"/>
  <c r="AH98" i="2" s="1"/>
  <c r="U98" i="2"/>
  <c r="AI98" i="2" s="1"/>
  <c r="V98" i="2"/>
  <c r="AJ98" i="2" s="1"/>
  <c r="W98" i="2"/>
  <c r="AK98" i="2" s="1"/>
  <c r="X98" i="2"/>
  <c r="AL98" i="2" s="1"/>
  <c r="Y98" i="2"/>
  <c r="AM98" i="2" s="1"/>
  <c r="O101" i="2"/>
  <c r="AC101" i="2" s="1"/>
  <c r="P101" i="2"/>
  <c r="AD101" i="2" s="1"/>
  <c r="Q101" i="2"/>
  <c r="AE101" i="2" s="1"/>
  <c r="R101" i="2"/>
  <c r="AF101" i="2" s="1"/>
  <c r="S101" i="2"/>
  <c r="AG101" i="2" s="1"/>
  <c r="T101" i="2"/>
  <c r="AH101" i="2" s="1"/>
  <c r="U101" i="2"/>
  <c r="AI101" i="2" s="1"/>
  <c r="V101" i="2"/>
  <c r="AJ101" i="2" s="1"/>
  <c r="W101" i="2"/>
  <c r="AK101" i="2" s="1"/>
  <c r="X101" i="2"/>
  <c r="AL101" i="2" s="1"/>
  <c r="Y101" i="2"/>
  <c r="AM101" i="2" s="1"/>
  <c r="O95" i="2"/>
  <c r="AC95" i="2" s="1"/>
  <c r="P95" i="2"/>
  <c r="AD95" i="2" s="1"/>
  <c r="Q95" i="2"/>
  <c r="AE95" i="2" s="1"/>
  <c r="R95" i="2"/>
  <c r="AF95" i="2" s="1"/>
  <c r="S95" i="2"/>
  <c r="AG95" i="2" s="1"/>
  <c r="T95" i="2"/>
  <c r="AH95" i="2" s="1"/>
  <c r="U95" i="2"/>
  <c r="AI95" i="2" s="1"/>
  <c r="V95" i="2"/>
  <c r="AJ95" i="2" s="1"/>
  <c r="W95" i="2"/>
  <c r="AK95" i="2" s="1"/>
  <c r="X95" i="2"/>
  <c r="AL95" i="2" s="1"/>
  <c r="Y95" i="2"/>
  <c r="AM95" i="2" s="1"/>
  <c r="O88" i="2"/>
  <c r="AC88" i="2" s="1"/>
  <c r="P88" i="2"/>
  <c r="AD88" i="2" s="1"/>
  <c r="Q88" i="2"/>
  <c r="AE88" i="2" s="1"/>
  <c r="R88" i="2"/>
  <c r="AF88" i="2" s="1"/>
  <c r="S88" i="2"/>
  <c r="AG88" i="2" s="1"/>
  <c r="T88" i="2"/>
  <c r="AH88" i="2" s="1"/>
  <c r="U88" i="2"/>
  <c r="AI88" i="2" s="1"/>
  <c r="V88" i="2"/>
  <c r="AJ88" i="2" s="1"/>
  <c r="W88" i="2"/>
  <c r="AK88" i="2" s="1"/>
  <c r="X88" i="2"/>
  <c r="AL88" i="2" s="1"/>
  <c r="Y88" i="2"/>
  <c r="AM88" i="2" s="1"/>
  <c r="O104" i="2"/>
  <c r="AC104" i="2" s="1"/>
  <c r="P104" i="2"/>
  <c r="AD104" i="2" s="1"/>
  <c r="Q104" i="2"/>
  <c r="AE104" i="2" s="1"/>
  <c r="R104" i="2"/>
  <c r="AF104" i="2" s="1"/>
  <c r="S104" i="2"/>
  <c r="AG104" i="2" s="1"/>
  <c r="T104" i="2"/>
  <c r="AH104" i="2" s="1"/>
  <c r="U104" i="2"/>
  <c r="AI104" i="2" s="1"/>
  <c r="V104" i="2"/>
  <c r="AJ104" i="2" s="1"/>
  <c r="W104" i="2"/>
  <c r="AK104" i="2" s="1"/>
  <c r="X104" i="2"/>
  <c r="AL104" i="2" s="1"/>
  <c r="Y104" i="2"/>
  <c r="AM104" i="2" s="1"/>
  <c r="O103" i="2"/>
  <c r="AC103" i="2" s="1"/>
  <c r="P103" i="2"/>
  <c r="AD103" i="2" s="1"/>
  <c r="Q103" i="2"/>
  <c r="AE103" i="2" s="1"/>
  <c r="R103" i="2"/>
  <c r="AF103" i="2" s="1"/>
  <c r="S103" i="2"/>
  <c r="AG103" i="2" s="1"/>
  <c r="T103" i="2"/>
  <c r="AH103" i="2" s="1"/>
  <c r="U103" i="2"/>
  <c r="AI103" i="2" s="1"/>
  <c r="V103" i="2"/>
  <c r="AJ103" i="2" s="1"/>
  <c r="W103" i="2"/>
  <c r="AK103" i="2" s="1"/>
  <c r="X103" i="2"/>
  <c r="AL103" i="2" s="1"/>
  <c r="Y103" i="2"/>
  <c r="AM103" i="2" s="1"/>
  <c r="O128" i="2"/>
  <c r="AC128" i="2" s="1"/>
  <c r="P128" i="2"/>
  <c r="AD128" i="2" s="1"/>
  <c r="Q128" i="2"/>
  <c r="AE128" i="2" s="1"/>
  <c r="R128" i="2"/>
  <c r="AF128" i="2" s="1"/>
  <c r="S128" i="2"/>
  <c r="AG128" i="2" s="1"/>
  <c r="T128" i="2"/>
  <c r="AH128" i="2" s="1"/>
  <c r="U128" i="2"/>
  <c r="AI128" i="2" s="1"/>
  <c r="V128" i="2"/>
  <c r="AJ128" i="2" s="1"/>
  <c r="W128" i="2"/>
  <c r="AK128" i="2" s="1"/>
  <c r="X128" i="2"/>
  <c r="AL128" i="2" s="1"/>
  <c r="Y128" i="2"/>
  <c r="AM128" i="2" s="1"/>
  <c r="O125" i="2"/>
  <c r="AC125" i="2" s="1"/>
  <c r="P125" i="2"/>
  <c r="AD125" i="2" s="1"/>
  <c r="Q125" i="2"/>
  <c r="AE125" i="2" s="1"/>
  <c r="R125" i="2"/>
  <c r="AF125" i="2" s="1"/>
  <c r="S125" i="2"/>
  <c r="AG125" i="2" s="1"/>
  <c r="T125" i="2"/>
  <c r="AH125" i="2" s="1"/>
  <c r="U125" i="2"/>
  <c r="AI125" i="2" s="1"/>
  <c r="V125" i="2"/>
  <c r="AJ125" i="2" s="1"/>
  <c r="W125" i="2"/>
  <c r="AK125" i="2" s="1"/>
  <c r="X125" i="2"/>
  <c r="AL125" i="2" s="1"/>
  <c r="Y125" i="2"/>
  <c r="AM125" i="2" s="1"/>
  <c r="O124" i="2"/>
  <c r="AC124" i="2" s="1"/>
  <c r="P124" i="2"/>
  <c r="AD124" i="2" s="1"/>
  <c r="Q124" i="2"/>
  <c r="AE124" i="2" s="1"/>
  <c r="R124" i="2"/>
  <c r="AF124" i="2" s="1"/>
  <c r="S124" i="2"/>
  <c r="AG124" i="2" s="1"/>
  <c r="T124" i="2"/>
  <c r="AH124" i="2" s="1"/>
  <c r="U124" i="2"/>
  <c r="AI124" i="2" s="1"/>
  <c r="V124" i="2"/>
  <c r="AJ124" i="2" s="1"/>
  <c r="W124" i="2"/>
  <c r="AK124" i="2" s="1"/>
  <c r="X124" i="2"/>
  <c r="AL124" i="2" s="1"/>
  <c r="Y124" i="2"/>
  <c r="AM124" i="2" s="1"/>
  <c r="O113" i="2"/>
  <c r="AC113" i="2" s="1"/>
  <c r="P113" i="2"/>
  <c r="AD113" i="2" s="1"/>
  <c r="Q113" i="2"/>
  <c r="AE113" i="2" s="1"/>
  <c r="R113" i="2"/>
  <c r="AF113" i="2" s="1"/>
  <c r="S113" i="2"/>
  <c r="AG113" i="2" s="1"/>
  <c r="T113" i="2"/>
  <c r="AH113" i="2" s="1"/>
  <c r="U113" i="2"/>
  <c r="AI113" i="2" s="1"/>
  <c r="V113" i="2"/>
  <c r="AJ113" i="2" s="1"/>
  <c r="W113" i="2"/>
  <c r="AK113" i="2" s="1"/>
  <c r="X113" i="2"/>
  <c r="AL113" i="2" s="1"/>
  <c r="Y113" i="2"/>
  <c r="AM113" i="2" s="1"/>
  <c r="O120" i="2"/>
  <c r="AC120" i="2" s="1"/>
  <c r="P120" i="2"/>
  <c r="AD120" i="2" s="1"/>
  <c r="Q120" i="2"/>
  <c r="AE120" i="2" s="1"/>
  <c r="R120" i="2"/>
  <c r="AF120" i="2" s="1"/>
  <c r="S120" i="2"/>
  <c r="AG120" i="2" s="1"/>
  <c r="T120" i="2"/>
  <c r="AH120" i="2" s="1"/>
  <c r="U120" i="2"/>
  <c r="AI120" i="2" s="1"/>
  <c r="V120" i="2"/>
  <c r="AJ120" i="2" s="1"/>
  <c r="W120" i="2"/>
  <c r="AK120" i="2" s="1"/>
  <c r="X120" i="2"/>
  <c r="AL120" i="2" s="1"/>
  <c r="Y120" i="2"/>
  <c r="AM120" i="2" s="1"/>
  <c r="O123" i="2"/>
  <c r="AC123" i="2" s="1"/>
  <c r="P123" i="2"/>
  <c r="AD123" i="2" s="1"/>
  <c r="Q123" i="2"/>
  <c r="AE123" i="2" s="1"/>
  <c r="R123" i="2"/>
  <c r="AF123" i="2" s="1"/>
  <c r="S123" i="2"/>
  <c r="AG123" i="2" s="1"/>
  <c r="T123" i="2"/>
  <c r="AH123" i="2" s="1"/>
  <c r="U123" i="2"/>
  <c r="AI123" i="2" s="1"/>
  <c r="V123" i="2"/>
  <c r="AJ123" i="2" s="1"/>
  <c r="W123" i="2"/>
  <c r="AK123" i="2" s="1"/>
  <c r="X123" i="2"/>
  <c r="AL123" i="2" s="1"/>
  <c r="Y123" i="2"/>
  <c r="AM123" i="2" s="1"/>
  <c r="O112" i="2"/>
  <c r="AC112" i="2" s="1"/>
  <c r="P112" i="2"/>
  <c r="AD112" i="2" s="1"/>
  <c r="Q112" i="2"/>
  <c r="AE112" i="2" s="1"/>
  <c r="R112" i="2"/>
  <c r="AF112" i="2" s="1"/>
  <c r="S112" i="2"/>
  <c r="AG112" i="2" s="1"/>
  <c r="T112" i="2"/>
  <c r="AH112" i="2" s="1"/>
  <c r="U112" i="2"/>
  <c r="AI112" i="2" s="1"/>
  <c r="V112" i="2"/>
  <c r="AJ112" i="2" s="1"/>
  <c r="W112" i="2"/>
  <c r="AK112" i="2" s="1"/>
  <c r="X112" i="2"/>
  <c r="AL112" i="2" s="1"/>
  <c r="Y112" i="2"/>
  <c r="AM112" i="2" s="1"/>
  <c r="O127" i="2"/>
  <c r="AC127" i="2" s="1"/>
  <c r="P127" i="2"/>
  <c r="AD127" i="2" s="1"/>
  <c r="Q127" i="2"/>
  <c r="AE127" i="2" s="1"/>
  <c r="R127" i="2"/>
  <c r="AF127" i="2" s="1"/>
  <c r="S127" i="2"/>
  <c r="AG127" i="2" s="1"/>
  <c r="T127" i="2"/>
  <c r="AH127" i="2" s="1"/>
  <c r="U127" i="2"/>
  <c r="AI127" i="2" s="1"/>
  <c r="V127" i="2"/>
  <c r="AJ127" i="2" s="1"/>
  <c r="W127" i="2"/>
  <c r="AK127" i="2" s="1"/>
  <c r="X127" i="2"/>
  <c r="AL127" i="2" s="1"/>
  <c r="Y127" i="2"/>
  <c r="AM127" i="2" s="1"/>
  <c r="O119" i="2"/>
  <c r="AC119" i="2" s="1"/>
  <c r="P119" i="2"/>
  <c r="AD119" i="2" s="1"/>
  <c r="Q119" i="2"/>
  <c r="AE119" i="2" s="1"/>
  <c r="R119" i="2"/>
  <c r="AF119" i="2" s="1"/>
  <c r="S119" i="2"/>
  <c r="AG119" i="2" s="1"/>
  <c r="T119" i="2"/>
  <c r="AH119" i="2" s="1"/>
  <c r="U119" i="2"/>
  <c r="AI119" i="2" s="1"/>
  <c r="V119" i="2"/>
  <c r="AJ119" i="2" s="1"/>
  <c r="W119" i="2"/>
  <c r="AK119" i="2" s="1"/>
  <c r="X119" i="2"/>
  <c r="AL119" i="2" s="1"/>
  <c r="Y119" i="2"/>
  <c r="AM119" i="2" s="1"/>
  <c r="O122" i="2"/>
  <c r="AC122" i="2" s="1"/>
  <c r="P122" i="2"/>
  <c r="AD122" i="2" s="1"/>
  <c r="Q122" i="2"/>
  <c r="AE122" i="2" s="1"/>
  <c r="R122" i="2"/>
  <c r="AF122" i="2" s="1"/>
  <c r="S122" i="2"/>
  <c r="AG122" i="2" s="1"/>
  <c r="T122" i="2"/>
  <c r="AH122" i="2" s="1"/>
  <c r="U122" i="2"/>
  <c r="AI122" i="2" s="1"/>
  <c r="V122" i="2"/>
  <c r="AJ122" i="2" s="1"/>
  <c r="W122" i="2"/>
  <c r="AK122" i="2" s="1"/>
  <c r="X122" i="2"/>
  <c r="AL122" i="2" s="1"/>
  <c r="Y122" i="2"/>
  <c r="AM122" i="2" s="1"/>
  <c r="O111" i="2"/>
  <c r="AC111" i="2" s="1"/>
  <c r="P111" i="2"/>
  <c r="AD111" i="2" s="1"/>
  <c r="Q111" i="2"/>
  <c r="AE111" i="2" s="1"/>
  <c r="R111" i="2"/>
  <c r="AF111" i="2" s="1"/>
  <c r="S111" i="2"/>
  <c r="AG111" i="2" s="1"/>
  <c r="T111" i="2"/>
  <c r="AH111" i="2" s="1"/>
  <c r="U111" i="2"/>
  <c r="AI111" i="2" s="1"/>
  <c r="V111" i="2"/>
  <c r="AJ111" i="2" s="1"/>
  <c r="W111" i="2"/>
  <c r="AK111" i="2" s="1"/>
  <c r="X111" i="2"/>
  <c r="AL111" i="2" s="1"/>
  <c r="Y111" i="2"/>
  <c r="AM111" i="2" s="1"/>
  <c r="O118" i="2"/>
  <c r="AC118" i="2" s="1"/>
  <c r="P118" i="2"/>
  <c r="AD118" i="2" s="1"/>
  <c r="Q118" i="2"/>
  <c r="AE118" i="2" s="1"/>
  <c r="R118" i="2"/>
  <c r="AF118" i="2" s="1"/>
  <c r="S118" i="2"/>
  <c r="AG118" i="2" s="1"/>
  <c r="T118" i="2"/>
  <c r="AH118" i="2" s="1"/>
  <c r="U118" i="2"/>
  <c r="AI118" i="2" s="1"/>
  <c r="V118" i="2"/>
  <c r="AJ118" i="2" s="1"/>
  <c r="W118" i="2"/>
  <c r="AK118" i="2" s="1"/>
  <c r="X118" i="2"/>
  <c r="AL118" i="2" s="1"/>
  <c r="Y118" i="2"/>
  <c r="AM118" i="2" s="1"/>
  <c r="O115" i="2"/>
  <c r="AC115" i="2" s="1"/>
  <c r="P115" i="2"/>
  <c r="AD115" i="2" s="1"/>
  <c r="Q115" i="2"/>
  <c r="AE115" i="2" s="1"/>
  <c r="R115" i="2"/>
  <c r="AF115" i="2" s="1"/>
  <c r="S115" i="2"/>
  <c r="AG115" i="2" s="1"/>
  <c r="T115" i="2"/>
  <c r="AH115" i="2" s="1"/>
  <c r="U115" i="2"/>
  <c r="AI115" i="2" s="1"/>
  <c r="V115" i="2"/>
  <c r="AJ115" i="2" s="1"/>
  <c r="W115" i="2"/>
  <c r="AK115" i="2" s="1"/>
  <c r="X115" i="2"/>
  <c r="AL115" i="2" s="1"/>
  <c r="Y115" i="2"/>
  <c r="AM115" i="2" s="1"/>
  <c r="O108" i="2"/>
  <c r="AC108" i="2" s="1"/>
  <c r="P108" i="2"/>
  <c r="AD108" i="2" s="1"/>
  <c r="Q108" i="2"/>
  <c r="AE108" i="2" s="1"/>
  <c r="R108" i="2"/>
  <c r="AF108" i="2" s="1"/>
  <c r="S108" i="2"/>
  <c r="AG108" i="2" s="1"/>
  <c r="T108" i="2"/>
  <c r="AH108" i="2" s="1"/>
  <c r="U108" i="2"/>
  <c r="AI108" i="2" s="1"/>
  <c r="V108" i="2"/>
  <c r="AJ108" i="2" s="1"/>
  <c r="W108" i="2"/>
  <c r="AK108" i="2" s="1"/>
  <c r="X108" i="2"/>
  <c r="AL108" i="2" s="1"/>
  <c r="Y108" i="2"/>
  <c r="AM108" i="2" s="1"/>
  <c r="O117" i="2"/>
  <c r="AC117" i="2" s="1"/>
  <c r="P117" i="2"/>
  <c r="AD117" i="2" s="1"/>
  <c r="Q117" i="2"/>
  <c r="AE117" i="2" s="1"/>
  <c r="R117" i="2"/>
  <c r="AF117" i="2" s="1"/>
  <c r="S117" i="2"/>
  <c r="AG117" i="2" s="1"/>
  <c r="T117" i="2"/>
  <c r="AH117" i="2" s="1"/>
  <c r="U117" i="2"/>
  <c r="AI117" i="2" s="1"/>
  <c r="V117" i="2"/>
  <c r="AJ117" i="2" s="1"/>
  <c r="W117" i="2"/>
  <c r="AK117" i="2" s="1"/>
  <c r="X117" i="2"/>
  <c r="AL117" i="2" s="1"/>
  <c r="Y117" i="2"/>
  <c r="AM117" i="2" s="1"/>
  <c r="O109" i="2"/>
  <c r="AC109" i="2" s="1"/>
  <c r="P109" i="2"/>
  <c r="AD109" i="2" s="1"/>
  <c r="Q109" i="2"/>
  <c r="AE109" i="2" s="1"/>
  <c r="R109" i="2"/>
  <c r="AF109" i="2" s="1"/>
  <c r="S109" i="2"/>
  <c r="AG109" i="2" s="1"/>
  <c r="T109" i="2"/>
  <c r="AH109" i="2" s="1"/>
  <c r="U109" i="2"/>
  <c r="AI109" i="2" s="1"/>
  <c r="V109" i="2"/>
  <c r="AJ109" i="2" s="1"/>
  <c r="W109" i="2"/>
  <c r="AK109" i="2" s="1"/>
  <c r="X109" i="2"/>
  <c r="AL109" i="2" s="1"/>
  <c r="Y109" i="2"/>
  <c r="AM109" i="2" s="1"/>
  <c r="O110" i="2"/>
  <c r="AC110" i="2" s="1"/>
  <c r="P110" i="2"/>
  <c r="AD110" i="2" s="1"/>
  <c r="Q110" i="2"/>
  <c r="AE110" i="2" s="1"/>
  <c r="R110" i="2"/>
  <c r="AF110" i="2" s="1"/>
  <c r="S110" i="2"/>
  <c r="AG110" i="2" s="1"/>
  <c r="T110" i="2"/>
  <c r="AH110" i="2" s="1"/>
  <c r="U110" i="2"/>
  <c r="AI110" i="2" s="1"/>
  <c r="V110" i="2"/>
  <c r="AJ110" i="2" s="1"/>
  <c r="W110" i="2"/>
  <c r="AK110" i="2" s="1"/>
  <c r="X110" i="2"/>
  <c r="AL110" i="2" s="1"/>
  <c r="Y110" i="2"/>
  <c r="AM110" i="2" s="1"/>
  <c r="O136" i="2"/>
  <c r="AC136" i="2" s="1"/>
  <c r="P136" i="2"/>
  <c r="AD136" i="2" s="1"/>
  <c r="Q136" i="2"/>
  <c r="AE136" i="2" s="1"/>
  <c r="R136" i="2"/>
  <c r="AF136" i="2" s="1"/>
  <c r="S136" i="2"/>
  <c r="AG136" i="2" s="1"/>
  <c r="T136" i="2"/>
  <c r="AH136" i="2" s="1"/>
  <c r="U136" i="2"/>
  <c r="AI136" i="2" s="1"/>
  <c r="V136" i="2"/>
  <c r="AJ136" i="2" s="1"/>
  <c r="W136" i="2"/>
  <c r="AK136" i="2" s="1"/>
  <c r="X136" i="2"/>
  <c r="AL136" i="2" s="1"/>
  <c r="Y136" i="2"/>
  <c r="AM136" i="2" s="1"/>
  <c r="O121" i="2"/>
  <c r="AC121" i="2" s="1"/>
  <c r="P121" i="2"/>
  <c r="AD121" i="2" s="1"/>
  <c r="Q121" i="2"/>
  <c r="AE121" i="2" s="1"/>
  <c r="R121" i="2"/>
  <c r="AF121" i="2" s="1"/>
  <c r="S121" i="2"/>
  <c r="AG121" i="2" s="1"/>
  <c r="T121" i="2"/>
  <c r="AH121" i="2" s="1"/>
  <c r="U121" i="2"/>
  <c r="AI121" i="2" s="1"/>
  <c r="V121" i="2"/>
  <c r="AJ121" i="2" s="1"/>
  <c r="W121" i="2"/>
  <c r="AK121" i="2" s="1"/>
  <c r="X121" i="2"/>
  <c r="AL121" i="2" s="1"/>
  <c r="Y121" i="2"/>
  <c r="AM121" i="2" s="1"/>
  <c r="O133" i="2"/>
  <c r="AC133" i="2" s="1"/>
  <c r="P133" i="2"/>
  <c r="AD133" i="2" s="1"/>
  <c r="Q133" i="2"/>
  <c r="AE133" i="2" s="1"/>
  <c r="R133" i="2"/>
  <c r="AF133" i="2" s="1"/>
  <c r="S133" i="2"/>
  <c r="AG133" i="2" s="1"/>
  <c r="T133" i="2"/>
  <c r="AH133" i="2" s="1"/>
  <c r="U133" i="2"/>
  <c r="AI133" i="2" s="1"/>
  <c r="V133" i="2"/>
  <c r="AJ133" i="2" s="1"/>
  <c r="W133" i="2"/>
  <c r="AK133" i="2" s="1"/>
  <c r="X133" i="2"/>
  <c r="AL133" i="2" s="1"/>
  <c r="Y133" i="2"/>
  <c r="AM133" i="2" s="1"/>
  <c r="O126" i="2"/>
  <c r="AC126" i="2" s="1"/>
  <c r="P126" i="2"/>
  <c r="AD126" i="2" s="1"/>
  <c r="Q126" i="2"/>
  <c r="AE126" i="2" s="1"/>
  <c r="R126" i="2"/>
  <c r="AF126" i="2" s="1"/>
  <c r="S126" i="2"/>
  <c r="AG126" i="2" s="1"/>
  <c r="T126" i="2"/>
  <c r="AH126" i="2" s="1"/>
  <c r="U126" i="2"/>
  <c r="AI126" i="2" s="1"/>
  <c r="V126" i="2"/>
  <c r="AJ126" i="2" s="1"/>
  <c r="W126" i="2"/>
  <c r="AK126" i="2" s="1"/>
  <c r="X126" i="2"/>
  <c r="AL126" i="2" s="1"/>
  <c r="Y126" i="2"/>
  <c r="AM126" i="2" s="1"/>
  <c r="O116" i="2"/>
  <c r="AC116" i="2" s="1"/>
  <c r="P116" i="2"/>
  <c r="AD116" i="2" s="1"/>
  <c r="Q116" i="2"/>
  <c r="AE116" i="2" s="1"/>
  <c r="R116" i="2"/>
  <c r="AF116" i="2" s="1"/>
  <c r="S116" i="2"/>
  <c r="AG116" i="2" s="1"/>
  <c r="T116" i="2"/>
  <c r="AH116" i="2" s="1"/>
  <c r="U116" i="2"/>
  <c r="AI116" i="2" s="1"/>
  <c r="V116" i="2"/>
  <c r="AJ116" i="2" s="1"/>
  <c r="W116" i="2"/>
  <c r="AK116" i="2" s="1"/>
  <c r="X116" i="2"/>
  <c r="AL116" i="2" s="1"/>
  <c r="Y116" i="2"/>
  <c r="AM116" i="2" s="1"/>
  <c r="O107" i="2"/>
  <c r="AC107" i="2" s="1"/>
  <c r="P107" i="2"/>
  <c r="AD107" i="2" s="1"/>
  <c r="Q107" i="2"/>
  <c r="AE107" i="2" s="1"/>
  <c r="R107" i="2"/>
  <c r="AF107" i="2" s="1"/>
  <c r="S107" i="2"/>
  <c r="AG107" i="2" s="1"/>
  <c r="T107" i="2"/>
  <c r="AH107" i="2" s="1"/>
  <c r="U107" i="2"/>
  <c r="AI107" i="2" s="1"/>
  <c r="V107" i="2"/>
  <c r="AJ107" i="2" s="1"/>
  <c r="W107" i="2"/>
  <c r="AK107" i="2" s="1"/>
  <c r="X107" i="2"/>
  <c r="AL107" i="2" s="1"/>
  <c r="Y107" i="2"/>
  <c r="AM107" i="2" s="1"/>
  <c r="O114" i="2"/>
  <c r="AC114" i="2" s="1"/>
  <c r="P114" i="2"/>
  <c r="AD114" i="2" s="1"/>
  <c r="Q114" i="2"/>
  <c r="AE114" i="2" s="1"/>
  <c r="R114" i="2"/>
  <c r="AF114" i="2" s="1"/>
  <c r="S114" i="2"/>
  <c r="AG114" i="2" s="1"/>
  <c r="T114" i="2"/>
  <c r="AH114" i="2" s="1"/>
  <c r="U114" i="2"/>
  <c r="AI114" i="2" s="1"/>
  <c r="V114" i="2"/>
  <c r="AJ114" i="2" s="1"/>
  <c r="W114" i="2"/>
  <c r="AK114" i="2" s="1"/>
  <c r="X114" i="2"/>
  <c r="AL114" i="2" s="1"/>
  <c r="Y114" i="2"/>
  <c r="AM114" i="2" s="1"/>
  <c r="O135" i="2"/>
  <c r="AC135" i="2" s="1"/>
  <c r="P135" i="2"/>
  <c r="AD135" i="2" s="1"/>
  <c r="Q135" i="2"/>
  <c r="AE135" i="2" s="1"/>
  <c r="R135" i="2"/>
  <c r="AF135" i="2" s="1"/>
  <c r="S135" i="2"/>
  <c r="AG135" i="2" s="1"/>
  <c r="T135" i="2"/>
  <c r="AH135" i="2" s="1"/>
  <c r="U135" i="2"/>
  <c r="AI135" i="2" s="1"/>
  <c r="V135" i="2"/>
  <c r="AJ135" i="2" s="1"/>
  <c r="W135" i="2"/>
  <c r="AK135" i="2" s="1"/>
  <c r="X135" i="2"/>
  <c r="AL135" i="2" s="1"/>
  <c r="Y135" i="2"/>
  <c r="AM135" i="2" s="1"/>
  <c r="O106" i="2"/>
  <c r="AC106" i="2" s="1"/>
  <c r="P106" i="2"/>
  <c r="AD106" i="2" s="1"/>
  <c r="Q106" i="2"/>
  <c r="AE106" i="2" s="1"/>
  <c r="R106" i="2"/>
  <c r="AF106" i="2" s="1"/>
  <c r="S106" i="2"/>
  <c r="AG106" i="2" s="1"/>
  <c r="T106" i="2"/>
  <c r="AH106" i="2" s="1"/>
  <c r="U106" i="2"/>
  <c r="AI106" i="2" s="1"/>
  <c r="V106" i="2"/>
  <c r="AJ106" i="2" s="1"/>
  <c r="W106" i="2"/>
  <c r="AK106" i="2" s="1"/>
  <c r="X106" i="2"/>
  <c r="AL106" i="2" s="1"/>
  <c r="Y106" i="2"/>
  <c r="AM106" i="2" s="1"/>
  <c r="O132" i="2"/>
  <c r="AC132" i="2" s="1"/>
  <c r="P132" i="2"/>
  <c r="AD132" i="2" s="1"/>
  <c r="Q132" i="2"/>
  <c r="AE132" i="2" s="1"/>
  <c r="R132" i="2"/>
  <c r="AF132" i="2" s="1"/>
  <c r="S132" i="2"/>
  <c r="AG132" i="2" s="1"/>
  <c r="T132" i="2"/>
  <c r="AH132" i="2" s="1"/>
  <c r="U132" i="2"/>
  <c r="AI132" i="2" s="1"/>
  <c r="V132" i="2"/>
  <c r="AJ132" i="2" s="1"/>
  <c r="W132" i="2"/>
  <c r="AK132" i="2" s="1"/>
  <c r="X132" i="2"/>
  <c r="AL132" i="2" s="1"/>
  <c r="Y132" i="2"/>
  <c r="AM132" i="2" s="1"/>
  <c r="O130" i="2"/>
  <c r="AC130" i="2" s="1"/>
  <c r="P130" i="2"/>
  <c r="AD130" i="2" s="1"/>
  <c r="Q130" i="2"/>
  <c r="AE130" i="2" s="1"/>
  <c r="R130" i="2"/>
  <c r="AF130" i="2" s="1"/>
  <c r="S130" i="2"/>
  <c r="AG130" i="2" s="1"/>
  <c r="T130" i="2"/>
  <c r="AH130" i="2" s="1"/>
  <c r="U130" i="2"/>
  <c r="AI130" i="2" s="1"/>
  <c r="V130" i="2"/>
  <c r="AJ130" i="2" s="1"/>
  <c r="W130" i="2"/>
  <c r="AK130" i="2" s="1"/>
  <c r="X130" i="2"/>
  <c r="AL130" i="2" s="1"/>
  <c r="Y130" i="2"/>
  <c r="AM130" i="2" s="1"/>
  <c r="O105" i="2"/>
  <c r="AC105" i="2" s="1"/>
  <c r="P105" i="2"/>
  <c r="AD105" i="2" s="1"/>
  <c r="Q105" i="2"/>
  <c r="AE105" i="2" s="1"/>
  <c r="R105" i="2"/>
  <c r="AF105" i="2" s="1"/>
  <c r="S105" i="2"/>
  <c r="AG105" i="2" s="1"/>
  <c r="T105" i="2"/>
  <c r="AH105" i="2" s="1"/>
  <c r="U105" i="2"/>
  <c r="AI105" i="2" s="1"/>
  <c r="V105" i="2"/>
  <c r="AJ105" i="2" s="1"/>
  <c r="W105" i="2"/>
  <c r="AK105" i="2" s="1"/>
  <c r="X105" i="2"/>
  <c r="AL105" i="2" s="1"/>
  <c r="Y105" i="2"/>
  <c r="AM105" i="2" s="1"/>
  <c r="O131" i="2"/>
  <c r="AC131" i="2" s="1"/>
  <c r="P131" i="2"/>
  <c r="AD131" i="2" s="1"/>
  <c r="Q131" i="2"/>
  <c r="AE131" i="2" s="1"/>
  <c r="R131" i="2"/>
  <c r="AF131" i="2" s="1"/>
  <c r="S131" i="2"/>
  <c r="AG131" i="2" s="1"/>
  <c r="T131" i="2"/>
  <c r="AH131" i="2" s="1"/>
  <c r="U131" i="2"/>
  <c r="AI131" i="2" s="1"/>
  <c r="V131" i="2"/>
  <c r="AJ131" i="2" s="1"/>
  <c r="W131" i="2"/>
  <c r="AK131" i="2" s="1"/>
  <c r="X131" i="2"/>
  <c r="AL131" i="2" s="1"/>
  <c r="Y131" i="2"/>
  <c r="AM131" i="2" s="1"/>
  <c r="O134" i="2"/>
  <c r="AC134" i="2" s="1"/>
  <c r="P134" i="2"/>
  <c r="AD134" i="2" s="1"/>
  <c r="Q134" i="2"/>
  <c r="AE134" i="2" s="1"/>
  <c r="R134" i="2"/>
  <c r="AF134" i="2" s="1"/>
  <c r="S134" i="2"/>
  <c r="AG134" i="2" s="1"/>
  <c r="T134" i="2"/>
  <c r="AH134" i="2" s="1"/>
  <c r="U134" i="2"/>
  <c r="AI134" i="2" s="1"/>
  <c r="V134" i="2"/>
  <c r="AJ134" i="2" s="1"/>
  <c r="W134" i="2"/>
  <c r="AK134" i="2" s="1"/>
  <c r="X134" i="2"/>
  <c r="AL134" i="2" s="1"/>
  <c r="Y134" i="2"/>
  <c r="AM134" i="2" s="1"/>
  <c r="O137" i="2"/>
  <c r="AC137" i="2" s="1"/>
  <c r="P137" i="2"/>
  <c r="AD137" i="2" s="1"/>
  <c r="Q137" i="2"/>
  <c r="AE137" i="2" s="1"/>
  <c r="R137" i="2"/>
  <c r="AF137" i="2" s="1"/>
  <c r="S137" i="2"/>
  <c r="AG137" i="2" s="1"/>
  <c r="T137" i="2"/>
  <c r="AH137" i="2" s="1"/>
  <c r="U137" i="2"/>
  <c r="AI137" i="2" s="1"/>
  <c r="V137" i="2"/>
  <c r="AJ137" i="2" s="1"/>
  <c r="W137" i="2"/>
  <c r="AK137" i="2" s="1"/>
  <c r="X137" i="2"/>
  <c r="AL137" i="2" s="1"/>
  <c r="Y137" i="2"/>
  <c r="AM137" i="2" s="1"/>
  <c r="O129" i="2"/>
  <c r="AC129" i="2" s="1"/>
  <c r="P129" i="2"/>
  <c r="AD129" i="2" s="1"/>
  <c r="Q129" i="2"/>
  <c r="AE129" i="2" s="1"/>
  <c r="R129" i="2"/>
  <c r="AF129" i="2" s="1"/>
  <c r="S129" i="2"/>
  <c r="AG129" i="2" s="1"/>
  <c r="T129" i="2"/>
  <c r="AH129" i="2" s="1"/>
  <c r="U129" i="2"/>
  <c r="AI129" i="2" s="1"/>
  <c r="V129" i="2"/>
  <c r="AJ129" i="2" s="1"/>
  <c r="W129" i="2"/>
  <c r="AK129" i="2" s="1"/>
  <c r="X129" i="2"/>
  <c r="AL129" i="2" s="1"/>
  <c r="Y129" i="2"/>
  <c r="AM129" i="2" s="1"/>
  <c r="O138" i="2"/>
  <c r="AC138" i="2" s="1"/>
  <c r="P138" i="2"/>
  <c r="AD138" i="2" s="1"/>
  <c r="Q138" i="2"/>
  <c r="AE138" i="2" s="1"/>
  <c r="R138" i="2"/>
  <c r="AF138" i="2" s="1"/>
  <c r="S138" i="2"/>
  <c r="AG138" i="2" s="1"/>
  <c r="T138" i="2"/>
  <c r="AH138" i="2" s="1"/>
  <c r="U138" i="2"/>
  <c r="AI138" i="2" s="1"/>
  <c r="V138" i="2"/>
  <c r="AJ138" i="2" s="1"/>
  <c r="W138" i="2"/>
  <c r="AK138" i="2" s="1"/>
  <c r="X138" i="2"/>
  <c r="AL138" i="2" s="1"/>
  <c r="Y138" i="2"/>
  <c r="AM138" i="2" s="1"/>
  <c r="O156" i="2"/>
  <c r="AC156" i="2" s="1"/>
  <c r="P156" i="2"/>
  <c r="AD156" i="2" s="1"/>
  <c r="Q156" i="2"/>
  <c r="AE156" i="2" s="1"/>
  <c r="R156" i="2"/>
  <c r="AF156" i="2" s="1"/>
  <c r="S156" i="2"/>
  <c r="AG156" i="2" s="1"/>
  <c r="T156" i="2"/>
  <c r="AH156" i="2" s="1"/>
  <c r="U156" i="2"/>
  <c r="AI156" i="2" s="1"/>
  <c r="V156" i="2"/>
  <c r="AJ156" i="2" s="1"/>
  <c r="W156" i="2"/>
  <c r="AK156" i="2" s="1"/>
  <c r="X156" i="2"/>
  <c r="AL156" i="2" s="1"/>
  <c r="Y156" i="2"/>
  <c r="AM156" i="2" s="1"/>
  <c r="O147" i="2"/>
  <c r="AC147" i="2" s="1"/>
  <c r="P147" i="2"/>
  <c r="AD147" i="2" s="1"/>
  <c r="Q147" i="2"/>
  <c r="AE147" i="2" s="1"/>
  <c r="R147" i="2"/>
  <c r="AF147" i="2" s="1"/>
  <c r="S147" i="2"/>
  <c r="AG147" i="2" s="1"/>
  <c r="T147" i="2"/>
  <c r="AH147" i="2" s="1"/>
  <c r="U147" i="2"/>
  <c r="AI147" i="2" s="1"/>
  <c r="V147" i="2"/>
  <c r="AJ147" i="2" s="1"/>
  <c r="W147" i="2"/>
  <c r="AK147" i="2" s="1"/>
  <c r="X147" i="2"/>
  <c r="AL147" i="2" s="1"/>
  <c r="Y147" i="2"/>
  <c r="AM147" i="2" s="1"/>
  <c r="O152" i="2"/>
  <c r="AC152" i="2" s="1"/>
  <c r="P152" i="2"/>
  <c r="AD152" i="2" s="1"/>
  <c r="Q152" i="2"/>
  <c r="AE152" i="2" s="1"/>
  <c r="R152" i="2"/>
  <c r="AF152" i="2" s="1"/>
  <c r="S152" i="2"/>
  <c r="AG152" i="2" s="1"/>
  <c r="T152" i="2"/>
  <c r="AH152" i="2" s="1"/>
  <c r="U152" i="2"/>
  <c r="AI152" i="2" s="1"/>
  <c r="V152" i="2"/>
  <c r="AJ152" i="2" s="1"/>
  <c r="W152" i="2"/>
  <c r="AK152" i="2" s="1"/>
  <c r="X152" i="2"/>
  <c r="AL152" i="2" s="1"/>
  <c r="Y152" i="2"/>
  <c r="AM152" i="2" s="1"/>
  <c r="O144" i="2"/>
  <c r="AC144" i="2" s="1"/>
  <c r="P144" i="2"/>
  <c r="AD144" i="2" s="1"/>
  <c r="Q144" i="2"/>
  <c r="AE144" i="2" s="1"/>
  <c r="R144" i="2"/>
  <c r="AF144" i="2" s="1"/>
  <c r="S144" i="2"/>
  <c r="AG144" i="2" s="1"/>
  <c r="T144" i="2"/>
  <c r="AH144" i="2" s="1"/>
  <c r="U144" i="2"/>
  <c r="AI144" i="2" s="1"/>
  <c r="V144" i="2"/>
  <c r="AJ144" i="2" s="1"/>
  <c r="W144" i="2"/>
  <c r="AK144" i="2" s="1"/>
  <c r="X144" i="2"/>
  <c r="AL144" i="2" s="1"/>
  <c r="Y144" i="2"/>
  <c r="AM144" i="2" s="1"/>
  <c r="O154" i="2"/>
  <c r="AC154" i="2" s="1"/>
  <c r="P154" i="2"/>
  <c r="AD154" i="2" s="1"/>
  <c r="Q154" i="2"/>
  <c r="AE154" i="2" s="1"/>
  <c r="R154" i="2"/>
  <c r="AF154" i="2" s="1"/>
  <c r="S154" i="2"/>
  <c r="AG154" i="2" s="1"/>
  <c r="T154" i="2"/>
  <c r="AH154" i="2" s="1"/>
  <c r="U154" i="2"/>
  <c r="AI154" i="2" s="1"/>
  <c r="V154" i="2"/>
  <c r="AJ154" i="2" s="1"/>
  <c r="W154" i="2"/>
  <c r="AK154" i="2" s="1"/>
  <c r="X154" i="2"/>
  <c r="AL154" i="2" s="1"/>
  <c r="Y154" i="2"/>
  <c r="AM154" i="2" s="1"/>
  <c r="O146" i="2"/>
  <c r="AC146" i="2" s="1"/>
  <c r="P146" i="2"/>
  <c r="AD146" i="2" s="1"/>
  <c r="Q146" i="2"/>
  <c r="AE146" i="2" s="1"/>
  <c r="R146" i="2"/>
  <c r="AF146" i="2" s="1"/>
  <c r="S146" i="2"/>
  <c r="AG146" i="2" s="1"/>
  <c r="T146" i="2"/>
  <c r="AH146" i="2" s="1"/>
  <c r="U146" i="2"/>
  <c r="AI146" i="2" s="1"/>
  <c r="V146" i="2"/>
  <c r="AJ146" i="2" s="1"/>
  <c r="W146" i="2"/>
  <c r="AK146" i="2" s="1"/>
  <c r="X146" i="2"/>
  <c r="AL146" i="2" s="1"/>
  <c r="Y146" i="2"/>
  <c r="AM146" i="2" s="1"/>
  <c r="O143" i="2"/>
  <c r="AC143" i="2" s="1"/>
  <c r="P143" i="2"/>
  <c r="AD143" i="2" s="1"/>
  <c r="Q143" i="2"/>
  <c r="AE143" i="2" s="1"/>
  <c r="R143" i="2"/>
  <c r="AF143" i="2" s="1"/>
  <c r="S143" i="2"/>
  <c r="AG143" i="2" s="1"/>
  <c r="T143" i="2"/>
  <c r="AH143" i="2" s="1"/>
  <c r="U143" i="2"/>
  <c r="AI143" i="2" s="1"/>
  <c r="V143" i="2"/>
  <c r="AJ143" i="2" s="1"/>
  <c r="W143" i="2"/>
  <c r="AK143" i="2" s="1"/>
  <c r="X143" i="2"/>
  <c r="AL143" i="2" s="1"/>
  <c r="Y143" i="2"/>
  <c r="AM143" i="2" s="1"/>
  <c r="O155" i="2"/>
  <c r="AC155" i="2" s="1"/>
  <c r="P155" i="2"/>
  <c r="AD155" i="2" s="1"/>
  <c r="Q155" i="2"/>
  <c r="AE155" i="2" s="1"/>
  <c r="R155" i="2"/>
  <c r="AF155" i="2" s="1"/>
  <c r="S155" i="2"/>
  <c r="AG155" i="2" s="1"/>
  <c r="T155" i="2"/>
  <c r="AH155" i="2" s="1"/>
  <c r="U155" i="2"/>
  <c r="AI155" i="2" s="1"/>
  <c r="V155" i="2"/>
  <c r="AJ155" i="2" s="1"/>
  <c r="W155" i="2"/>
  <c r="AK155" i="2" s="1"/>
  <c r="B62" i="6" s="1"/>
  <c r="B69" i="6" s="1"/>
  <c r="X155" i="2"/>
  <c r="AL155" i="2" s="1"/>
  <c r="C62" i="6" s="1"/>
  <c r="C69" i="6" s="1"/>
  <c r="Y155" i="2"/>
  <c r="AM155" i="2" s="1"/>
  <c r="D62" i="6" s="1"/>
  <c r="D69" i="6" s="1"/>
  <c r="O150" i="2"/>
  <c r="AC150" i="2" s="1"/>
  <c r="P150" i="2"/>
  <c r="AD150" i="2" s="1"/>
  <c r="Q150" i="2"/>
  <c r="AE150" i="2" s="1"/>
  <c r="R150" i="2"/>
  <c r="AF150" i="2" s="1"/>
  <c r="S150" i="2"/>
  <c r="AG150" i="2" s="1"/>
  <c r="T150" i="2"/>
  <c r="AH150" i="2" s="1"/>
  <c r="U150" i="2"/>
  <c r="AI150" i="2" s="1"/>
  <c r="V150" i="2"/>
  <c r="AJ150" i="2" s="1"/>
  <c r="W150" i="2"/>
  <c r="AK150" i="2" s="1"/>
  <c r="X150" i="2"/>
  <c r="AL150" i="2" s="1"/>
  <c r="Y150" i="2"/>
  <c r="AM150" i="2" s="1"/>
  <c r="O151" i="2"/>
  <c r="AC151" i="2" s="1"/>
  <c r="P151" i="2"/>
  <c r="AD151" i="2" s="1"/>
  <c r="Q151" i="2"/>
  <c r="AE151" i="2" s="1"/>
  <c r="R151" i="2"/>
  <c r="AF151" i="2" s="1"/>
  <c r="S151" i="2"/>
  <c r="AG151" i="2" s="1"/>
  <c r="T151" i="2"/>
  <c r="AH151" i="2" s="1"/>
  <c r="U151" i="2"/>
  <c r="AI151" i="2" s="1"/>
  <c r="V151" i="2"/>
  <c r="AJ151" i="2" s="1"/>
  <c r="W151" i="2"/>
  <c r="AK151" i="2" s="1"/>
  <c r="X151" i="2"/>
  <c r="AL151" i="2" s="1"/>
  <c r="Y151" i="2"/>
  <c r="AM151" i="2" s="1"/>
  <c r="O153" i="2"/>
  <c r="AC153" i="2" s="1"/>
  <c r="P153" i="2"/>
  <c r="AD153" i="2" s="1"/>
  <c r="Q153" i="2"/>
  <c r="AE153" i="2" s="1"/>
  <c r="R153" i="2"/>
  <c r="AF153" i="2" s="1"/>
  <c r="S153" i="2"/>
  <c r="AG153" i="2" s="1"/>
  <c r="T153" i="2"/>
  <c r="AH153" i="2" s="1"/>
  <c r="U153" i="2"/>
  <c r="AI153" i="2" s="1"/>
  <c r="V153" i="2"/>
  <c r="AJ153" i="2" s="1"/>
  <c r="W153" i="2"/>
  <c r="AK153" i="2" s="1"/>
  <c r="X153" i="2"/>
  <c r="AL153" i="2" s="1"/>
  <c r="Y153" i="2"/>
  <c r="AM153" i="2" s="1"/>
  <c r="O142" i="2"/>
  <c r="AC142" i="2" s="1"/>
  <c r="P142" i="2"/>
  <c r="AD142" i="2" s="1"/>
  <c r="Q142" i="2"/>
  <c r="AE142" i="2" s="1"/>
  <c r="R142" i="2"/>
  <c r="AF142" i="2" s="1"/>
  <c r="S142" i="2"/>
  <c r="AG142" i="2" s="1"/>
  <c r="T142" i="2"/>
  <c r="AH142" i="2" s="1"/>
  <c r="U142" i="2"/>
  <c r="AI142" i="2" s="1"/>
  <c r="V142" i="2"/>
  <c r="AJ142" i="2" s="1"/>
  <c r="W142" i="2"/>
  <c r="AK142" i="2" s="1"/>
  <c r="X142" i="2"/>
  <c r="AL142" i="2" s="1"/>
  <c r="Y142" i="2"/>
  <c r="AM142" i="2" s="1"/>
  <c r="O145" i="2"/>
  <c r="AC145" i="2" s="1"/>
  <c r="P145" i="2"/>
  <c r="AD145" i="2" s="1"/>
  <c r="Q145" i="2"/>
  <c r="AE145" i="2" s="1"/>
  <c r="R145" i="2"/>
  <c r="AF145" i="2" s="1"/>
  <c r="S145" i="2"/>
  <c r="AG145" i="2" s="1"/>
  <c r="T145" i="2"/>
  <c r="AH145" i="2" s="1"/>
  <c r="U145" i="2"/>
  <c r="AI145" i="2" s="1"/>
  <c r="V145" i="2"/>
  <c r="AJ145" i="2" s="1"/>
  <c r="W145" i="2"/>
  <c r="AK145" i="2" s="1"/>
  <c r="X145" i="2"/>
  <c r="AL145" i="2" s="1"/>
  <c r="Y145" i="2"/>
  <c r="AM145" i="2" s="1"/>
  <c r="O149" i="2"/>
  <c r="AC149" i="2" s="1"/>
  <c r="P149" i="2"/>
  <c r="AD149" i="2" s="1"/>
  <c r="Q149" i="2"/>
  <c r="AE149" i="2" s="1"/>
  <c r="R149" i="2"/>
  <c r="AF149" i="2" s="1"/>
  <c r="S149" i="2"/>
  <c r="AG149" i="2" s="1"/>
  <c r="T149" i="2"/>
  <c r="AH149" i="2" s="1"/>
  <c r="U149" i="2"/>
  <c r="AI149" i="2" s="1"/>
  <c r="V149" i="2"/>
  <c r="AJ149" i="2" s="1"/>
  <c r="W149" i="2"/>
  <c r="AK149" i="2" s="1"/>
  <c r="X149" i="2"/>
  <c r="AL149" i="2" s="1"/>
  <c r="Y149" i="2"/>
  <c r="AM149" i="2" s="1"/>
  <c r="O140" i="2"/>
  <c r="AC140" i="2" s="1"/>
  <c r="P140" i="2"/>
  <c r="AD140" i="2" s="1"/>
  <c r="Q140" i="2"/>
  <c r="AE140" i="2" s="1"/>
  <c r="R140" i="2"/>
  <c r="AF140" i="2" s="1"/>
  <c r="S140" i="2"/>
  <c r="AG140" i="2" s="1"/>
  <c r="T140" i="2"/>
  <c r="AH140" i="2" s="1"/>
  <c r="U140" i="2"/>
  <c r="AI140" i="2" s="1"/>
  <c r="V140" i="2"/>
  <c r="AJ140" i="2" s="1"/>
  <c r="W140" i="2"/>
  <c r="AK140" i="2" s="1"/>
  <c r="X140" i="2"/>
  <c r="AL140" i="2" s="1"/>
  <c r="Y140" i="2"/>
  <c r="AM140" i="2" s="1"/>
  <c r="O141" i="2"/>
  <c r="AC141" i="2" s="1"/>
  <c r="P141" i="2"/>
  <c r="AD141" i="2" s="1"/>
  <c r="Q141" i="2"/>
  <c r="AE141" i="2" s="1"/>
  <c r="R141" i="2"/>
  <c r="AF141" i="2" s="1"/>
  <c r="S141" i="2"/>
  <c r="AG141" i="2" s="1"/>
  <c r="T141" i="2"/>
  <c r="AH141" i="2" s="1"/>
  <c r="U141" i="2"/>
  <c r="AI141" i="2" s="1"/>
  <c r="V141" i="2"/>
  <c r="AJ141" i="2" s="1"/>
  <c r="W141" i="2"/>
  <c r="AK141" i="2" s="1"/>
  <c r="X141" i="2"/>
  <c r="AL141" i="2" s="1"/>
  <c r="Y141" i="2"/>
  <c r="AM141" i="2" s="1"/>
  <c r="O160" i="2"/>
  <c r="AC160" i="2" s="1"/>
  <c r="P160" i="2"/>
  <c r="AD160" i="2" s="1"/>
  <c r="Q160" i="2"/>
  <c r="AE160" i="2" s="1"/>
  <c r="R160" i="2"/>
  <c r="AF160" i="2" s="1"/>
  <c r="S160" i="2"/>
  <c r="AG160" i="2" s="1"/>
  <c r="T160" i="2"/>
  <c r="AH160" i="2" s="1"/>
  <c r="U160" i="2"/>
  <c r="AI160" i="2" s="1"/>
  <c r="V160" i="2"/>
  <c r="AJ160" i="2" s="1"/>
  <c r="W160" i="2"/>
  <c r="AK160" i="2" s="1"/>
  <c r="X160" i="2"/>
  <c r="AL160" i="2" s="1"/>
  <c r="Y160" i="2"/>
  <c r="AM160" i="2" s="1"/>
  <c r="O148" i="2"/>
  <c r="AC148" i="2" s="1"/>
  <c r="P148" i="2"/>
  <c r="AD148" i="2" s="1"/>
  <c r="Q148" i="2"/>
  <c r="AE148" i="2" s="1"/>
  <c r="R148" i="2"/>
  <c r="AF148" i="2" s="1"/>
  <c r="S148" i="2"/>
  <c r="AG148" i="2" s="1"/>
  <c r="T148" i="2"/>
  <c r="AH148" i="2" s="1"/>
  <c r="U148" i="2"/>
  <c r="AI148" i="2" s="1"/>
  <c r="V148" i="2"/>
  <c r="AJ148" i="2" s="1"/>
  <c r="W148" i="2"/>
  <c r="AK148" i="2" s="1"/>
  <c r="X148" i="2"/>
  <c r="AL148" i="2" s="1"/>
  <c r="Y148" i="2"/>
  <c r="AM148" i="2" s="1"/>
  <c r="O159" i="2"/>
  <c r="AC159" i="2" s="1"/>
  <c r="P159" i="2"/>
  <c r="AD159" i="2" s="1"/>
  <c r="Q159" i="2"/>
  <c r="AE159" i="2" s="1"/>
  <c r="R159" i="2"/>
  <c r="AF159" i="2" s="1"/>
  <c r="S159" i="2"/>
  <c r="AG159" i="2" s="1"/>
  <c r="T159" i="2"/>
  <c r="AH159" i="2" s="1"/>
  <c r="U159" i="2"/>
  <c r="AI159" i="2" s="1"/>
  <c r="V159" i="2"/>
  <c r="AJ159" i="2" s="1"/>
  <c r="W159" i="2"/>
  <c r="AK159" i="2" s="1"/>
  <c r="X159" i="2"/>
  <c r="AL159" i="2" s="1"/>
  <c r="Y159" i="2"/>
  <c r="AM159" i="2" s="1"/>
  <c r="O139" i="2"/>
  <c r="AC139" i="2" s="1"/>
  <c r="P139" i="2"/>
  <c r="AD139" i="2" s="1"/>
  <c r="Q139" i="2"/>
  <c r="AE139" i="2" s="1"/>
  <c r="R139" i="2"/>
  <c r="AF139" i="2" s="1"/>
  <c r="S139" i="2"/>
  <c r="AG139" i="2" s="1"/>
  <c r="T139" i="2"/>
  <c r="AH139" i="2" s="1"/>
  <c r="U139" i="2"/>
  <c r="AI139" i="2" s="1"/>
  <c r="V139" i="2"/>
  <c r="AJ139" i="2" s="1"/>
  <c r="W139" i="2"/>
  <c r="AK139" i="2" s="1"/>
  <c r="X139" i="2"/>
  <c r="AL139" i="2" s="1"/>
  <c r="Y139" i="2"/>
  <c r="AM139" i="2" s="1"/>
  <c r="O158" i="2"/>
  <c r="AC158" i="2" s="1"/>
  <c r="P158" i="2"/>
  <c r="AD158" i="2" s="1"/>
  <c r="Q158" i="2"/>
  <c r="AE158" i="2" s="1"/>
  <c r="R158" i="2"/>
  <c r="AF158" i="2" s="1"/>
  <c r="S158" i="2"/>
  <c r="AG158" i="2" s="1"/>
  <c r="T158" i="2"/>
  <c r="AH158" i="2" s="1"/>
  <c r="U158" i="2"/>
  <c r="AI158" i="2" s="1"/>
  <c r="V158" i="2"/>
  <c r="AJ158" i="2" s="1"/>
  <c r="W158" i="2"/>
  <c r="AK158" i="2" s="1"/>
  <c r="X158" i="2"/>
  <c r="AL158" i="2" s="1"/>
  <c r="Y158" i="2"/>
  <c r="AM158" i="2" s="1"/>
  <c r="O157" i="2"/>
  <c r="AC157" i="2" s="1"/>
  <c r="P157" i="2"/>
  <c r="AD157" i="2" s="1"/>
  <c r="Q157" i="2"/>
  <c r="AE157" i="2" s="1"/>
  <c r="R157" i="2"/>
  <c r="AF157" i="2" s="1"/>
  <c r="S157" i="2"/>
  <c r="AG157" i="2" s="1"/>
  <c r="T157" i="2"/>
  <c r="AH157" i="2" s="1"/>
  <c r="U157" i="2"/>
  <c r="AI157" i="2" s="1"/>
  <c r="V157" i="2"/>
  <c r="AJ157" i="2" s="1"/>
  <c r="W157" i="2"/>
  <c r="AK157" i="2" s="1"/>
  <c r="X157" i="2"/>
  <c r="AL157" i="2" s="1"/>
  <c r="Y157" i="2"/>
  <c r="AM157" i="2" s="1"/>
  <c r="O168" i="2"/>
  <c r="AC168" i="2" s="1"/>
  <c r="P168" i="2"/>
  <c r="AD168" i="2" s="1"/>
  <c r="Q168" i="2"/>
  <c r="AE168" i="2" s="1"/>
  <c r="R168" i="2"/>
  <c r="AF168" i="2" s="1"/>
  <c r="S168" i="2"/>
  <c r="AG168" i="2" s="1"/>
  <c r="T168" i="2"/>
  <c r="AH168" i="2" s="1"/>
  <c r="U168" i="2"/>
  <c r="AI168" i="2" s="1"/>
  <c r="V168" i="2"/>
  <c r="AJ168" i="2" s="1"/>
  <c r="W168" i="2"/>
  <c r="AK168" i="2" s="1"/>
  <c r="X168" i="2"/>
  <c r="AL168" i="2" s="1"/>
  <c r="Y168" i="2"/>
  <c r="AM168" i="2" s="1"/>
  <c r="O167" i="2"/>
  <c r="AC167" i="2" s="1"/>
  <c r="P167" i="2"/>
  <c r="AD167" i="2" s="1"/>
  <c r="Q167" i="2"/>
  <c r="AE167" i="2" s="1"/>
  <c r="R167" i="2"/>
  <c r="AF167" i="2" s="1"/>
  <c r="S167" i="2"/>
  <c r="AG167" i="2" s="1"/>
  <c r="T167" i="2"/>
  <c r="AH167" i="2" s="1"/>
  <c r="U167" i="2"/>
  <c r="AI167" i="2" s="1"/>
  <c r="V167" i="2"/>
  <c r="AJ167" i="2" s="1"/>
  <c r="W167" i="2"/>
  <c r="AK167" i="2" s="1"/>
  <c r="X167" i="2"/>
  <c r="AL167" i="2" s="1"/>
  <c r="Y167" i="2"/>
  <c r="AM167" i="2" s="1"/>
  <c r="O164" i="2"/>
  <c r="AC164" i="2" s="1"/>
  <c r="P164" i="2"/>
  <c r="AD164" i="2" s="1"/>
  <c r="Q164" i="2"/>
  <c r="AE164" i="2" s="1"/>
  <c r="R164" i="2"/>
  <c r="AF164" i="2" s="1"/>
  <c r="S164" i="2"/>
  <c r="AG164" i="2" s="1"/>
  <c r="T164" i="2"/>
  <c r="AH164" i="2" s="1"/>
  <c r="U164" i="2"/>
  <c r="AI164" i="2" s="1"/>
  <c r="V164" i="2"/>
  <c r="AJ164" i="2" s="1"/>
  <c r="W164" i="2"/>
  <c r="AK164" i="2" s="1"/>
  <c r="X164" i="2"/>
  <c r="AL164" i="2" s="1"/>
  <c r="Y164" i="2"/>
  <c r="AM164" i="2" s="1"/>
  <c r="O166" i="2"/>
  <c r="AC166" i="2" s="1"/>
  <c r="P166" i="2"/>
  <c r="AD166" i="2" s="1"/>
  <c r="Q166" i="2"/>
  <c r="AE166" i="2" s="1"/>
  <c r="R166" i="2"/>
  <c r="AF166" i="2" s="1"/>
  <c r="S166" i="2"/>
  <c r="AG166" i="2" s="1"/>
  <c r="T166" i="2"/>
  <c r="AH166" i="2" s="1"/>
  <c r="U166" i="2"/>
  <c r="AI166" i="2" s="1"/>
  <c r="V166" i="2"/>
  <c r="AJ166" i="2" s="1"/>
  <c r="W166" i="2"/>
  <c r="AK166" i="2" s="1"/>
  <c r="X166" i="2"/>
  <c r="AL166" i="2" s="1"/>
  <c r="Y166" i="2"/>
  <c r="AM166" i="2" s="1"/>
  <c r="O165" i="2"/>
  <c r="AC165" i="2" s="1"/>
  <c r="P165" i="2"/>
  <c r="AD165" i="2" s="1"/>
  <c r="Q165" i="2"/>
  <c r="AE165" i="2" s="1"/>
  <c r="R165" i="2"/>
  <c r="AF165" i="2" s="1"/>
  <c r="S165" i="2"/>
  <c r="AG165" i="2" s="1"/>
  <c r="T165" i="2"/>
  <c r="AH165" i="2" s="1"/>
  <c r="U165" i="2"/>
  <c r="AI165" i="2" s="1"/>
  <c r="V165" i="2"/>
  <c r="AJ165" i="2" s="1"/>
  <c r="W165" i="2"/>
  <c r="AK165" i="2" s="1"/>
  <c r="X165" i="2"/>
  <c r="AL165" i="2" s="1"/>
  <c r="Y165" i="2"/>
  <c r="AM165" i="2" s="1"/>
  <c r="O163" i="2"/>
  <c r="AC163" i="2" s="1"/>
  <c r="P163" i="2"/>
  <c r="AD163" i="2" s="1"/>
  <c r="Q163" i="2"/>
  <c r="AE163" i="2" s="1"/>
  <c r="R163" i="2"/>
  <c r="AF163" i="2" s="1"/>
  <c r="S163" i="2"/>
  <c r="AG163" i="2" s="1"/>
  <c r="T163" i="2"/>
  <c r="AH163" i="2" s="1"/>
  <c r="U163" i="2"/>
  <c r="AI163" i="2" s="1"/>
  <c r="V163" i="2"/>
  <c r="AJ163" i="2" s="1"/>
  <c r="W163" i="2"/>
  <c r="AK163" i="2" s="1"/>
  <c r="X163" i="2"/>
  <c r="AL163" i="2" s="1"/>
  <c r="Y163" i="2"/>
  <c r="AM163" i="2" s="1"/>
  <c r="O169" i="2"/>
  <c r="AC169" i="2" s="1"/>
  <c r="P169" i="2"/>
  <c r="AD169" i="2" s="1"/>
  <c r="Q169" i="2"/>
  <c r="AE169" i="2" s="1"/>
  <c r="R169" i="2"/>
  <c r="AF169" i="2" s="1"/>
  <c r="S169" i="2"/>
  <c r="AG169" i="2" s="1"/>
  <c r="T169" i="2"/>
  <c r="AH169" i="2" s="1"/>
  <c r="U169" i="2"/>
  <c r="AI169" i="2" s="1"/>
  <c r="V169" i="2"/>
  <c r="AJ169" i="2" s="1"/>
  <c r="W169" i="2"/>
  <c r="AK169" i="2" s="1"/>
  <c r="X169" i="2"/>
  <c r="AL169" i="2" s="1"/>
  <c r="Y169" i="2"/>
  <c r="AM169" i="2" s="1"/>
  <c r="O162" i="2"/>
  <c r="AC162" i="2" s="1"/>
  <c r="P162" i="2"/>
  <c r="AD162" i="2" s="1"/>
  <c r="Q162" i="2"/>
  <c r="AE162" i="2" s="1"/>
  <c r="R162" i="2"/>
  <c r="AF162" i="2" s="1"/>
  <c r="S162" i="2"/>
  <c r="AG162" i="2" s="1"/>
  <c r="T162" i="2"/>
  <c r="AH162" i="2" s="1"/>
  <c r="U162" i="2"/>
  <c r="AI162" i="2" s="1"/>
  <c r="V162" i="2"/>
  <c r="AJ162" i="2" s="1"/>
  <c r="W162" i="2"/>
  <c r="AK162" i="2" s="1"/>
  <c r="X162" i="2"/>
  <c r="AL162" i="2" s="1"/>
  <c r="Y162" i="2"/>
  <c r="AM162" i="2" s="1"/>
  <c r="O161" i="2"/>
  <c r="AC161" i="2" s="1"/>
  <c r="P161" i="2"/>
  <c r="AD161" i="2" s="1"/>
  <c r="Q161" i="2"/>
  <c r="AE161" i="2" s="1"/>
  <c r="R161" i="2"/>
  <c r="AF161" i="2" s="1"/>
  <c r="S161" i="2"/>
  <c r="AG161" i="2" s="1"/>
  <c r="T161" i="2"/>
  <c r="AH161" i="2" s="1"/>
  <c r="U161" i="2"/>
  <c r="AI161" i="2" s="1"/>
  <c r="V161" i="2"/>
  <c r="AJ161" i="2" s="1"/>
  <c r="W161" i="2"/>
  <c r="AK161" i="2" s="1"/>
  <c r="X161" i="2"/>
  <c r="AL161" i="2" s="1"/>
  <c r="Y161" i="2"/>
  <c r="AM161" i="2" s="1"/>
  <c r="O170" i="2"/>
  <c r="AC170" i="2" s="1"/>
  <c r="P170" i="2"/>
  <c r="AD170" i="2" s="1"/>
  <c r="Q170" i="2"/>
  <c r="AE170" i="2" s="1"/>
  <c r="R170" i="2"/>
  <c r="AF170" i="2" s="1"/>
  <c r="S170" i="2"/>
  <c r="AG170" i="2" s="1"/>
  <c r="T170" i="2"/>
  <c r="AH170" i="2" s="1"/>
  <c r="U170" i="2"/>
  <c r="AI170" i="2" s="1"/>
  <c r="V170" i="2"/>
  <c r="AJ170" i="2" s="1"/>
  <c r="W170" i="2"/>
  <c r="AK170" i="2" s="1"/>
  <c r="X170" i="2"/>
  <c r="AL170" i="2" s="1"/>
  <c r="Y170" i="2"/>
  <c r="AM170" i="2" s="1"/>
  <c r="O173" i="2"/>
  <c r="AC173" i="2" s="1"/>
  <c r="P173" i="2"/>
  <c r="AD173" i="2" s="1"/>
  <c r="Q173" i="2"/>
  <c r="AE173" i="2" s="1"/>
  <c r="R173" i="2"/>
  <c r="AF173" i="2" s="1"/>
  <c r="S173" i="2"/>
  <c r="AG173" i="2" s="1"/>
  <c r="T173" i="2"/>
  <c r="AH173" i="2" s="1"/>
  <c r="U173" i="2"/>
  <c r="AI173" i="2" s="1"/>
  <c r="V173" i="2"/>
  <c r="AJ173" i="2" s="1"/>
  <c r="W173" i="2"/>
  <c r="AK173" i="2" s="1"/>
  <c r="X173" i="2"/>
  <c r="AL173" i="2" s="1"/>
  <c r="Y173" i="2"/>
  <c r="AM173" i="2" s="1"/>
  <c r="O172" i="2"/>
  <c r="AC172" i="2" s="1"/>
  <c r="P172" i="2"/>
  <c r="AD172" i="2" s="1"/>
  <c r="Q172" i="2"/>
  <c r="AE172" i="2" s="1"/>
  <c r="R172" i="2"/>
  <c r="AF172" i="2" s="1"/>
  <c r="S172" i="2"/>
  <c r="AG172" i="2" s="1"/>
  <c r="T172" i="2"/>
  <c r="AH172" i="2" s="1"/>
  <c r="U172" i="2"/>
  <c r="AI172" i="2" s="1"/>
  <c r="V172" i="2"/>
  <c r="AJ172" i="2" s="1"/>
  <c r="W172" i="2"/>
  <c r="AK172" i="2" s="1"/>
  <c r="X172" i="2"/>
  <c r="AL172" i="2" s="1"/>
  <c r="Y172" i="2"/>
  <c r="AM172" i="2" s="1"/>
  <c r="O171" i="2"/>
  <c r="AC171" i="2" s="1"/>
  <c r="P171" i="2"/>
  <c r="AD171" i="2" s="1"/>
  <c r="Q171" i="2"/>
  <c r="AE171" i="2" s="1"/>
  <c r="R171" i="2"/>
  <c r="AF171" i="2" s="1"/>
  <c r="S171" i="2"/>
  <c r="AG171" i="2" s="1"/>
  <c r="T171" i="2"/>
  <c r="AH171" i="2" s="1"/>
  <c r="U171" i="2"/>
  <c r="AI171" i="2" s="1"/>
  <c r="V171" i="2"/>
  <c r="AJ171" i="2" s="1"/>
  <c r="W171" i="2"/>
  <c r="AK171" i="2" s="1"/>
  <c r="X171" i="2"/>
  <c r="AL171" i="2" s="1"/>
  <c r="Y171" i="2"/>
  <c r="AM171" i="2" s="1"/>
  <c r="O174" i="2"/>
  <c r="AC174" i="2" s="1"/>
  <c r="P174" i="2"/>
  <c r="AD174" i="2" s="1"/>
  <c r="Q174" i="2"/>
  <c r="AE174" i="2" s="1"/>
  <c r="R174" i="2"/>
  <c r="AF174" i="2" s="1"/>
  <c r="S174" i="2"/>
  <c r="AG174" i="2" s="1"/>
  <c r="T174" i="2"/>
  <c r="AH174" i="2" s="1"/>
  <c r="U174" i="2"/>
  <c r="AI174" i="2" s="1"/>
  <c r="V174" i="2"/>
  <c r="AJ174" i="2" s="1"/>
  <c r="W174" i="2"/>
  <c r="AK174" i="2" s="1"/>
  <c r="X174" i="2"/>
  <c r="AL174" i="2" s="1"/>
  <c r="Y174" i="2"/>
  <c r="AM174" i="2" s="1"/>
  <c r="H3" i="2"/>
  <c r="G3" i="2"/>
  <c r="D3" i="2"/>
  <c r="C3" i="2"/>
  <c r="B3" i="2"/>
  <c r="F3" i="2"/>
  <c r="W2" i="2"/>
  <c r="AK2" i="2" s="1"/>
  <c r="X2" i="2"/>
  <c r="AL2" i="2" s="1"/>
  <c r="Y2" i="2"/>
  <c r="AM2" i="2" s="1"/>
  <c r="P2" i="2"/>
  <c r="AD2" i="2" s="1"/>
  <c r="Q2" i="2"/>
  <c r="AE2" i="2" s="1"/>
  <c r="R2" i="2"/>
  <c r="AF2" i="2" s="1"/>
  <c r="S2" i="2"/>
  <c r="AG2" i="2" s="1"/>
  <c r="T2" i="2"/>
  <c r="AH2" i="2" s="1"/>
  <c r="U2" i="2"/>
  <c r="AI2" i="2" s="1"/>
  <c r="V2" i="2"/>
  <c r="AJ2" i="2" s="1"/>
  <c r="O2" i="2"/>
  <c r="AC2" i="2" s="1"/>
  <c r="A2" i="7" l="1" a="1"/>
  <c r="A2" i="5" a="1"/>
  <c r="A2" i="6"/>
  <c r="A12" i="6" s="1"/>
  <c r="AB3" i="2"/>
  <c r="C1" i="7" s="1" a="1"/>
  <c r="N3" i="2"/>
  <c r="C1" i="7" l="1"/>
  <c r="AH1" i="7"/>
  <c r="BN1" i="7"/>
  <c r="CT1" i="7"/>
  <c r="DZ1" i="7"/>
  <c r="FF1" i="7"/>
  <c r="F1" i="7"/>
  <c r="AL1" i="7"/>
  <c r="BR1" i="7"/>
  <c r="CX1" i="7"/>
  <c r="ED1" i="7"/>
  <c r="FJ1" i="7"/>
  <c r="J1" i="7"/>
  <c r="AP1" i="7"/>
  <c r="BV1" i="7"/>
  <c r="DB1" i="7"/>
  <c r="EH1" i="7"/>
  <c r="FN1" i="7"/>
  <c r="N1" i="7"/>
  <c r="AT1" i="7"/>
  <c r="R1" i="7"/>
  <c r="AX1" i="7"/>
  <c r="CD1" i="7"/>
  <c r="DJ1" i="7"/>
  <c r="EP1" i="7"/>
  <c r="BJ1" i="7"/>
  <c r="DV1" i="7"/>
  <c r="BZ1" i="7"/>
  <c r="EL1" i="7"/>
  <c r="CH1" i="7"/>
  <c r="ET1" i="7"/>
  <c r="V1" i="7"/>
  <c r="CL1" i="7"/>
  <c r="EX1" i="7"/>
  <c r="Z1" i="7"/>
  <c r="FB1" i="7"/>
  <c r="BF1" i="7"/>
  <c r="AD1" i="7"/>
  <c r="FR1" i="7"/>
  <c r="BB1" i="7"/>
  <c r="CP1" i="7"/>
  <c r="DF1" i="7"/>
  <c r="DN1" i="7"/>
  <c r="DR1" i="7"/>
  <c r="FM1" i="7"/>
  <c r="EG1" i="7"/>
  <c r="DA1" i="7"/>
  <c r="BU1" i="7"/>
  <c r="AO1" i="7"/>
  <c r="I1" i="7"/>
  <c r="ER1" i="7"/>
  <c r="DL1" i="7"/>
  <c r="CF1" i="7"/>
  <c r="AZ1" i="7"/>
  <c r="T1" i="7"/>
  <c r="FC1" i="7"/>
  <c r="DW1" i="7"/>
  <c r="CQ1" i="7"/>
  <c r="BK1" i="7"/>
  <c r="AE1" i="7"/>
  <c r="FI1" i="7"/>
  <c r="EC1" i="7"/>
  <c r="CW1" i="7"/>
  <c r="BQ1" i="7"/>
  <c r="AK1" i="7"/>
  <c r="E1" i="7"/>
  <c r="EN1" i="7"/>
  <c r="DH1" i="7"/>
  <c r="CB1" i="7"/>
  <c r="AV1" i="7"/>
  <c r="P1" i="7"/>
  <c r="EY1" i="7"/>
  <c r="DS1" i="7"/>
  <c r="CM1" i="7"/>
  <c r="BG1" i="7"/>
  <c r="AA1" i="7"/>
  <c r="FE1" i="7"/>
  <c r="DY1" i="7"/>
  <c r="CS1" i="7"/>
  <c r="BM1" i="7"/>
  <c r="AG1" i="7"/>
  <c r="FP1" i="7"/>
  <c r="EJ1" i="7"/>
  <c r="DD1" i="7"/>
  <c r="BX1" i="7"/>
  <c r="AR1" i="7"/>
  <c r="L1" i="7"/>
  <c r="EU1" i="7"/>
  <c r="DO1" i="7"/>
  <c r="CI1" i="7"/>
  <c r="BC1" i="7"/>
  <c r="W1" i="7"/>
  <c r="FA1" i="7"/>
  <c r="DU1" i="7"/>
  <c r="CO1" i="7"/>
  <c r="BI1" i="7"/>
  <c r="AC1" i="7"/>
  <c r="FL1" i="7"/>
  <c r="EF1" i="7"/>
  <c r="CZ1" i="7"/>
  <c r="BT1" i="7"/>
  <c r="AN1" i="7"/>
  <c r="H1" i="7"/>
  <c r="EQ1" i="7"/>
  <c r="DK1" i="7"/>
  <c r="CE1" i="7"/>
  <c r="AY1" i="7"/>
  <c r="S1" i="7"/>
  <c r="EW1" i="7"/>
  <c r="DQ1" i="7"/>
  <c r="CK1" i="7"/>
  <c r="BE1" i="7"/>
  <c r="Y1" i="7"/>
  <c r="FH1" i="7"/>
  <c r="EB1" i="7"/>
  <c r="CV1" i="7"/>
  <c r="BP1" i="7"/>
  <c r="AJ1" i="7"/>
  <c r="D1" i="7"/>
  <c r="EM1" i="7"/>
  <c r="DG1" i="7"/>
  <c r="CA1" i="7"/>
  <c r="AU1" i="7"/>
  <c r="O1" i="7"/>
  <c r="ES1" i="7"/>
  <c r="DM1" i="7"/>
  <c r="CG1" i="7"/>
  <c r="BA1" i="7"/>
  <c r="U1" i="7"/>
  <c r="FD1" i="7"/>
  <c r="DX1" i="7"/>
  <c r="CR1" i="7"/>
  <c r="BL1" i="7"/>
  <c r="AF1" i="7"/>
  <c r="FO1" i="7"/>
  <c r="EI1" i="7"/>
  <c r="DC1" i="7"/>
  <c r="BW1" i="7"/>
  <c r="AQ1" i="7"/>
  <c r="K1" i="7"/>
  <c r="EO1" i="7"/>
  <c r="DI1" i="7"/>
  <c r="CC1" i="7"/>
  <c r="AW1" i="7"/>
  <c r="Q1" i="7"/>
  <c r="EZ1" i="7"/>
  <c r="DT1" i="7"/>
  <c r="CN1" i="7"/>
  <c r="BH1" i="7"/>
  <c r="AB1" i="7"/>
  <c r="FK1" i="7"/>
  <c r="EE1" i="7"/>
  <c r="CY1" i="7"/>
  <c r="BS1" i="7"/>
  <c r="BY1" i="7"/>
  <c r="FG1" i="7"/>
  <c r="CU1" i="7"/>
  <c r="EV1" i="7"/>
  <c r="DP1" i="7"/>
  <c r="BD1" i="7"/>
  <c r="AS1" i="7"/>
  <c r="EA1" i="7"/>
  <c r="BO1" i="7"/>
  <c r="DE1" i="7"/>
  <c r="M1" i="7"/>
  <c r="CJ1" i="7"/>
  <c r="G1" i="7"/>
  <c r="X1" i="7"/>
  <c r="AM1" i="7"/>
  <c r="FQ1" i="7"/>
  <c r="AI1" i="7"/>
  <c r="EK1" i="7"/>
  <c r="P3" i="2"/>
  <c r="T3" i="2"/>
  <c r="X3" i="2"/>
  <c r="Q3" i="2"/>
  <c r="U3" i="2"/>
  <c r="Y3" i="2"/>
  <c r="R3" i="2"/>
  <c r="V3" i="2"/>
  <c r="O3" i="2"/>
  <c r="S3" i="2"/>
  <c r="W3" i="2"/>
  <c r="A2" i="5"/>
  <c r="A4" i="5"/>
  <c r="A5" i="5"/>
  <c r="A3" i="5"/>
  <c r="A2" i="7"/>
  <c r="A4" i="7"/>
  <c r="A3" i="7"/>
  <c r="A5" i="7"/>
  <c r="C6" i="6" l="1"/>
  <c r="D6" i="6"/>
  <c r="R4" i="3"/>
  <c r="R6" i="3" s="1"/>
  <c r="Q4" i="3"/>
  <c r="Q6" i="3" s="1"/>
  <c r="P4" i="3"/>
  <c r="P6" i="3" s="1"/>
  <c r="O4" i="3"/>
  <c r="O6" i="3" s="1"/>
  <c r="B4" i="3"/>
  <c r="AC1" i="2" s="1"/>
  <c r="O47" i="9" l="1"/>
  <c r="O153" i="9"/>
  <c r="O114" i="9"/>
  <c r="O82" i="9"/>
  <c r="O36" i="9"/>
  <c r="O20" i="9"/>
  <c r="O69" i="9"/>
  <c r="O18" i="9"/>
  <c r="O159" i="9"/>
  <c r="O68" i="9"/>
  <c r="O155" i="9"/>
  <c r="O141" i="9"/>
  <c r="O40" i="9"/>
  <c r="O112" i="9"/>
  <c r="O161" i="9"/>
  <c r="O87" i="9"/>
  <c r="O146" i="9"/>
  <c r="O26" i="9"/>
  <c r="O29" i="9"/>
  <c r="O152" i="9"/>
  <c r="O147" i="9"/>
  <c r="O108" i="9"/>
  <c r="O32" i="9"/>
  <c r="O138" i="9"/>
  <c r="O109" i="9"/>
  <c r="O22" i="9"/>
  <c r="O143" i="9"/>
  <c r="O163" i="9"/>
  <c r="O3" i="9"/>
  <c r="O52" i="9"/>
  <c r="O33" i="9"/>
  <c r="O103" i="9"/>
  <c r="O90" i="9"/>
  <c r="O85" i="9"/>
  <c r="O44" i="9"/>
  <c r="O28" i="9"/>
  <c r="O43" i="9"/>
  <c r="O64" i="9"/>
  <c r="O15" i="9"/>
  <c r="O129" i="9"/>
  <c r="O12" i="9"/>
  <c r="O166" i="9"/>
  <c r="O111" i="9"/>
  <c r="O124" i="9"/>
  <c r="O4" i="9"/>
  <c r="O34" i="9"/>
  <c r="O24" i="9"/>
  <c r="O49" i="9"/>
  <c r="O162" i="9"/>
  <c r="O160" i="9"/>
  <c r="O27" i="9"/>
  <c r="O39" i="9"/>
  <c r="O70" i="9"/>
  <c r="O96" i="9"/>
  <c r="O136" i="9"/>
  <c r="O10" i="9"/>
  <c r="O88" i="9"/>
  <c r="O120" i="9"/>
  <c r="O145" i="9"/>
  <c r="O75" i="9"/>
  <c r="O30" i="9"/>
  <c r="O122" i="9"/>
  <c r="O65" i="9"/>
  <c r="O140" i="9"/>
  <c r="O93" i="9"/>
  <c r="O134" i="9"/>
  <c r="O113" i="9"/>
  <c r="O131" i="9"/>
  <c r="O173" i="9"/>
  <c r="O81" i="9"/>
  <c r="O130" i="9"/>
  <c r="O23" i="9"/>
  <c r="O165" i="9"/>
  <c r="O45" i="9"/>
  <c r="O46" i="9"/>
  <c r="O171" i="9"/>
  <c r="O119" i="9"/>
  <c r="O9" i="9"/>
  <c r="O154" i="9"/>
  <c r="O66" i="9"/>
  <c r="O78" i="9"/>
  <c r="O17" i="9"/>
  <c r="O139" i="9"/>
  <c r="O117" i="9"/>
  <c r="O8" i="9"/>
  <c r="O76" i="9"/>
  <c r="O57" i="9"/>
  <c r="O11" i="9"/>
  <c r="O86" i="9"/>
  <c r="O127" i="9"/>
  <c r="O102" i="9"/>
  <c r="O128" i="9"/>
  <c r="O158" i="9"/>
  <c r="O35" i="9"/>
  <c r="O135" i="9"/>
  <c r="O13" i="9"/>
  <c r="O63" i="9"/>
  <c r="O98" i="9"/>
  <c r="O123" i="9"/>
  <c r="O125" i="9"/>
  <c r="O38" i="9"/>
  <c r="O21" i="9"/>
  <c r="O157" i="9"/>
  <c r="O142" i="9"/>
  <c r="O100" i="9"/>
  <c r="O79" i="9"/>
  <c r="O149" i="9"/>
  <c r="O5" i="9"/>
  <c r="O14" i="9"/>
  <c r="O174" i="9"/>
  <c r="O94" i="9"/>
  <c r="O144" i="9"/>
  <c r="O169" i="9"/>
  <c r="O72" i="9"/>
  <c r="O71" i="9"/>
  <c r="O31" i="9"/>
  <c r="O84" i="9"/>
  <c r="O80" i="9"/>
  <c r="O156" i="9"/>
  <c r="O148" i="9"/>
  <c r="O37" i="9"/>
  <c r="O48" i="9"/>
  <c r="O73" i="9"/>
  <c r="O50" i="9"/>
  <c r="O77" i="9"/>
  <c r="O59" i="9"/>
  <c r="O106" i="9"/>
  <c r="O150" i="9"/>
  <c r="O60" i="9"/>
  <c r="O19" i="9"/>
  <c r="O56" i="9"/>
  <c r="O92" i="9"/>
  <c r="O58" i="9"/>
  <c r="O164" i="9"/>
  <c r="O172" i="9"/>
  <c r="O41" i="9"/>
  <c r="O53" i="9"/>
  <c r="O89" i="9"/>
  <c r="O170" i="9"/>
  <c r="O74" i="9"/>
  <c r="O6" i="9"/>
  <c r="O91" i="9"/>
  <c r="O107" i="9"/>
  <c r="O54" i="9"/>
  <c r="O105" i="9"/>
  <c r="O95" i="9"/>
  <c r="O137" i="9"/>
  <c r="O83" i="9"/>
  <c r="O133" i="9"/>
  <c r="O118" i="9"/>
  <c r="O132" i="9"/>
  <c r="O7" i="9"/>
  <c r="O55" i="9"/>
  <c r="O116" i="9"/>
  <c r="O67" i="9"/>
  <c r="O110" i="9"/>
  <c r="O99" i="9"/>
  <c r="O16" i="9"/>
  <c r="O168" i="9"/>
  <c r="O167" i="9"/>
  <c r="O104" i="9"/>
  <c r="O51" i="9"/>
  <c r="O101" i="9"/>
  <c r="O42" i="9"/>
  <c r="O151" i="9"/>
  <c r="O97" i="9"/>
  <c r="O115" i="9"/>
  <c r="O121" i="9"/>
  <c r="O25" i="9"/>
  <c r="O61" i="9"/>
  <c r="O62" i="9"/>
  <c r="O126" i="9"/>
  <c r="B2" i="5" a="1"/>
  <c r="B5" i="6"/>
  <c r="B34" i="6" s="1"/>
  <c r="N112" i="9"/>
  <c r="N72" i="9"/>
  <c r="N83" i="9"/>
  <c r="N75" i="9"/>
  <c r="N40" i="9"/>
  <c r="N82" i="9"/>
  <c r="N81" i="9"/>
  <c r="N147" i="9"/>
  <c r="N49" i="9"/>
  <c r="N10" i="9"/>
  <c r="N130" i="9"/>
  <c r="N146" i="9"/>
  <c r="N95" i="9"/>
  <c r="N57" i="9"/>
  <c r="N25" i="9"/>
  <c r="N28" i="9"/>
  <c r="N63" i="9"/>
  <c r="N84" i="9"/>
  <c r="N152" i="9"/>
  <c r="N76" i="9"/>
  <c r="N160" i="9"/>
  <c r="N155" i="9"/>
  <c r="N3" i="9"/>
  <c r="N137" i="9"/>
  <c r="N67" i="9"/>
  <c r="N134" i="9"/>
  <c r="N77" i="9"/>
  <c r="N107" i="9"/>
  <c r="N116" i="9"/>
  <c r="N80" i="9"/>
  <c r="N29" i="9"/>
  <c r="N86" i="9"/>
  <c r="N34" i="9"/>
  <c r="N149" i="9"/>
  <c r="N97" i="9"/>
  <c r="N33" i="9"/>
  <c r="N87" i="9"/>
  <c r="N164" i="9"/>
  <c r="N119" i="9"/>
  <c r="N92" i="9"/>
  <c r="N51" i="9"/>
  <c r="N54" i="9"/>
  <c r="N47" i="9"/>
  <c r="N36" i="9"/>
  <c r="N100" i="9"/>
  <c r="N8" i="9"/>
  <c r="N102" i="9"/>
  <c r="N104" i="9"/>
  <c r="N127" i="9"/>
  <c r="N59" i="9"/>
  <c r="N121" i="9"/>
  <c r="N73" i="9"/>
  <c r="N99" i="9"/>
  <c r="N139" i="9"/>
  <c r="N9" i="9"/>
  <c r="N46" i="9"/>
  <c r="N12" i="9"/>
  <c r="N122" i="9"/>
  <c r="N168" i="9"/>
  <c r="N151" i="9"/>
  <c r="N56" i="9"/>
  <c r="N78" i="9"/>
  <c r="N66" i="9"/>
  <c r="N93" i="9"/>
  <c r="N32" i="9"/>
  <c r="N173" i="9"/>
  <c r="N162" i="9"/>
  <c r="N144" i="9"/>
  <c r="N154" i="9"/>
  <c r="N71" i="9"/>
  <c r="N27" i="9"/>
  <c r="N111" i="9"/>
  <c r="N42" i="9"/>
  <c r="N106" i="9"/>
  <c r="N37" i="9"/>
  <c r="N58" i="9"/>
  <c r="N129" i="9"/>
  <c r="N52" i="9"/>
  <c r="N48" i="9"/>
  <c r="N14" i="9"/>
  <c r="N117" i="9"/>
  <c r="N158" i="9"/>
  <c r="N85" i="9"/>
  <c r="N35" i="9"/>
  <c r="N123" i="9"/>
  <c r="N157" i="9"/>
  <c r="N38" i="9"/>
  <c r="N126" i="9"/>
  <c r="N89" i="9"/>
  <c r="N39" i="9"/>
  <c r="N170" i="9"/>
  <c r="N113" i="9"/>
  <c r="N64" i="9"/>
  <c r="N6" i="9"/>
  <c r="N125" i="9"/>
  <c r="N135" i="9"/>
  <c r="N30" i="9"/>
  <c r="N21" i="9"/>
  <c r="N136" i="9"/>
  <c r="N62" i="9"/>
  <c r="N31" i="9"/>
  <c r="N165" i="9"/>
  <c r="N23" i="9"/>
  <c r="N132" i="9"/>
  <c r="N16" i="9"/>
  <c r="N118" i="9"/>
  <c r="N108" i="9"/>
  <c r="N90" i="9"/>
  <c r="N50" i="9"/>
  <c r="N101" i="9"/>
  <c r="N74" i="9"/>
  <c r="N159" i="9"/>
  <c r="N60" i="9"/>
  <c r="N128" i="9"/>
  <c r="N88" i="9"/>
  <c r="N114" i="9"/>
  <c r="N103" i="9"/>
  <c r="N7" i="9"/>
  <c r="N133" i="9"/>
  <c r="N174" i="9"/>
  <c r="N19" i="9"/>
  <c r="N131" i="9"/>
  <c r="N171" i="9"/>
  <c r="N22" i="9"/>
  <c r="N141" i="9"/>
  <c r="N109" i="9"/>
  <c r="N150" i="9"/>
  <c r="N120" i="9"/>
  <c r="N148" i="9"/>
  <c r="N167" i="9"/>
  <c r="N70" i="9"/>
  <c r="N11" i="9"/>
  <c r="N172" i="9"/>
  <c r="N4" i="9"/>
  <c r="N98" i="9"/>
  <c r="N166" i="9"/>
  <c r="N110" i="9"/>
  <c r="N55" i="9"/>
  <c r="N44" i="9"/>
  <c r="N79" i="9"/>
  <c r="N145" i="9"/>
  <c r="N105" i="9"/>
  <c r="N91" i="9"/>
  <c r="N143" i="9"/>
  <c r="N61" i="9"/>
  <c r="N18" i="9"/>
  <c r="N142" i="9"/>
  <c r="N138" i="9"/>
  <c r="N69" i="9"/>
  <c r="N161" i="9"/>
  <c r="N5" i="9"/>
  <c r="N13" i="9"/>
  <c r="N153" i="9"/>
  <c r="N24" i="9"/>
  <c r="N53" i="9"/>
  <c r="N96" i="9"/>
  <c r="N124" i="9"/>
  <c r="N43" i="9"/>
  <c r="N163" i="9"/>
  <c r="N140" i="9"/>
  <c r="N68" i="9"/>
  <c r="N20" i="9"/>
  <c r="N26" i="9"/>
  <c r="N115" i="9"/>
  <c r="N94" i="9"/>
  <c r="N156" i="9"/>
  <c r="N65" i="9"/>
  <c r="N41" i="9"/>
  <c r="N17" i="9"/>
  <c r="N15" i="9"/>
  <c r="N169" i="9"/>
  <c r="N45" i="9"/>
  <c r="Q41" i="9" l="1"/>
  <c r="P41" i="9"/>
  <c r="Q166" i="9"/>
  <c r="P166" i="9"/>
  <c r="Q132" i="9"/>
  <c r="P132" i="9"/>
  <c r="Q14" i="9"/>
  <c r="P14" i="9"/>
  <c r="Q46" i="9"/>
  <c r="P46" i="9"/>
  <c r="P137" i="9"/>
  <c r="Q137" i="9"/>
  <c r="P15" i="9"/>
  <c r="Q15" i="9"/>
  <c r="Q20" i="9"/>
  <c r="P20" i="9"/>
  <c r="Q24" i="9"/>
  <c r="P24" i="9"/>
  <c r="Q18" i="9"/>
  <c r="P18" i="9"/>
  <c r="Q55" i="9"/>
  <c r="P55" i="9"/>
  <c r="Q167" i="9"/>
  <c r="P167" i="9"/>
  <c r="Q131" i="9"/>
  <c r="P131" i="9"/>
  <c r="Q128" i="9"/>
  <c r="P128" i="9"/>
  <c r="P118" i="9"/>
  <c r="Q118" i="9"/>
  <c r="Q21" i="9"/>
  <c r="P21" i="9"/>
  <c r="P39" i="9"/>
  <c r="Q39" i="9"/>
  <c r="Q158" i="9"/>
  <c r="P158" i="9"/>
  <c r="P106" i="9"/>
  <c r="Q106" i="9"/>
  <c r="Q173" i="9"/>
  <c r="P173" i="9"/>
  <c r="P122" i="9"/>
  <c r="Q122" i="9"/>
  <c r="Q59" i="9"/>
  <c r="P59" i="9"/>
  <c r="Q54" i="9"/>
  <c r="P54" i="9"/>
  <c r="Q149" i="9"/>
  <c r="P149" i="9"/>
  <c r="Q134" i="9"/>
  <c r="P134" i="9"/>
  <c r="Q84" i="9"/>
  <c r="P84" i="9"/>
  <c r="Q10" i="9"/>
  <c r="P10" i="9"/>
  <c r="Q72" i="9"/>
  <c r="P72" i="9"/>
  <c r="Q17" i="9"/>
  <c r="P17" i="9"/>
  <c r="Q68" i="9"/>
  <c r="P68" i="9"/>
  <c r="Q153" i="9"/>
  <c r="P153" i="9"/>
  <c r="Q61" i="9"/>
  <c r="P61" i="9"/>
  <c r="P110" i="9"/>
  <c r="Q110" i="9"/>
  <c r="Q148" i="9"/>
  <c r="P148" i="9"/>
  <c r="P19" i="9"/>
  <c r="Q19" i="9"/>
  <c r="Q60" i="9"/>
  <c r="P60" i="9"/>
  <c r="Q16" i="9"/>
  <c r="P16" i="9"/>
  <c r="Q30" i="9"/>
  <c r="P30" i="9"/>
  <c r="Q89" i="9"/>
  <c r="P89" i="9"/>
  <c r="Q117" i="9"/>
  <c r="P117" i="9"/>
  <c r="Q42" i="9"/>
  <c r="P42" i="9"/>
  <c r="Q32" i="9"/>
  <c r="P32" i="9"/>
  <c r="Q12" i="9"/>
  <c r="P12" i="9"/>
  <c r="P127" i="9"/>
  <c r="Q127" i="9"/>
  <c r="Q51" i="9"/>
  <c r="P51" i="9"/>
  <c r="Q34" i="9"/>
  <c r="P34" i="9"/>
  <c r="Q67" i="9"/>
  <c r="P67" i="9"/>
  <c r="Q63" i="9"/>
  <c r="P63" i="9"/>
  <c r="Q49" i="9"/>
  <c r="P49" i="9"/>
  <c r="Q112" i="9"/>
  <c r="P112" i="9"/>
  <c r="Q140" i="9"/>
  <c r="P140" i="9"/>
  <c r="Q120" i="9"/>
  <c r="P120" i="9"/>
  <c r="Q135" i="9"/>
  <c r="P135" i="9"/>
  <c r="P104" i="9"/>
  <c r="Q104" i="9"/>
  <c r="Q98" i="9"/>
  <c r="P98" i="9"/>
  <c r="B2" i="5"/>
  <c r="B4" i="5"/>
  <c r="B5" i="5"/>
  <c r="B3" i="5"/>
  <c r="Q161" i="9"/>
  <c r="P161" i="9"/>
  <c r="Q109" i="9"/>
  <c r="P109" i="9"/>
  <c r="Q165" i="9"/>
  <c r="P165" i="9"/>
  <c r="Q52" i="9"/>
  <c r="P52" i="9"/>
  <c r="Q139" i="9"/>
  <c r="P139" i="9"/>
  <c r="Q80" i="9"/>
  <c r="P80" i="9"/>
  <c r="Q82" i="9"/>
  <c r="P82" i="9"/>
  <c r="Q69" i="9"/>
  <c r="P69" i="9"/>
  <c r="P141" i="9"/>
  <c r="Q141" i="9"/>
  <c r="Q50" i="9"/>
  <c r="P50" i="9"/>
  <c r="P31" i="9"/>
  <c r="Q31" i="9"/>
  <c r="Q64" i="9"/>
  <c r="P64" i="9"/>
  <c r="P123" i="9"/>
  <c r="Q123" i="9"/>
  <c r="Q129" i="9"/>
  <c r="P129" i="9"/>
  <c r="Q154" i="9"/>
  <c r="P154" i="9"/>
  <c r="Q56" i="9"/>
  <c r="P56" i="9"/>
  <c r="Q99" i="9"/>
  <c r="P99" i="9"/>
  <c r="Q100" i="9"/>
  <c r="P100" i="9"/>
  <c r="Q87" i="9"/>
  <c r="P87" i="9"/>
  <c r="Q116" i="9"/>
  <c r="P116" i="9"/>
  <c r="Q160" i="9"/>
  <c r="P160" i="9"/>
  <c r="Q95" i="9"/>
  <c r="P95" i="9"/>
  <c r="Q40" i="9"/>
  <c r="P40" i="9"/>
  <c r="Q13" i="9"/>
  <c r="P13" i="9"/>
  <c r="Q174" i="9"/>
  <c r="P174" i="9"/>
  <c r="P126" i="9"/>
  <c r="Q126" i="9"/>
  <c r="Q93" i="9"/>
  <c r="P93" i="9"/>
  <c r="Q86" i="9"/>
  <c r="P86" i="9"/>
  <c r="Q147" i="9"/>
  <c r="P147" i="9"/>
  <c r="Q163" i="9"/>
  <c r="P163" i="9"/>
  <c r="Q91" i="9"/>
  <c r="P91" i="9"/>
  <c r="Q133" i="9"/>
  <c r="P133" i="9"/>
  <c r="P23" i="9"/>
  <c r="Q23" i="9"/>
  <c r="Q38" i="9"/>
  <c r="P38" i="9"/>
  <c r="P27" i="9"/>
  <c r="Q27" i="9"/>
  <c r="Q9" i="9"/>
  <c r="P9" i="9"/>
  <c r="Q102" i="9"/>
  <c r="P102" i="9"/>
  <c r="Q29" i="9"/>
  <c r="P29" i="9"/>
  <c r="Q81" i="9"/>
  <c r="P81" i="9"/>
  <c r="Q43" i="9"/>
  <c r="P43" i="9"/>
  <c r="Q4" i="9"/>
  <c r="P4" i="9"/>
  <c r="Q101" i="9"/>
  <c r="P101" i="9"/>
  <c r="Q157" i="9"/>
  <c r="P157" i="9"/>
  <c r="Q78" i="9"/>
  <c r="P78" i="9"/>
  <c r="Q164" i="9"/>
  <c r="P164" i="9"/>
  <c r="Q57" i="9"/>
  <c r="P57" i="9"/>
  <c r="B6" i="6"/>
  <c r="Q124" i="9"/>
  <c r="R124" i="9" s="1"/>
  <c r="P124" i="9"/>
  <c r="P103" i="9"/>
  <c r="Q103" i="9"/>
  <c r="R103" i="9" s="1"/>
  <c r="Q45" i="9"/>
  <c r="P45" i="9"/>
  <c r="Q115" i="9"/>
  <c r="P115" i="9"/>
  <c r="P96" i="9"/>
  <c r="Q96" i="9"/>
  <c r="Q138" i="9"/>
  <c r="P138" i="9"/>
  <c r="Q79" i="9"/>
  <c r="P79" i="9"/>
  <c r="P11" i="9"/>
  <c r="Q11" i="9"/>
  <c r="Q22" i="9"/>
  <c r="P22" i="9"/>
  <c r="P114" i="9"/>
  <c r="Q114" i="9"/>
  <c r="R114" i="9" s="1"/>
  <c r="Q90" i="9"/>
  <c r="P90" i="9"/>
  <c r="Q62" i="9"/>
  <c r="P62" i="9"/>
  <c r="Q113" i="9"/>
  <c r="R113" i="9" s="1"/>
  <c r="P113" i="9"/>
  <c r="P35" i="9"/>
  <c r="Q35" i="9"/>
  <c r="R35" i="9" s="1"/>
  <c r="Q58" i="9"/>
  <c r="P58" i="9"/>
  <c r="Q144" i="9"/>
  <c r="P144" i="9"/>
  <c r="Q151" i="9"/>
  <c r="R151" i="9" s="1"/>
  <c r="P151" i="9"/>
  <c r="Q73" i="9"/>
  <c r="P73" i="9"/>
  <c r="Q36" i="9"/>
  <c r="P36" i="9"/>
  <c r="Q33" i="9"/>
  <c r="P33" i="9"/>
  <c r="P107" i="9"/>
  <c r="Q107" i="9"/>
  <c r="Q76" i="9"/>
  <c r="P76" i="9"/>
  <c r="Q146" i="9"/>
  <c r="P146" i="9"/>
  <c r="Q75" i="9"/>
  <c r="P75" i="9"/>
  <c r="Q143" i="9"/>
  <c r="R143" i="9" s="1"/>
  <c r="P143" i="9"/>
  <c r="Q159" i="9"/>
  <c r="P159" i="9"/>
  <c r="P111" i="9"/>
  <c r="Q111" i="9"/>
  <c r="R111" i="9" s="1"/>
  <c r="Q92" i="9"/>
  <c r="P92" i="9"/>
  <c r="Q28" i="9"/>
  <c r="R28" i="9" s="1"/>
  <c r="P28" i="9"/>
  <c r="Q65" i="9"/>
  <c r="P65" i="9"/>
  <c r="Q5" i="9"/>
  <c r="P5" i="9"/>
  <c r="Q150" i="9"/>
  <c r="P150" i="9"/>
  <c r="Q74" i="9"/>
  <c r="P74" i="9"/>
  <c r="Q125" i="9"/>
  <c r="P125" i="9"/>
  <c r="Q48" i="9"/>
  <c r="P48" i="9"/>
  <c r="Q66" i="9"/>
  <c r="P66" i="9"/>
  <c r="P119" i="9"/>
  <c r="Q119" i="9"/>
  <c r="Q3" i="9"/>
  <c r="A1" i="10" a="1"/>
  <c r="N175" i="9"/>
  <c r="P3" i="9"/>
  <c r="Q25" i="9"/>
  <c r="P25" i="9"/>
  <c r="O175" i="9"/>
  <c r="Q156" i="9"/>
  <c r="P156" i="9"/>
  <c r="Q105" i="9"/>
  <c r="P105" i="9"/>
  <c r="P7" i="9"/>
  <c r="Q7" i="9"/>
  <c r="Q6" i="9"/>
  <c r="P6" i="9"/>
  <c r="Q71" i="9"/>
  <c r="P71" i="9"/>
  <c r="Q8" i="9"/>
  <c r="P8" i="9"/>
  <c r="P155" i="9"/>
  <c r="Q155" i="9"/>
  <c r="Q94" i="9"/>
  <c r="P94" i="9"/>
  <c r="Q145" i="9"/>
  <c r="P145" i="9"/>
  <c r="Q172" i="9"/>
  <c r="P172" i="9"/>
  <c r="Q169" i="9"/>
  <c r="P169" i="9"/>
  <c r="Q26" i="9"/>
  <c r="P26" i="9"/>
  <c r="Q53" i="9"/>
  <c r="P53" i="9"/>
  <c r="Q142" i="9"/>
  <c r="P142" i="9"/>
  <c r="Q44" i="9"/>
  <c r="P44" i="9"/>
  <c r="Q70" i="9"/>
  <c r="P70" i="9"/>
  <c r="P171" i="9"/>
  <c r="Q171" i="9"/>
  <c r="Q88" i="9"/>
  <c r="P88" i="9"/>
  <c r="Q108" i="9"/>
  <c r="P108" i="9"/>
  <c r="Q136" i="9"/>
  <c r="P136" i="9"/>
  <c r="Q170" i="9"/>
  <c r="P170" i="9"/>
  <c r="Q85" i="9"/>
  <c r="P85" i="9"/>
  <c r="Q37" i="9"/>
  <c r="P37" i="9"/>
  <c r="Q162" i="9"/>
  <c r="P162" i="9"/>
  <c r="Q168" i="9"/>
  <c r="P168" i="9"/>
  <c r="Q121" i="9"/>
  <c r="P121" i="9"/>
  <c r="Q47" i="9"/>
  <c r="P47" i="9"/>
  <c r="Q97" i="9"/>
  <c r="P97" i="9"/>
  <c r="Q77" i="9"/>
  <c r="P77" i="9"/>
  <c r="Q152" i="9"/>
  <c r="P152" i="9"/>
  <c r="P130" i="9"/>
  <c r="Q130" i="9"/>
  <c r="Q83" i="9"/>
  <c r="P83" i="9"/>
  <c r="O2" i="1"/>
  <c r="U2" i="1" s="1"/>
  <c r="P2" i="1"/>
  <c r="V2" i="1" s="1"/>
  <c r="Q2" i="1"/>
  <c r="W2" i="1" s="1"/>
  <c r="N2" i="1"/>
  <c r="T2" i="1" s="1"/>
  <c r="L2" i="1"/>
  <c r="R77" i="9" l="1"/>
  <c r="R168" i="9"/>
  <c r="R53" i="9"/>
  <c r="R71" i="9"/>
  <c r="R156" i="9"/>
  <c r="R78" i="9"/>
  <c r="R43" i="9"/>
  <c r="R133" i="9"/>
  <c r="R86" i="9"/>
  <c r="R27" i="9"/>
  <c r="R31" i="9"/>
  <c r="R127" i="9"/>
  <c r="R74" i="9"/>
  <c r="R22" i="9"/>
  <c r="R170" i="9"/>
  <c r="R145" i="9"/>
  <c r="R9" i="9"/>
  <c r="R13" i="9"/>
  <c r="R23" i="9"/>
  <c r="R123" i="9"/>
  <c r="R141" i="9"/>
  <c r="R104" i="9"/>
  <c r="R137" i="9"/>
  <c r="R110" i="9"/>
  <c r="R122" i="9"/>
  <c r="R130" i="9"/>
  <c r="R155" i="9"/>
  <c r="R7" i="9"/>
  <c r="R126" i="9"/>
  <c r="R19" i="9"/>
  <c r="R106" i="9"/>
  <c r="R118" i="9"/>
  <c r="R15" i="9"/>
  <c r="R116" i="9"/>
  <c r="R56" i="9"/>
  <c r="R64" i="9"/>
  <c r="R69" i="9"/>
  <c r="R52" i="9"/>
  <c r="R135" i="9"/>
  <c r="R11" i="9"/>
  <c r="R39" i="9"/>
  <c r="R49" i="9"/>
  <c r="R51" i="9"/>
  <c r="R162" i="9"/>
  <c r="R26" i="9"/>
  <c r="R81" i="9"/>
  <c r="R93" i="9"/>
  <c r="R87" i="9"/>
  <c r="R165" i="9"/>
  <c r="R63" i="9"/>
  <c r="R60" i="9"/>
  <c r="R149" i="9"/>
  <c r="R167" i="9"/>
  <c r="R92" i="9"/>
  <c r="R144" i="9"/>
  <c r="R108" i="9"/>
  <c r="C70" i="6"/>
  <c r="D70" i="6"/>
  <c r="B70" i="6"/>
  <c r="R57" i="9"/>
  <c r="R29" i="9"/>
  <c r="R95" i="9"/>
  <c r="R80" i="9"/>
  <c r="R67" i="9"/>
  <c r="R153" i="9"/>
  <c r="R55" i="9"/>
  <c r="Q175" i="9"/>
  <c r="P175" i="9"/>
  <c r="R48" i="9"/>
  <c r="R5" i="9"/>
  <c r="R146" i="9"/>
  <c r="R36" i="9"/>
  <c r="R58" i="9"/>
  <c r="R90" i="9"/>
  <c r="R79" i="9"/>
  <c r="R45" i="9"/>
  <c r="A1" i="10"/>
  <c r="J1" i="10"/>
  <c r="Z1" i="10"/>
  <c r="AP1" i="10"/>
  <c r="BC1" i="10"/>
  <c r="BN1" i="10"/>
  <c r="BX1" i="10"/>
  <c r="CI1" i="10"/>
  <c r="CT1" i="10"/>
  <c r="DD1" i="10"/>
  <c r="DO1" i="10"/>
  <c r="DZ1" i="10"/>
  <c r="EJ1" i="10"/>
  <c r="EU1" i="10"/>
  <c r="FF1" i="10"/>
  <c r="FP1" i="10"/>
  <c r="J2" i="10"/>
  <c r="U2" i="10"/>
  <c r="AE2" i="10"/>
  <c r="AP2" i="10"/>
  <c r="BA2" i="10"/>
  <c r="BK2" i="10"/>
  <c r="BV2" i="10"/>
  <c r="CG2" i="10"/>
  <c r="CQ2" i="10"/>
  <c r="DB2" i="10"/>
  <c r="DM2" i="10"/>
  <c r="DW2" i="10"/>
  <c r="EH2" i="10"/>
  <c r="ES2" i="10"/>
  <c r="FC2" i="10"/>
  <c r="FM2" i="10"/>
  <c r="D3" i="10"/>
  <c r="L3" i="10"/>
  <c r="T3" i="10"/>
  <c r="AB3" i="10"/>
  <c r="AJ3" i="10"/>
  <c r="AR3" i="10"/>
  <c r="AZ3" i="10"/>
  <c r="BH3" i="10"/>
  <c r="BP3" i="10"/>
  <c r="BX3" i="10"/>
  <c r="CF3" i="10"/>
  <c r="CN3" i="10"/>
  <c r="CV3" i="10"/>
  <c r="DD3" i="10"/>
  <c r="DL3" i="10"/>
  <c r="DT3" i="10"/>
  <c r="EB3" i="10"/>
  <c r="EJ3" i="10"/>
  <c r="ER3" i="10"/>
  <c r="EZ3" i="10"/>
  <c r="FH3" i="10"/>
  <c r="FP3" i="10"/>
  <c r="L1" i="10"/>
  <c r="AB1" i="10"/>
  <c r="AR1" i="10"/>
  <c r="BD1" i="10"/>
  <c r="BO1" i="10"/>
  <c r="BZ1" i="10"/>
  <c r="CJ1" i="10"/>
  <c r="CU1" i="10"/>
  <c r="DF1" i="10"/>
  <c r="DP1" i="10"/>
  <c r="EA1" i="10"/>
  <c r="EL1" i="10"/>
  <c r="EV1" i="10"/>
  <c r="FG1" i="10"/>
  <c r="A2" i="10"/>
  <c r="K2" i="10"/>
  <c r="V2" i="10"/>
  <c r="AG2" i="10"/>
  <c r="AQ2" i="10"/>
  <c r="BB2" i="10"/>
  <c r="BM2" i="10"/>
  <c r="BW2" i="10"/>
  <c r="CH2" i="10"/>
  <c r="CS2" i="10"/>
  <c r="DC2" i="10"/>
  <c r="DN2" i="10"/>
  <c r="DY2" i="10"/>
  <c r="EI2" i="10"/>
  <c r="ET2" i="10"/>
  <c r="FE2" i="10"/>
  <c r="FN2" i="10"/>
  <c r="E3" i="10"/>
  <c r="M3" i="10"/>
  <c r="U3" i="10"/>
  <c r="AC3" i="10"/>
  <c r="AK3" i="10"/>
  <c r="AS3" i="10"/>
  <c r="BA3" i="10"/>
  <c r="BI3" i="10"/>
  <c r="BQ3" i="10"/>
  <c r="BY3" i="10"/>
  <c r="CG3" i="10"/>
  <c r="CO3" i="10"/>
  <c r="CW3" i="10"/>
  <c r="DE3" i="10"/>
  <c r="DM3" i="10"/>
  <c r="DU3" i="10"/>
  <c r="EC3" i="10"/>
  <c r="EK3" i="10"/>
  <c r="ES3" i="10"/>
  <c r="FA3" i="10"/>
  <c r="FI3" i="10"/>
  <c r="FQ3" i="10"/>
  <c r="N1" i="10"/>
  <c r="AD1" i="10"/>
  <c r="AT1" i="10"/>
  <c r="BF1" i="10"/>
  <c r="BP1" i="10"/>
  <c r="CA1" i="10"/>
  <c r="CL1" i="10"/>
  <c r="CV1" i="10"/>
  <c r="DG1" i="10"/>
  <c r="DR1" i="10"/>
  <c r="EB1" i="10"/>
  <c r="EM1" i="10"/>
  <c r="EX1" i="10"/>
  <c r="FH1" i="10"/>
  <c r="B2" i="10"/>
  <c r="M2" i="10"/>
  <c r="W2" i="10"/>
  <c r="AH2" i="10"/>
  <c r="AS2" i="10"/>
  <c r="BC2" i="10"/>
  <c r="BN2" i="10"/>
  <c r="BY2" i="10"/>
  <c r="CI2" i="10"/>
  <c r="CT2" i="10"/>
  <c r="DE2" i="10"/>
  <c r="DO2" i="10"/>
  <c r="DZ2" i="10"/>
  <c r="EK2" i="10"/>
  <c r="EU2" i="10"/>
  <c r="FF2" i="10"/>
  <c r="FO2" i="10"/>
  <c r="F3" i="10"/>
  <c r="N3" i="10"/>
  <c r="V3" i="10"/>
  <c r="AD3" i="10"/>
  <c r="AL3" i="10"/>
  <c r="AT3" i="10"/>
  <c r="BB3" i="10"/>
  <c r="BJ3" i="10"/>
  <c r="BR3" i="10"/>
  <c r="BZ3" i="10"/>
  <c r="CH3" i="10"/>
  <c r="CP3" i="10"/>
  <c r="CX3" i="10"/>
  <c r="DF3" i="10"/>
  <c r="DN3" i="10"/>
  <c r="DV3" i="10"/>
  <c r="ED3" i="10"/>
  <c r="EL3" i="10"/>
  <c r="ET3" i="10"/>
  <c r="FB3" i="10"/>
  <c r="FJ3" i="10"/>
  <c r="R1" i="10"/>
  <c r="AH1" i="10"/>
  <c r="AX1" i="10"/>
  <c r="BH1" i="10"/>
  <c r="BS1" i="10"/>
  <c r="CD1" i="10"/>
  <c r="CN1" i="10"/>
  <c r="CY1" i="10"/>
  <c r="DJ1" i="10"/>
  <c r="DT1" i="10"/>
  <c r="EE1" i="10"/>
  <c r="EP1" i="10"/>
  <c r="EZ1" i="10"/>
  <c r="FK1" i="10"/>
  <c r="E2" i="10"/>
  <c r="O2" i="10"/>
  <c r="Z2" i="10"/>
  <c r="AK2" i="10"/>
  <c r="AU2" i="10"/>
  <c r="BF2" i="10"/>
  <c r="BQ2" i="10"/>
  <c r="CA2" i="10"/>
  <c r="CL2" i="10"/>
  <c r="CW2" i="10"/>
  <c r="DG2" i="10"/>
  <c r="DR2" i="10"/>
  <c r="EC2" i="10"/>
  <c r="EM2" i="10"/>
  <c r="EX2" i="10"/>
  <c r="FI2" i="10"/>
  <c r="FQ2" i="10"/>
  <c r="H3" i="10"/>
  <c r="P3" i="10"/>
  <c r="X3" i="10"/>
  <c r="AF3" i="10"/>
  <c r="AN3" i="10"/>
  <c r="AV3" i="10"/>
  <c r="BD3" i="10"/>
  <c r="BL3" i="10"/>
  <c r="BT3" i="10"/>
  <c r="CB3" i="10"/>
  <c r="CJ3" i="10"/>
  <c r="CR3" i="10"/>
  <c r="CZ3" i="10"/>
  <c r="DH3" i="10"/>
  <c r="DP3" i="10"/>
  <c r="DX3" i="10"/>
  <c r="EF3" i="10"/>
  <c r="EN3" i="10"/>
  <c r="EV3" i="10"/>
  <c r="FD3" i="10"/>
  <c r="FL3" i="10"/>
  <c r="H1" i="10"/>
  <c r="AN1" i="10"/>
  <c r="BL1" i="10"/>
  <c r="CH1" i="10"/>
  <c r="DC1" i="10"/>
  <c r="DX1" i="10"/>
  <c r="ET1" i="10"/>
  <c r="FO1" i="10"/>
  <c r="S2" i="10"/>
  <c r="AO2" i="10"/>
  <c r="BJ2" i="10"/>
  <c r="CE2" i="10"/>
  <c r="DA2" i="10"/>
  <c r="DV2" i="10"/>
  <c r="EQ2" i="10"/>
  <c r="FL2" i="10"/>
  <c r="K3" i="10"/>
  <c r="AA3" i="10"/>
  <c r="AQ3" i="10"/>
  <c r="BG3" i="10"/>
  <c r="BW3" i="10"/>
  <c r="CM3" i="10"/>
  <c r="DC3" i="10"/>
  <c r="DS3" i="10"/>
  <c r="EI3" i="10"/>
  <c r="EY3" i="10"/>
  <c r="FO3" i="10"/>
  <c r="P1" i="10"/>
  <c r="AV1" i="10"/>
  <c r="BR1" i="10"/>
  <c r="CM1" i="10"/>
  <c r="DH1" i="10"/>
  <c r="ED1" i="10"/>
  <c r="EY1" i="10"/>
  <c r="C2" i="10"/>
  <c r="Y2" i="10"/>
  <c r="AT2" i="10"/>
  <c r="BO2" i="10"/>
  <c r="CK2" i="10"/>
  <c r="DF2" i="10"/>
  <c r="EA2" i="10"/>
  <c r="EW2" i="10"/>
  <c r="FP2" i="10"/>
  <c r="O3" i="10"/>
  <c r="AE3" i="10"/>
  <c r="AU3" i="10"/>
  <c r="BK3" i="10"/>
  <c r="CA3" i="10"/>
  <c r="CQ3" i="10"/>
  <c r="DG3" i="10"/>
  <c r="DW3" i="10"/>
  <c r="EM3" i="10"/>
  <c r="FC3" i="10"/>
  <c r="T1" i="10"/>
  <c r="AY1" i="10"/>
  <c r="BT1" i="10"/>
  <c r="CP1" i="10"/>
  <c r="DK1" i="10"/>
  <c r="EF1" i="10"/>
  <c r="FB1" i="10"/>
  <c r="F2" i="10"/>
  <c r="AA2" i="10"/>
  <c r="AW2" i="10"/>
  <c r="BR2" i="10"/>
  <c r="CM2" i="10"/>
  <c r="DI2" i="10"/>
  <c r="ED2" i="10"/>
  <c r="EY2" i="10"/>
  <c r="A3" i="10"/>
  <c r="Q3" i="10"/>
  <c r="AG3" i="10"/>
  <c r="AW3" i="10"/>
  <c r="BM3" i="10"/>
  <c r="CC3" i="10"/>
  <c r="CS3" i="10"/>
  <c r="DI3" i="10"/>
  <c r="DY3" i="10"/>
  <c r="EO3" i="10"/>
  <c r="FE3" i="10"/>
  <c r="V1" i="10"/>
  <c r="AZ1" i="10"/>
  <c r="BV1" i="10"/>
  <c r="CQ1" i="10"/>
  <c r="DL1" i="10"/>
  <c r="EH1" i="10"/>
  <c r="FC1" i="10"/>
  <c r="G2" i="10"/>
  <c r="AC2" i="10"/>
  <c r="AX2" i="10"/>
  <c r="BS2" i="10"/>
  <c r="CO2" i="10"/>
  <c r="DJ2" i="10"/>
  <c r="EE2" i="10"/>
  <c r="FA2" i="10"/>
  <c r="B3" i="10"/>
  <c r="R3" i="10"/>
  <c r="AH3" i="10"/>
  <c r="AX3" i="10"/>
  <c r="BN3" i="10"/>
  <c r="CD3" i="10"/>
  <c r="CT3" i="10"/>
  <c r="DJ3" i="10"/>
  <c r="DZ3" i="10"/>
  <c r="EP3" i="10"/>
  <c r="FF3" i="10"/>
  <c r="BB1" i="10"/>
  <c r="CR1" i="10"/>
  <c r="EI1" i="10"/>
  <c r="I2" i="10"/>
  <c r="AY2" i="10"/>
  <c r="CP2" i="10"/>
  <c r="EG2" i="10"/>
  <c r="C3" i="10"/>
  <c r="AI3" i="10"/>
  <c r="BO3" i="10"/>
  <c r="CU3" i="10"/>
  <c r="EA3" i="10"/>
  <c r="FG3" i="10"/>
  <c r="AP3" i="10"/>
  <c r="BG1" i="10"/>
  <c r="CX1" i="10"/>
  <c r="EN1" i="10"/>
  <c r="N2" i="10"/>
  <c r="BE2" i="10"/>
  <c r="CU2" i="10"/>
  <c r="EL2" i="10"/>
  <c r="G3" i="10"/>
  <c r="AM3" i="10"/>
  <c r="BS3" i="10"/>
  <c r="CY3" i="10"/>
  <c r="EE3" i="10"/>
  <c r="FK3" i="10"/>
  <c r="BK1" i="10"/>
  <c r="DB1" i="10"/>
  <c r="ER1" i="10"/>
  <c r="R2" i="10"/>
  <c r="CY2" i="10"/>
  <c r="J3" i="10"/>
  <c r="DB3" i="10"/>
  <c r="EH3" i="10"/>
  <c r="D1" i="10"/>
  <c r="BJ1" i="10"/>
  <c r="CZ1" i="10"/>
  <c r="EQ1" i="10"/>
  <c r="Q2" i="10"/>
  <c r="BG2" i="10"/>
  <c r="CX2" i="10"/>
  <c r="EO2" i="10"/>
  <c r="I3" i="10"/>
  <c r="AO3" i="10"/>
  <c r="BU3" i="10"/>
  <c r="DA3" i="10"/>
  <c r="EG3" i="10"/>
  <c r="FM3" i="10"/>
  <c r="F1" i="10"/>
  <c r="BI2" i="10"/>
  <c r="EP2" i="10"/>
  <c r="BV3" i="10"/>
  <c r="FN3" i="10"/>
  <c r="X1" i="10"/>
  <c r="BW1" i="10"/>
  <c r="DN1" i="10"/>
  <c r="FD1" i="10"/>
  <c r="AD2" i="10"/>
  <c r="BU2" i="10"/>
  <c r="DK2" i="10"/>
  <c r="FB2" i="10"/>
  <c r="S3" i="10"/>
  <c r="AY3" i="10"/>
  <c r="CE3" i="10"/>
  <c r="DK3" i="10"/>
  <c r="EQ3" i="10"/>
  <c r="AF1" i="10"/>
  <c r="CB1" i="10"/>
  <c r="DS1" i="10"/>
  <c r="FJ1" i="10"/>
  <c r="AI2" i="10"/>
  <c r="BZ2" i="10"/>
  <c r="DQ2" i="10"/>
  <c r="FG2" i="10"/>
  <c r="W3" i="10"/>
  <c r="BC3" i="10"/>
  <c r="CI3" i="10"/>
  <c r="DO3" i="10"/>
  <c r="EU3" i="10"/>
  <c r="FL1" i="10"/>
  <c r="FJ2" i="10"/>
  <c r="DQ3" i="10"/>
  <c r="DU2" i="10"/>
  <c r="FN1" i="10"/>
  <c r="FK2" i="10"/>
  <c r="DR3" i="10"/>
  <c r="AJ1" i="10"/>
  <c r="AL2" i="10"/>
  <c r="Y3" i="10"/>
  <c r="EW3" i="10"/>
  <c r="DW1" i="10"/>
  <c r="AL1" i="10"/>
  <c r="AM2" i="10"/>
  <c r="Z3" i="10"/>
  <c r="EX3" i="10"/>
  <c r="CE1" i="10"/>
  <c r="CC2" i="10"/>
  <c r="BE3" i="10"/>
  <c r="CF1" i="10"/>
  <c r="CD2" i="10"/>
  <c r="BF3" i="10"/>
  <c r="DV1" i="10"/>
  <c r="DS2" i="10"/>
  <c r="CK3" i="10"/>
  <c r="CL3" i="10"/>
  <c r="AQ1" i="10"/>
  <c r="K1" i="10"/>
  <c r="ER2" i="10"/>
  <c r="DL2" i="10"/>
  <c r="CF2" i="10"/>
  <c r="AZ2" i="10"/>
  <c r="T2" i="10"/>
  <c r="FE1" i="10"/>
  <c r="DY1" i="10"/>
  <c r="CS1" i="10"/>
  <c r="BM1" i="10"/>
  <c r="AG1" i="10"/>
  <c r="AM1" i="10"/>
  <c r="G1" i="10"/>
  <c r="EN2" i="10"/>
  <c r="DH2" i="10"/>
  <c r="CB2" i="10"/>
  <c r="AV2" i="10"/>
  <c r="P2" i="10"/>
  <c r="FA1" i="10"/>
  <c r="DU1" i="10"/>
  <c r="CO1" i="10"/>
  <c r="BI1" i="10"/>
  <c r="AC1" i="10"/>
  <c r="AI1" i="10"/>
  <c r="C1" i="10"/>
  <c r="EJ2" i="10"/>
  <c r="DD2" i="10"/>
  <c r="BX2" i="10"/>
  <c r="AR2" i="10"/>
  <c r="L2" i="10"/>
  <c r="EW1" i="10"/>
  <c r="DQ1" i="10"/>
  <c r="CK1" i="10"/>
  <c r="BE1" i="10"/>
  <c r="Y1" i="10"/>
  <c r="AE1" i="10"/>
  <c r="B1" i="10"/>
  <c r="EF2" i="10"/>
  <c r="CZ2" i="10"/>
  <c r="BT2" i="10"/>
  <c r="AN2" i="10"/>
  <c r="H2" i="10"/>
  <c r="ES1" i="10"/>
  <c r="DM1" i="10"/>
  <c r="CG1" i="10"/>
  <c r="BA1" i="10"/>
  <c r="U1" i="10"/>
  <c r="AA1" i="10"/>
  <c r="FH2" i="10"/>
  <c r="EB2" i="10"/>
  <c r="CV2" i="10"/>
  <c r="BP2" i="10"/>
  <c r="AJ2" i="10"/>
  <c r="D2" i="10"/>
  <c r="EO1" i="10"/>
  <c r="DI1" i="10"/>
  <c r="CC1" i="10"/>
  <c r="AW1" i="10"/>
  <c r="Q1" i="10"/>
  <c r="W1" i="10"/>
  <c r="FD2" i="10"/>
  <c r="DX2" i="10"/>
  <c r="CR2" i="10"/>
  <c r="BL2" i="10"/>
  <c r="AF2" i="10"/>
  <c r="FQ1" i="10"/>
  <c r="EK1" i="10"/>
  <c r="DE1" i="10"/>
  <c r="BY1" i="10"/>
  <c r="AS1" i="10"/>
  <c r="M1" i="10"/>
  <c r="S1" i="10"/>
  <c r="BH2" i="10"/>
  <c r="DA1" i="10"/>
  <c r="EV2" i="10"/>
  <c r="X2" i="10"/>
  <c r="AO1" i="10"/>
  <c r="CN2" i="10"/>
  <c r="CJ2" i="10"/>
  <c r="O1" i="10"/>
  <c r="BD2" i="10"/>
  <c r="CW1" i="10"/>
  <c r="BQ1" i="10"/>
  <c r="DT2" i="10"/>
  <c r="E1" i="10"/>
  <c r="EZ2" i="10"/>
  <c r="AB2" i="10"/>
  <c r="BU1" i="10"/>
  <c r="FM1" i="10"/>
  <c r="DP2" i="10"/>
  <c r="AK1" i="10"/>
  <c r="I1" i="10"/>
  <c r="EC1" i="10"/>
  <c r="FI1" i="10"/>
  <c r="EG1" i="10"/>
  <c r="AU1" i="10"/>
  <c r="R164" i="9"/>
  <c r="R4" i="9"/>
  <c r="R102" i="9"/>
  <c r="R147" i="9"/>
  <c r="R174" i="9"/>
  <c r="R160" i="9"/>
  <c r="R99" i="9"/>
  <c r="R139" i="9"/>
  <c r="R161" i="9"/>
  <c r="R112" i="9"/>
  <c r="R34" i="9"/>
  <c r="R32" i="9"/>
  <c r="R30" i="9"/>
  <c r="R148" i="9"/>
  <c r="R68" i="9"/>
  <c r="R84" i="9"/>
  <c r="R59" i="9"/>
  <c r="R158" i="9"/>
  <c r="R128" i="9"/>
  <c r="R18" i="9"/>
  <c r="R166" i="9"/>
  <c r="R97" i="9"/>
  <c r="R70" i="9"/>
  <c r="R94" i="9"/>
  <c r="R91" i="9"/>
  <c r="R154" i="9"/>
  <c r="R120" i="9"/>
  <c r="R61" i="9"/>
  <c r="R173" i="9"/>
  <c r="R20" i="9"/>
  <c r="C33" i="6"/>
  <c r="C36" i="6" s="1"/>
  <c r="D33" i="6"/>
  <c r="D36" i="6" s="1"/>
  <c r="E33" i="6"/>
  <c r="E36" i="6" s="1"/>
  <c r="B33" i="6"/>
  <c r="B36" i="6" s="1"/>
  <c r="R25" i="9"/>
  <c r="R150" i="9"/>
  <c r="R33" i="9"/>
  <c r="R115" i="9"/>
  <c r="D59" i="6"/>
  <c r="B59" i="6"/>
  <c r="C59" i="6"/>
  <c r="R47" i="9"/>
  <c r="R44" i="9"/>
  <c r="R38" i="9"/>
  <c r="R100" i="9"/>
  <c r="R50" i="9"/>
  <c r="R98" i="9"/>
  <c r="R12" i="9"/>
  <c r="C4" i="6"/>
  <c r="E4" i="6"/>
  <c r="D4" i="6"/>
  <c r="B4" i="6"/>
  <c r="R54" i="9"/>
  <c r="R152" i="9"/>
  <c r="R85" i="9"/>
  <c r="R88" i="9"/>
  <c r="R142" i="9"/>
  <c r="R172" i="9"/>
  <c r="R8" i="9"/>
  <c r="R105" i="9"/>
  <c r="R171" i="9"/>
  <c r="R3" i="9"/>
  <c r="R125" i="9"/>
  <c r="R65" i="9"/>
  <c r="R159" i="9"/>
  <c r="R76" i="9"/>
  <c r="R73" i="9"/>
  <c r="R138" i="9"/>
  <c r="R83" i="9"/>
  <c r="R136" i="9"/>
  <c r="R6" i="9"/>
  <c r="R157" i="9"/>
  <c r="R40" i="9"/>
  <c r="R82" i="9"/>
  <c r="R117" i="9"/>
  <c r="R72" i="9"/>
  <c r="R21" i="9"/>
  <c r="R14" i="9"/>
  <c r="R66" i="9"/>
  <c r="R75" i="9"/>
  <c r="R62" i="9"/>
  <c r="R37" i="9"/>
  <c r="R169" i="9"/>
  <c r="R101" i="9"/>
  <c r="R163" i="9"/>
  <c r="R129" i="9"/>
  <c r="R109" i="9"/>
  <c r="R140" i="9"/>
  <c r="R89" i="9"/>
  <c r="R10" i="9"/>
  <c r="R132" i="9"/>
  <c r="R121" i="9"/>
  <c r="R119" i="9"/>
  <c r="R107" i="9"/>
  <c r="R96" i="9"/>
  <c r="R42" i="9"/>
  <c r="R16" i="9"/>
  <c r="R17" i="9"/>
  <c r="R134" i="9"/>
  <c r="R131" i="9"/>
  <c r="R24" i="9"/>
  <c r="R46" i="9"/>
  <c r="R41" i="9"/>
  <c r="A2" i="4" a="1"/>
  <c r="E7" i="6" l="1"/>
  <c r="D7" i="6"/>
  <c r="C7" i="6"/>
  <c r="A2" i="4"/>
  <c r="A5" i="4"/>
  <c r="A4" i="4"/>
  <c r="A3" i="4"/>
  <c r="AJ3" i="2" l="1"/>
  <c r="AJ175" i="2" s="1"/>
  <c r="AE3" i="2"/>
  <c r="AE175" i="2" s="1"/>
  <c r="AD3" i="2"/>
  <c r="AD175" i="2" s="1"/>
  <c r="AI3" i="2"/>
  <c r="AI175" i="2" s="1"/>
  <c r="AK3" i="2"/>
  <c r="AK175" i="2" s="1"/>
  <c r="B73" i="6" s="1"/>
  <c r="B80" i="6" s="1"/>
  <c r="AH3" i="2"/>
  <c r="AH175" i="2" s="1"/>
  <c r="AG3" i="2"/>
  <c r="AL3" i="2"/>
  <c r="AL175" i="2" s="1"/>
  <c r="C73" i="6" s="1"/>
  <c r="C80" i="6" s="1"/>
  <c r="AC3" i="2"/>
  <c r="AM3" i="2"/>
  <c r="AM175" i="2" s="1"/>
  <c r="D73" i="6" s="1"/>
  <c r="D80" i="6" s="1"/>
  <c r="AF3" i="2"/>
  <c r="AF175" i="2" s="1"/>
  <c r="C35" i="6"/>
  <c r="E35" i="6"/>
  <c r="B35" i="6"/>
  <c r="D35" i="6"/>
  <c r="E13" i="6"/>
  <c r="B13" i="6"/>
  <c r="B20" i="6"/>
  <c r="C20" i="6"/>
  <c r="D20" i="6"/>
  <c r="C13" i="6"/>
  <c r="D13" i="6"/>
  <c r="C2" i="7" l="1" a="1"/>
  <c r="AG175" i="2"/>
  <c r="C1" i="5" a="1"/>
  <c r="AC175" i="2"/>
  <c r="C23" i="6"/>
  <c r="C24" i="6"/>
  <c r="C22" i="6"/>
  <c r="D22" i="6"/>
  <c r="D24" i="6"/>
  <c r="D23" i="6"/>
  <c r="B22" i="6"/>
  <c r="B23" i="6"/>
  <c r="B24" i="6"/>
  <c r="C1" i="5" l="1"/>
  <c r="I1" i="5"/>
  <c r="Y1" i="5"/>
  <c r="AO1" i="5"/>
  <c r="BE1" i="5"/>
  <c r="BU1" i="5"/>
  <c r="CK1" i="5"/>
  <c r="CV1" i="5"/>
  <c r="DF1" i="5"/>
  <c r="DQ1" i="5"/>
  <c r="EB1" i="5"/>
  <c r="EL1" i="5"/>
  <c r="EW1" i="5"/>
  <c r="FH1" i="5"/>
  <c r="FR1" i="5"/>
  <c r="M2" i="5"/>
  <c r="X2" i="5"/>
  <c r="AH2" i="5"/>
  <c r="AS2" i="5"/>
  <c r="BD2" i="5"/>
  <c r="BN2" i="5"/>
  <c r="BY2" i="5"/>
  <c r="CJ2" i="5"/>
  <c r="CT2" i="5"/>
  <c r="DE2" i="5"/>
  <c r="DP2" i="5"/>
  <c r="DZ2" i="5"/>
  <c r="EJ2" i="5"/>
  <c r="EP2" i="5"/>
  <c r="EW2" i="5"/>
  <c r="FE2" i="5"/>
  <c r="FL2" i="5"/>
  <c r="FQ2" i="5"/>
  <c r="G3" i="5"/>
  <c r="L3" i="5"/>
  <c r="Q3" i="5"/>
  <c r="W3" i="5"/>
  <c r="AB3" i="5"/>
  <c r="J1" i="5"/>
  <c r="Z1" i="5"/>
  <c r="AP1" i="5"/>
  <c r="BF1" i="5"/>
  <c r="BV1" i="5"/>
  <c r="CL1" i="5"/>
  <c r="CW1" i="5"/>
  <c r="DH1" i="5"/>
  <c r="DR1" i="5"/>
  <c r="EC1" i="5"/>
  <c r="EN1" i="5"/>
  <c r="EX1" i="5"/>
  <c r="FI1" i="5"/>
  <c r="D2" i="5"/>
  <c r="N2" i="5"/>
  <c r="Y2" i="5"/>
  <c r="AJ2" i="5"/>
  <c r="AT2" i="5"/>
  <c r="BE2" i="5"/>
  <c r="BP2" i="5"/>
  <c r="BZ2" i="5"/>
  <c r="CK2" i="5"/>
  <c r="CV2" i="5"/>
  <c r="DF2" i="5"/>
  <c r="DQ2" i="5"/>
  <c r="EB2" i="5"/>
  <c r="EK2" i="5"/>
  <c r="ER2" i="5"/>
  <c r="EZ2" i="5"/>
  <c r="FF2" i="5"/>
  <c r="FM2" i="5"/>
  <c r="C3" i="5"/>
  <c r="H3" i="5"/>
  <c r="M3" i="5"/>
  <c r="S3" i="5"/>
  <c r="X3" i="5"/>
  <c r="AC3" i="5"/>
  <c r="AI3" i="5"/>
  <c r="Q1" i="5"/>
  <c r="AG1" i="5"/>
  <c r="AW1" i="5"/>
  <c r="BM1" i="5"/>
  <c r="CC1" i="5"/>
  <c r="CP1" i="5"/>
  <c r="DA1" i="5"/>
  <c r="DL1" i="5"/>
  <c r="DV1" i="5"/>
  <c r="EG1" i="5"/>
  <c r="ER1" i="5"/>
  <c r="FB1" i="5"/>
  <c r="FM1" i="5"/>
  <c r="H2" i="5"/>
  <c r="R2" i="5"/>
  <c r="AC2" i="5"/>
  <c r="AN2" i="5"/>
  <c r="AX2" i="5"/>
  <c r="BI2" i="5"/>
  <c r="BT2" i="5"/>
  <c r="CD2" i="5"/>
  <c r="CO2" i="5"/>
  <c r="CZ2" i="5"/>
  <c r="DJ2" i="5"/>
  <c r="DU2" i="5"/>
  <c r="EF2" i="5"/>
  <c r="EL2" i="5"/>
  <c r="ET2" i="5"/>
  <c r="FA2" i="5"/>
  <c r="FH2" i="5"/>
  <c r="FO2" i="5"/>
  <c r="D3" i="5"/>
  <c r="I3" i="5"/>
  <c r="O3" i="5"/>
  <c r="T3" i="5"/>
  <c r="Y3" i="5"/>
  <c r="AE3" i="5"/>
  <c r="AJ3" i="5"/>
  <c r="R1" i="5"/>
  <c r="CD1" i="5"/>
  <c r="DX1" i="5"/>
  <c r="FN1" i="5"/>
  <c r="AO2" i="5"/>
  <c r="CF2" i="5"/>
  <c r="DV2" i="5"/>
  <c r="FB2" i="5"/>
  <c r="K3" i="5"/>
  <c r="AF3" i="5"/>
  <c r="AN3" i="5"/>
  <c r="AS3" i="5"/>
  <c r="AY3" i="5"/>
  <c r="BD3" i="5"/>
  <c r="BI3" i="5"/>
  <c r="BO3" i="5"/>
  <c r="BT3" i="5"/>
  <c r="BY3" i="5"/>
  <c r="CE3" i="5"/>
  <c r="CJ3" i="5"/>
  <c r="CO3" i="5"/>
  <c r="CU3" i="5"/>
  <c r="CZ3" i="5"/>
  <c r="DD3" i="5"/>
  <c r="DH3" i="5"/>
  <c r="DL3" i="5"/>
  <c r="DP3" i="5"/>
  <c r="DT3" i="5"/>
  <c r="DX3" i="5"/>
  <c r="EB3" i="5"/>
  <c r="EF3" i="5"/>
  <c r="EJ3" i="5"/>
  <c r="EN3" i="5"/>
  <c r="ER3" i="5"/>
  <c r="EV3" i="5"/>
  <c r="EZ3" i="5"/>
  <c r="FD3" i="5"/>
  <c r="FH3" i="5"/>
  <c r="FL3" i="5"/>
  <c r="FP3" i="5"/>
  <c r="D4" i="5"/>
  <c r="H4" i="5"/>
  <c r="L4" i="5"/>
  <c r="P4" i="5"/>
  <c r="T4" i="5"/>
  <c r="X4" i="5"/>
  <c r="AB4" i="5"/>
  <c r="AF4" i="5"/>
  <c r="AJ4" i="5"/>
  <c r="AN4" i="5"/>
  <c r="AR4" i="5"/>
  <c r="AV4" i="5"/>
  <c r="AZ4" i="5"/>
  <c r="BD4" i="5"/>
  <c r="BH4" i="5"/>
  <c r="BL4" i="5"/>
  <c r="BP4" i="5"/>
  <c r="BT4" i="5"/>
  <c r="BX4" i="5"/>
  <c r="CB4" i="5"/>
  <c r="CF4" i="5"/>
  <c r="CJ4" i="5"/>
  <c r="CN4" i="5"/>
  <c r="CR4" i="5"/>
  <c r="CV4" i="5"/>
  <c r="CZ4" i="5"/>
  <c r="DD4" i="5"/>
  <c r="DH4" i="5"/>
  <c r="DL4" i="5"/>
  <c r="DP4" i="5"/>
  <c r="DT4" i="5"/>
  <c r="DX4" i="5"/>
  <c r="EB4" i="5"/>
  <c r="EF4" i="5"/>
  <c r="EJ4" i="5"/>
  <c r="EN4" i="5"/>
  <c r="ER4" i="5"/>
  <c r="EV4" i="5"/>
  <c r="EZ4" i="5"/>
  <c r="FD4" i="5"/>
  <c r="FH4" i="5"/>
  <c r="FL4" i="5"/>
  <c r="FP4" i="5"/>
  <c r="D5" i="5"/>
  <c r="H5" i="5"/>
  <c r="L5" i="5"/>
  <c r="P5" i="5"/>
  <c r="T5" i="5"/>
  <c r="X5" i="5"/>
  <c r="AB5" i="5"/>
  <c r="AF5" i="5"/>
  <c r="AJ5" i="5"/>
  <c r="AN5" i="5"/>
  <c r="AR5" i="5"/>
  <c r="AV5" i="5"/>
  <c r="AZ5" i="5"/>
  <c r="BD5" i="5"/>
  <c r="BH5" i="5"/>
  <c r="BL5" i="5"/>
  <c r="BP5" i="5"/>
  <c r="BT5" i="5"/>
  <c r="BX5" i="5"/>
  <c r="CB5" i="5"/>
  <c r="CF5" i="5"/>
  <c r="CJ5" i="5"/>
  <c r="CN5" i="5"/>
  <c r="CR5" i="5"/>
  <c r="CV5" i="5"/>
  <c r="CZ5" i="5"/>
  <c r="DD5" i="5"/>
  <c r="DH5" i="5"/>
  <c r="DL5" i="5"/>
  <c r="DP5" i="5"/>
  <c r="DT5" i="5"/>
  <c r="DX5" i="5"/>
  <c r="EB5" i="5"/>
  <c r="EF5" i="5"/>
  <c r="EJ5" i="5"/>
  <c r="EN5" i="5"/>
  <c r="ER5" i="5"/>
  <c r="EV5" i="5"/>
  <c r="EZ5" i="5"/>
  <c r="FD5" i="5"/>
  <c r="FH5" i="5"/>
  <c r="FL5" i="5"/>
  <c r="FP5" i="5"/>
  <c r="AH1" i="5"/>
  <c r="CR1" i="5"/>
  <c r="EH1" i="5"/>
  <c r="I2" i="5"/>
  <c r="AZ2" i="5"/>
  <c r="CP2" i="5"/>
  <c r="EG2" i="5"/>
  <c r="FJ2" i="5"/>
  <c r="P3" i="5"/>
  <c r="AG3" i="5"/>
  <c r="AO3" i="5"/>
  <c r="AU3" i="5"/>
  <c r="AZ3" i="5"/>
  <c r="BE3" i="5"/>
  <c r="BK3" i="5"/>
  <c r="BP3" i="5"/>
  <c r="BU3" i="5"/>
  <c r="CA3" i="5"/>
  <c r="CF3" i="5"/>
  <c r="CK3" i="5"/>
  <c r="CQ3" i="5"/>
  <c r="CV3" i="5"/>
  <c r="DA3" i="5"/>
  <c r="DE3" i="5"/>
  <c r="DI3" i="5"/>
  <c r="DM3" i="5"/>
  <c r="DQ3" i="5"/>
  <c r="DU3" i="5"/>
  <c r="DY3" i="5"/>
  <c r="EC3" i="5"/>
  <c r="EG3" i="5"/>
  <c r="EK3" i="5"/>
  <c r="EO3" i="5"/>
  <c r="ES3" i="5"/>
  <c r="EW3" i="5"/>
  <c r="FA3" i="5"/>
  <c r="FE3" i="5"/>
  <c r="FI3" i="5"/>
  <c r="FM3" i="5"/>
  <c r="FQ3" i="5"/>
  <c r="E4" i="5"/>
  <c r="I4" i="5"/>
  <c r="M4" i="5"/>
  <c r="Q4" i="5"/>
  <c r="U4" i="5"/>
  <c r="Y4" i="5"/>
  <c r="AC4" i="5"/>
  <c r="AG4" i="5"/>
  <c r="AK4" i="5"/>
  <c r="AO4" i="5"/>
  <c r="AS4" i="5"/>
  <c r="AW4" i="5"/>
  <c r="BA4" i="5"/>
  <c r="BE4" i="5"/>
  <c r="BI4" i="5"/>
  <c r="BM4" i="5"/>
  <c r="BQ4" i="5"/>
  <c r="BU4" i="5"/>
  <c r="BY4" i="5"/>
  <c r="CC4" i="5"/>
  <c r="CG4" i="5"/>
  <c r="CK4" i="5"/>
  <c r="CO4" i="5"/>
  <c r="CS4" i="5"/>
  <c r="CW4" i="5"/>
  <c r="DA4" i="5"/>
  <c r="DE4" i="5"/>
  <c r="DI4" i="5"/>
  <c r="DM4" i="5"/>
  <c r="DQ4" i="5"/>
  <c r="DU4" i="5"/>
  <c r="DY4" i="5"/>
  <c r="EC4" i="5"/>
  <c r="EG4" i="5"/>
  <c r="EK4" i="5"/>
  <c r="EO4" i="5"/>
  <c r="ES4" i="5"/>
  <c r="EW4" i="5"/>
  <c r="FA4" i="5"/>
  <c r="FE4" i="5"/>
  <c r="FI4" i="5"/>
  <c r="FM4" i="5"/>
  <c r="FQ4" i="5"/>
  <c r="E5" i="5"/>
  <c r="I5" i="5"/>
  <c r="M5" i="5"/>
  <c r="Q5" i="5"/>
  <c r="U5" i="5"/>
  <c r="Y5" i="5"/>
  <c r="AC5" i="5"/>
  <c r="AG5" i="5"/>
  <c r="AK5" i="5"/>
  <c r="AO5" i="5"/>
  <c r="AS5" i="5"/>
  <c r="AW5" i="5"/>
  <c r="BA5" i="5"/>
  <c r="BE5" i="5"/>
  <c r="BI5" i="5"/>
  <c r="BM5" i="5"/>
  <c r="BQ5" i="5"/>
  <c r="BU5" i="5"/>
  <c r="BY5" i="5"/>
  <c r="CC5" i="5"/>
  <c r="CG5" i="5"/>
  <c r="CK5" i="5"/>
  <c r="CO5" i="5"/>
  <c r="CS5" i="5"/>
  <c r="CW5" i="5"/>
  <c r="DA5" i="5"/>
  <c r="DE5" i="5"/>
  <c r="DI5" i="5"/>
  <c r="DM5" i="5"/>
  <c r="DQ5" i="5"/>
  <c r="DU5" i="5"/>
  <c r="DY5" i="5"/>
  <c r="EC5" i="5"/>
  <c r="EG5" i="5"/>
  <c r="EK5" i="5"/>
  <c r="EO5" i="5"/>
  <c r="ES5" i="5"/>
  <c r="EW5" i="5"/>
  <c r="FA5" i="5"/>
  <c r="FE5" i="5"/>
  <c r="FI5" i="5"/>
  <c r="FM5" i="5"/>
  <c r="FQ5" i="5"/>
  <c r="AX1" i="5"/>
  <c r="DB1" i="5"/>
  <c r="ES1" i="5"/>
  <c r="T2" i="5"/>
  <c r="BJ2" i="5"/>
  <c r="DA2" i="5"/>
  <c r="EO2" i="5"/>
  <c r="FP2" i="5"/>
  <c r="U3" i="5"/>
  <c r="AK3" i="5"/>
  <c r="AQ3" i="5"/>
  <c r="AV3" i="5"/>
  <c r="BA3" i="5"/>
  <c r="BG3" i="5"/>
  <c r="BL3" i="5"/>
  <c r="BQ3" i="5"/>
  <c r="BW3" i="5"/>
  <c r="CB3" i="5"/>
  <c r="CG3" i="5"/>
  <c r="CM3" i="5"/>
  <c r="CR3" i="5"/>
  <c r="CW3" i="5"/>
  <c r="DB3" i="5"/>
  <c r="DF3" i="5"/>
  <c r="DJ3" i="5"/>
  <c r="DN3" i="5"/>
  <c r="DR3" i="5"/>
  <c r="DV3" i="5"/>
  <c r="DZ3" i="5"/>
  <c r="ED3" i="5"/>
  <c r="EH3" i="5"/>
  <c r="EL3" i="5"/>
  <c r="EP3" i="5"/>
  <c r="ET3" i="5"/>
  <c r="EX3" i="5"/>
  <c r="FB3" i="5"/>
  <c r="FF3" i="5"/>
  <c r="FJ3" i="5"/>
  <c r="FN3" i="5"/>
  <c r="FR3" i="5"/>
  <c r="F4" i="5"/>
  <c r="J4" i="5"/>
  <c r="N4" i="5"/>
  <c r="R4" i="5"/>
  <c r="V4" i="5"/>
  <c r="Z4" i="5"/>
  <c r="AD4" i="5"/>
  <c r="AH4" i="5"/>
  <c r="AL4" i="5"/>
  <c r="AP4" i="5"/>
  <c r="AT4" i="5"/>
  <c r="AX4" i="5"/>
  <c r="BB4" i="5"/>
  <c r="BF4" i="5"/>
  <c r="BJ4" i="5"/>
  <c r="BN4" i="5"/>
  <c r="BR4" i="5"/>
  <c r="BV4" i="5"/>
  <c r="BZ4" i="5"/>
  <c r="CD4" i="5"/>
  <c r="CH4" i="5"/>
  <c r="CL4" i="5"/>
  <c r="CP4" i="5"/>
  <c r="CT4" i="5"/>
  <c r="CX4" i="5"/>
  <c r="DB4" i="5"/>
  <c r="DF4" i="5"/>
  <c r="DJ4" i="5"/>
  <c r="DN4" i="5"/>
  <c r="DR4" i="5"/>
  <c r="DV4" i="5"/>
  <c r="DZ4" i="5"/>
  <c r="ED4" i="5"/>
  <c r="EH4" i="5"/>
  <c r="EL4" i="5"/>
  <c r="EP4" i="5"/>
  <c r="ET4" i="5"/>
  <c r="EX4" i="5"/>
  <c r="FB4" i="5"/>
  <c r="FF4" i="5"/>
  <c r="FJ4" i="5"/>
  <c r="FN4" i="5"/>
  <c r="FR4" i="5"/>
  <c r="F5" i="5"/>
  <c r="J5" i="5"/>
  <c r="N5" i="5"/>
  <c r="R5" i="5"/>
  <c r="V5" i="5"/>
  <c r="Z5" i="5"/>
  <c r="AD5" i="5"/>
  <c r="AH5" i="5"/>
  <c r="AL5" i="5"/>
  <c r="AP5" i="5"/>
  <c r="AT5" i="5"/>
  <c r="AX5" i="5"/>
  <c r="BB5" i="5"/>
  <c r="BF5" i="5"/>
  <c r="BJ5" i="5"/>
  <c r="BN5" i="5"/>
  <c r="BR5" i="5"/>
  <c r="BV5" i="5"/>
  <c r="BZ5" i="5"/>
  <c r="CD5" i="5"/>
  <c r="CH5" i="5"/>
  <c r="CL5" i="5"/>
  <c r="CP5" i="5"/>
  <c r="CT5" i="5"/>
  <c r="CX5" i="5"/>
  <c r="DB5" i="5"/>
  <c r="DF5" i="5"/>
  <c r="DJ5" i="5"/>
  <c r="DN5" i="5"/>
  <c r="DR5" i="5"/>
  <c r="DV5" i="5"/>
  <c r="DZ5" i="5"/>
  <c r="ED5" i="5"/>
  <c r="EH5" i="5"/>
  <c r="EL5" i="5"/>
  <c r="EP5" i="5"/>
  <c r="ET5" i="5"/>
  <c r="EX5" i="5"/>
  <c r="FB5" i="5"/>
  <c r="FF5" i="5"/>
  <c r="FJ5" i="5"/>
  <c r="FN5" i="5"/>
  <c r="FR5" i="5"/>
  <c r="BN1" i="5"/>
  <c r="DM1" i="5"/>
  <c r="FD1" i="5"/>
  <c r="AD2" i="5"/>
  <c r="BU2" i="5"/>
  <c r="DL2" i="5"/>
  <c r="EV2" i="5"/>
  <c r="E3" i="5"/>
  <c r="AA3" i="5"/>
  <c r="AM3" i="5"/>
  <c r="AR3" i="5"/>
  <c r="AW3" i="5"/>
  <c r="BC3" i="5"/>
  <c r="BH3" i="5"/>
  <c r="BM3" i="5"/>
  <c r="BS3" i="5"/>
  <c r="BX3" i="5"/>
  <c r="CC3" i="5"/>
  <c r="CI3" i="5"/>
  <c r="CN3" i="5"/>
  <c r="CS3" i="5"/>
  <c r="CY3" i="5"/>
  <c r="DC3" i="5"/>
  <c r="DG3" i="5"/>
  <c r="DK3" i="5"/>
  <c r="DO3" i="5"/>
  <c r="DS3" i="5"/>
  <c r="DW3" i="5"/>
  <c r="EA3" i="5"/>
  <c r="EE3" i="5"/>
  <c r="EI3" i="5"/>
  <c r="EM3" i="5"/>
  <c r="EQ3" i="5"/>
  <c r="EU3" i="5"/>
  <c r="EY3" i="5"/>
  <c r="FC3" i="5"/>
  <c r="FG3" i="5"/>
  <c r="FK3" i="5"/>
  <c r="FO3" i="5"/>
  <c r="C4" i="5"/>
  <c r="G4" i="5"/>
  <c r="K4" i="5"/>
  <c r="O4" i="5"/>
  <c r="S4" i="5"/>
  <c r="W4" i="5"/>
  <c r="AA4" i="5"/>
  <c r="AE4" i="5"/>
  <c r="AI4" i="5"/>
  <c r="AM4" i="5"/>
  <c r="AQ4" i="5"/>
  <c r="AU4" i="5"/>
  <c r="AY4" i="5"/>
  <c r="BC4" i="5"/>
  <c r="BG4" i="5"/>
  <c r="BK4" i="5"/>
  <c r="BO4" i="5"/>
  <c r="BS4" i="5"/>
  <c r="BW4" i="5"/>
  <c r="CA4" i="5"/>
  <c r="CE4" i="5"/>
  <c r="CI4" i="5"/>
  <c r="CM4" i="5"/>
  <c r="CQ4" i="5"/>
  <c r="CU4" i="5"/>
  <c r="CY4" i="5"/>
  <c r="DC4" i="5"/>
  <c r="DG4" i="5"/>
  <c r="DK4" i="5"/>
  <c r="DO4" i="5"/>
  <c r="DS4" i="5"/>
  <c r="DW4" i="5"/>
  <c r="EA4" i="5"/>
  <c r="EE4" i="5"/>
  <c r="EI4" i="5"/>
  <c r="EM4" i="5"/>
  <c r="EQ4" i="5"/>
  <c r="EU4" i="5"/>
  <c r="EY4" i="5"/>
  <c r="FC4" i="5"/>
  <c r="FG4" i="5"/>
  <c r="FK4" i="5"/>
  <c r="FO4" i="5"/>
  <c r="C5" i="5"/>
  <c r="G5" i="5"/>
  <c r="K5" i="5"/>
  <c r="O5" i="5"/>
  <c r="S5" i="5"/>
  <c r="W5" i="5"/>
  <c r="AA5" i="5"/>
  <c r="AE5" i="5"/>
  <c r="AI5" i="5"/>
  <c r="AM5" i="5"/>
  <c r="AQ5" i="5"/>
  <c r="AU5" i="5"/>
  <c r="AY5" i="5"/>
  <c r="BC5" i="5"/>
  <c r="BG5" i="5"/>
  <c r="BK5" i="5"/>
  <c r="BO5" i="5"/>
  <c r="BS5" i="5"/>
  <c r="BW5" i="5"/>
  <c r="CA5" i="5"/>
  <c r="CE5" i="5"/>
  <c r="CI5" i="5"/>
  <c r="CM5" i="5"/>
  <c r="CQ5" i="5"/>
  <c r="CU5" i="5"/>
  <c r="CY5" i="5"/>
  <c r="DC5" i="5"/>
  <c r="DG5" i="5"/>
  <c r="DK5" i="5"/>
  <c r="DO5" i="5"/>
  <c r="DS5" i="5"/>
  <c r="DW5" i="5"/>
  <c r="EA5" i="5"/>
  <c r="EE5" i="5"/>
  <c r="EI5" i="5"/>
  <c r="EM5" i="5"/>
  <c r="EQ5" i="5"/>
  <c r="EU5" i="5"/>
  <c r="EY5" i="5"/>
  <c r="FC5" i="5"/>
  <c r="FG5" i="5"/>
  <c r="FK5" i="5"/>
  <c r="FO5" i="5"/>
  <c r="ED2" i="5"/>
  <c r="DI2" i="5"/>
  <c r="CN2" i="5"/>
  <c r="BR2" i="5"/>
  <c r="AW2" i="5"/>
  <c r="AB2" i="5"/>
  <c r="F2" i="5"/>
  <c r="FA1" i="5"/>
  <c r="EF1" i="5"/>
  <c r="DJ1" i="5"/>
  <c r="CO1" i="5"/>
  <c r="BJ1" i="5"/>
  <c r="AD1" i="5"/>
  <c r="CX3" i="5"/>
  <c r="CH3" i="5"/>
  <c r="BR3" i="5"/>
  <c r="BB3" i="5"/>
  <c r="AL3" i="5"/>
  <c r="V3" i="5"/>
  <c r="F3" i="5"/>
  <c r="FD2" i="5"/>
  <c r="EH2" i="5"/>
  <c r="DM2" i="5"/>
  <c r="CR2" i="5"/>
  <c r="BV2" i="5"/>
  <c r="BA2" i="5"/>
  <c r="AF2" i="5"/>
  <c r="J2" i="5"/>
  <c r="FE1" i="5"/>
  <c r="EJ1" i="5"/>
  <c r="DN1" i="5"/>
  <c r="CS1" i="5"/>
  <c r="BQ1" i="5"/>
  <c r="AK1" i="5"/>
  <c r="E1" i="5"/>
  <c r="BX1" i="5"/>
  <c r="BH1" i="5"/>
  <c r="AR1" i="5"/>
  <c r="AB1" i="5"/>
  <c r="L1" i="5"/>
  <c r="FG2" i="5"/>
  <c r="EQ2" i="5"/>
  <c r="EA2" i="5"/>
  <c r="DK2" i="5"/>
  <c r="CU2" i="5"/>
  <c r="CE2" i="5"/>
  <c r="BO2" i="5"/>
  <c r="AY2" i="5"/>
  <c r="AI2" i="5"/>
  <c r="S2" i="5"/>
  <c r="C2" i="5"/>
  <c r="FC1" i="5"/>
  <c r="EM1" i="5"/>
  <c r="DW1" i="5"/>
  <c r="DG1" i="5"/>
  <c r="CQ1" i="5"/>
  <c r="CA1" i="5"/>
  <c r="BK1" i="5"/>
  <c r="AU1" i="5"/>
  <c r="AE1" i="5"/>
  <c r="O1" i="5"/>
  <c r="DY2" i="5"/>
  <c r="DD2" i="5"/>
  <c r="CH2" i="5"/>
  <c r="BM2" i="5"/>
  <c r="AR2" i="5"/>
  <c r="V2" i="5"/>
  <c r="FQ1" i="5"/>
  <c r="EV1" i="5"/>
  <c r="DZ1" i="5"/>
  <c r="DE1" i="5"/>
  <c r="CH1" i="5"/>
  <c r="BB1" i="5"/>
  <c r="V1" i="5"/>
  <c r="CT3" i="5"/>
  <c r="CD3" i="5"/>
  <c r="BN3" i="5"/>
  <c r="AX3" i="5"/>
  <c r="AH3" i="5"/>
  <c r="R3" i="5"/>
  <c r="FR2" i="5"/>
  <c r="EX2" i="5"/>
  <c r="EC2" i="5"/>
  <c r="DH2" i="5"/>
  <c r="CL2" i="5"/>
  <c r="BQ2" i="5"/>
  <c r="AV2" i="5"/>
  <c r="Z2" i="5"/>
  <c r="E2" i="5"/>
  <c r="EZ1" i="5"/>
  <c r="ED1" i="5"/>
  <c r="DI1" i="5"/>
  <c r="CN1" i="5"/>
  <c r="BI1" i="5"/>
  <c r="AC1" i="5"/>
  <c r="CJ1" i="5"/>
  <c r="BT1" i="5"/>
  <c r="BD1" i="5"/>
  <c r="AN1" i="5"/>
  <c r="X1" i="5"/>
  <c r="H1" i="5"/>
  <c r="FC2" i="5"/>
  <c r="EM2" i="5"/>
  <c r="DW2" i="5"/>
  <c r="DG2" i="5"/>
  <c r="CQ2" i="5"/>
  <c r="CA2" i="5"/>
  <c r="BK2" i="5"/>
  <c r="AU2" i="5"/>
  <c r="AE2" i="5"/>
  <c r="O2" i="5"/>
  <c r="FO1" i="5"/>
  <c r="EY1" i="5"/>
  <c r="EI1" i="5"/>
  <c r="DS1" i="5"/>
  <c r="DC1" i="5"/>
  <c r="CM1" i="5"/>
  <c r="BW1" i="5"/>
  <c r="BG1" i="5"/>
  <c r="AQ1" i="5"/>
  <c r="AA1" i="5"/>
  <c r="K1" i="5"/>
  <c r="DT2" i="5"/>
  <c r="CX2" i="5"/>
  <c r="CC2" i="5"/>
  <c r="BH2" i="5"/>
  <c r="AL2" i="5"/>
  <c r="Q2" i="5"/>
  <c r="FL1" i="5"/>
  <c r="EP1" i="5"/>
  <c r="DU1" i="5"/>
  <c r="CZ1" i="5"/>
  <c r="BZ1" i="5"/>
  <c r="AT1" i="5"/>
  <c r="N1" i="5"/>
  <c r="CP3" i="5"/>
  <c r="BZ3" i="5"/>
  <c r="BJ3" i="5"/>
  <c r="AT3" i="5"/>
  <c r="AD3" i="5"/>
  <c r="N3" i="5"/>
  <c r="FN2" i="5"/>
  <c r="ES2" i="5"/>
  <c r="DX2" i="5"/>
  <c r="DB2" i="5"/>
  <c r="CG2" i="5"/>
  <c r="BL2" i="5"/>
  <c r="AP2" i="5"/>
  <c r="U2" i="5"/>
  <c r="FP1" i="5"/>
  <c r="ET1" i="5"/>
  <c r="DY1" i="5"/>
  <c r="DD1" i="5"/>
  <c r="CG1" i="5"/>
  <c r="BA1" i="5"/>
  <c r="U1" i="5"/>
  <c r="CF1" i="5"/>
  <c r="BP1" i="5"/>
  <c r="AZ1" i="5"/>
  <c r="AJ1" i="5"/>
  <c r="T1" i="5"/>
  <c r="D1" i="5"/>
  <c r="EY2" i="5"/>
  <c r="EI2" i="5"/>
  <c r="DS2" i="5"/>
  <c r="DC2" i="5"/>
  <c r="CM2" i="5"/>
  <c r="BW2" i="5"/>
  <c r="BG2" i="5"/>
  <c r="AQ2" i="5"/>
  <c r="AA2" i="5"/>
  <c r="K2" i="5"/>
  <c r="FK1" i="5"/>
  <c r="EU1" i="5"/>
  <c r="EE1" i="5"/>
  <c r="DO1" i="5"/>
  <c r="CY1" i="5"/>
  <c r="CI1" i="5"/>
  <c r="BS1" i="5"/>
  <c r="BC1" i="5"/>
  <c r="AM1" i="5"/>
  <c r="W1" i="5"/>
  <c r="G1" i="5"/>
  <c r="DN2" i="5"/>
  <c r="CS2" i="5"/>
  <c r="BX2" i="5"/>
  <c r="BB2" i="5"/>
  <c r="AG2" i="5"/>
  <c r="L2" i="5"/>
  <c r="FF1" i="5"/>
  <c r="EK1" i="5"/>
  <c r="DP1" i="5"/>
  <c r="CT1" i="5"/>
  <c r="BR1" i="5"/>
  <c r="AL1" i="5"/>
  <c r="F1" i="5"/>
  <c r="CL3" i="5"/>
  <c r="BV3" i="5"/>
  <c r="BF3" i="5"/>
  <c r="AP3" i="5"/>
  <c r="Z3" i="5"/>
  <c r="J3" i="5"/>
  <c r="FI2" i="5"/>
  <c r="EN2" i="5"/>
  <c r="DR2" i="5"/>
  <c r="CW2" i="5"/>
  <c r="CB2" i="5"/>
  <c r="BF2" i="5"/>
  <c r="AK2" i="5"/>
  <c r="P2" i="5"/>
  <c r="FJ1" i="5"/>
  <c r="EO1" i="5"/>
  <c r="DT1" i="5"/>
  <c r="CX1" i="5"/>
  <c r="BY1" i="5"/>
  <c r="AS1" i="5"/>
  <c r="M1" i="5"/>
  <c r="CB1" i="5"/>
  <c r="BL1" i="5"/>
  <c r="AV1" i="5"/>
  <c r="AF1" i="5"/>
  <c r="P1" i="5"/>
  <c r="FK2" i="5"/>
  <c r="EU2" i="5"/>
  <c r="EE2" i="5"/>
  <c r="DO2" i="5"/>
  <c r="CY2" i="5"/>
  <c r="CI2" i="5"/>
  <c r="BS2" i="5"/>
  <c r="BC2" i="5"/>
  <c r="AM2" i="5"/>
  <c r="W2" i="5"/>
  <c r="G2" i="5"/>
  <c r="FG1" i="5"/>
  <c r="EQ1" i="5"/>
  <c r="EA1" i="5"/>
  <c r="DK1" i="5"/>
  <c r="CU1" i="5"/>
  <c r="CE1" i="5"/>
  <c r="BO1" i="5"/>
  <c r="AY1" i="5"/>
  <c r="AI1" i="5"/>
  <c r="S1" i="5"/>
  <c r="C2" i="7"/>
  <c r="E2" i="7"/>
  <c r="M2" i="7"/>
  <c r="U2" i="7"/>
  <c r="AC2" i="7"/>
  <c r="AK2" i="7"/>
  <c r="AS2" i="7"/>
  <c r="BA2" i="7"/>
  <c r="BI2" i="7"/>
  <c r="BP2" i="7"/>
  <c r="BU2" i="7"/>
  <c r="BZ2" i="7"/>
  <c r="CF2" i="7"/>
  <c r="CK2" i="7"/>
  <c r="CP2" i="7"/>
  <c r="CV2" i="7"/>
  <c r="DA2" i="7"/>
  <c r="DF2" i="7"/>
  <c r="DL2" i="7"/>
  <c r="DQ2" i="7"/>
  <c r="DV2" i="7"/>
  <c r="EB2" i="7"/>
  <c r="EG2" i="7"/>
  <c r="EL2" i="7"/>
  <c r="ER2" i="7"/>
  <c r="EW2" i="7"/>
  <c r="FB2" i="7"/>
  <c r="FH2" i="7"/>
  <c r="FM2" i="7"/>
  <c r="FR2" i="7"/>
  <c r="H3" i="7"/>
  <c r="M3" i="7"/>
  <c r="R3" i="7"/>
  <c r="X3" i="7"/>
  <c r="AC3" i="7"/>
  <c r="AH3" i="7"/>
  <c r="AN3" i="7"/>
  <c r="AS3" i="7"/>
  <c r="AX3" i="7"/>
  <c r="BD3" i="7"/>
  <c r="BI3" i="7"/>
  <c r="BN3" i="7"/>
  <c r="BT3" i="7"/>
  <c r="BY3" i="7"/>
  <c r="CD3" i="7"/>
  <c r="CJ3" i="7"/>
  <c r="CO3" i="7"/>
  <c r="CT3" i="7"/>
  <c r="CZ3" i="7"/>
  <c r="DE3" i="7"/>
  <c r="DJ3" i="7"/>
  <c r="DP3" i="7"/>
  <c r="DU3" i="7"/>
  <c r="DZ3" i="7"/>
  <c r="EF3" i="7"/>
  <c r="EK3" i="7"/>
  <c r="EP3" i="7"/>
  <c r="EV3" i="7"/>
  <c r="FA3" i="7"/>
  <c r="FF3" i="7"/>
  <c r="FL3" i="7"/>
  <c r="FP3" i="7"/>
  <c r="D4" i="7"/>
  <c r="H4" i="7"/>
  <c r="L4" i="7"/>
  <c r="P4" i="7"/>
  <c r="T4" i="7"/>
  <c r="X4" i="7"/>
  <c r="AB4" i="7"/>
  <c r="AF4" i="7"/>
  <c r="AJ4" i="7"/>
  <c r="AN4" i="7"/>
  <c r="AR4" i="7"/>
  <c r="AV4" i="7"/>
  <c r="AZ4" i="7"/>
  <c r="BD4" i="7"/>
  <c r="BH4" i="7"/>
  <c r="BL4" i="7"/>
  <c r="BP4" i="7"/>
  <c r="BT4" i="7"/>
  <c r="BX4" i="7"/>
  <c r="CB4" i="7"/>
  <c r="F2" i="7"/>
  <c r="N2" i="7"/>
  <c r="V2" i="7"/>
  <c r="AD2" i="7"/>
  <c r="AL2" i="7"/>
  <c r="AT2" i="7"/>
  <c r="BB2" i="7"/>
  <c r="BJ2" i="7"/>
  <c r="BQ2" i="7"/>
  <c r="BV2" i="7"/>
  <c r="CB2" i="7"/>
  <c r="CG2" i="7"/>
  <c r="CL2" i="7"/>
  <c r="CR2" i="7"/>
  <c r="CW2" i="7"/>
  <c r="DB2" i="7"/>
  <c r="DH2" i="7"/>
  <c r="DM2" i="7"/>
  <c r="DR2" i="7"/>
  <c r="DX2" i="7"/>
  <c r="EC2" i="7"/>
  <c r="EH2" i="7"/>
  <c r="EN2" i="7"/>
  <c r="ES2" i="7"/>
  <c r="EX2" i="7"/>
  <c r="FD2" i="7"/>
  <c r="FI2" i="7"/>
  <c r="FN2" i="7"/>
  <c r="D3" i="7"/>
  <c r="I3" i="7"/>
  <c r="N3" i="7"/>
  <c r="T3" i="7"/>
  <c r="Y3" i="7"/>
  <c r="AD3" i="7"/>
  <c r="AJ3" i="7"/>
  <c r="AO3" i="7"/>
  <c r="AT3" i="7"/>
  <c r="AZ3" i="7"/>
  <c r="BE3" i="7"/>
  <c r="BJ3" i="7"/>
  <c r="BP3" i="7"/>
  <c r="BU3" i="7"/>
  <c r="BZ3" i="7"/>
  <c r="CF3" i="7"/>
  <c r="CK3" i="7"/>
  <c r="CP3" i="7"/>
  <c r="CV3" i="7"/>
  <c r="DA3" i="7"/>
  <c r="DF3" i="7"/>
  <c r="DL3" i="7"/>
  <c r="DQ3" i="7"/>
  <c r="DV3" i="7"/>
  <c r="EB3" i="7"/>
  <c r="EG3" i="7"/>
  <c r="EL3" i="7"/>
  <c r="ER3" i="7"/>
  <c r="EW3" i="7"/>
  <c r="FB3" i="7"/>
  <c r="FH3" i="7"/>
  <c r="FM3" i="7"/>
  <c r="FQ3" i="7"/>
  <c r="E4" i="7"/>
  <c r="I4" i="7"/>
  <c r="M4" i="7"/>
  <c r="Q4" i="7"/>
  <c r="U4" i="7"/>
  <c r="Y4" i="7"/>
  <c r="AC4" i="7"/>
  <c r="AG4" i="7"/>
  <c r="AK4" i="7"/>
  <c r="AO4" i="7"/>
  <c r="AS4" i="7"/>
  <c r="AW4" i="7"/>
  <c r="BA4" i="7"/>
  <c r="BE4" i="7"/>
  <c r="BI4" i="7"/>
  <c r="BM4" i="7"/>
  <c r="BQ4" i="7"/>
  <c r="BU4" i="7"/>
  <c r="BY4" i="7"/>
  <c r="CC4" i="7"/>
  <c r="I2" i="7"/>
  <c r="Q2" i="7"/>
  <c r="Y2" i="7"/>
  <c r="AG2" i="7"/>
  <c r="AO2" i="7"/>
  <c r="AW2" i="7"/>
  <c r="BE2" i="7"/>
  <c r="BM2" i="7"/>
  <c r="BR2" i="7"/>
  <c r="BX2" i="7"/>
  <c r="CC2" i="7"/>
  <c r="CH2" i="7"/>
  <c r="CN2" i="7"/>
  <c r="CS2" i="7"/>
  <c r="CX2" i="7"/>
  <c r="DD2" i="7"/>
  <c r="DI2" i="7"/>
  <c r="DN2" i="7"/>
  <c r="DT2" i="7"/>
  <c r="DY2" i="7"/>
  <c r="ED2" i="7"/>
  <c r="EJ2" i="7"/>
  <c r="EO2" i="7"/>
  <c r="ET2" i="7"/>
  <c r="EZ2" i="7"/>
  <c r="FE2" i="7"/>
  <c r="FJ2" i="7"/>
  <c r="FP2" i="7"/>
  <c r="E3" i="7"/>
  <c r="J3" i="7"/>
  <c r="P3" i="7"/>
  <c r="U3" i="7"/>
  <c r="Z3" i="7"/>
  <c r="AF3" i="7"/>
  <c r="AK3" i="7"/>
  <c r="AP3" i="7"/>
  <c r="AV3" i="7"/>
  <c r="BA3" i="7"/>
  <c r="BF3" i="7"/>
  <c r="BL3" i="7"/>
  <c r="BQ3" i="7"/>
  <c r="BV3" i="7"/>
  <c r="CB3" i="7"/>
  <c r="CG3" i="7"/>
  <c r="CL3" i="7"/>
  <c r="CR3" i="7"/>
  <c r="CW3" i="7"/>
  <c r="DB3" i="7"/>
  <c r="DH3" i="7"/>
  <c r="DM3" i="7"/>
  <c r="DR3" i="7"/>
  <c r="DX3" i="7"/>
  <c r="EC3" i="7"/>
  <c r="EH3" i="7"/>
  <c r="EN3" i="7"/>
  <c r="ES3" i="7"/>
  <c r="EX3" i="7"/>
  <c r="FD3" i="7"/>
  <c r="FI3" i="7"/>
  <c r="FN3" i="7"/>
  <c r="FR3" i="7"/>
  <c r="F4" i="7"/>
  <c r="J4" i="7"/>
  <c r="N4" i="7"/>
  <c r="R4" i="7"/>
  <c r="V4" i="7"/>
  <c r="Z4" i="7"/>
  <c r="AD4" i="7"/>
  <c r="AH4" i="7"/>
  <c r="AL4" i="7"/>
  <c r="AP4" i="7"/>
  <c r="AT4" i="7"/>
  <c r="AX4" i="7"/>
  <c r="BB4" i="7"/>
  <c r="BF4" i="7"/>
  <c r="BJ4" i="7"/>
  <c r="BN4" i="7"/>
  <c r="BR4" i="7"/>
  <c r="BV4" i="7"/>
  <c r="BZ4" i="7"/>
  <c r="CD4" i="7"/>
  <c r="J2" i="7"/>
  <c r="AP2" i="7"/>
  <c r="BT2" i="7"/>
  <c r="CO2" i="7"/>
  <c r="DJ2" i="7"/>
  <c r="EF2" i="7"/>
  <c r="FA2" i="7"/>
  <c r="F3" i="7"/>
  <c r="AB3" i="7"/>
  <c r="AW3" i="7"/>
  <c r="BR3" i="7"/>
  <c r="CN3" i="7"/>
  <c r="DI3" i="7"/>
  <c r="ED3" i="7"/>
  <c r="EZ3" i="7"/>
  <c r="C4" i="7"/>
  <c r="S4" i="7"/>
  <c r="AI4" i="7"/>
  <c r="AY4" i="7"/>
  <c r="BO4" i="7"/>
  <c r="CE4" i="7"/>
  <c r="CI4" i="7"/>
  <c r="CM4" i="7"/>
  <c r="CQ4" i="7"/>
  <c r="CU4" i="7"/>
  <c r="CY4" i="7"/>
  <c r="DC4" i="7"/>
  <c r="DG4" i="7"/>
  <c r="DK4" i="7"/>
  <c r="DO4" i="7"/>
  <c r="DS4" i="7"/>
  <c r="DW4" i="7"/>
  <c r="EA4" i="7"/>
  <c r="EE4" i="7"/>
  <c r="EI4" i="7"/>
  <c r="EM4" i="7"/>
  <c r="EQ4" i="7"/>
  <c r="EU4" i="7"/>
  <c r="EY4" i="7"/>
  <c r="FC4" i="7"/>
  <c r="FG4" i="7"/>
  <c r="FK4" i="7"/>
  <c r="FO4" i="7"/>
  <c r="C5" i="7"/>
  <c r="G5" i="7"/>
  <c r="K5" i="7"/>
  <c r="O5" i="7"/>
  <c r="S5" i="7"/>
  <c r="W5" i="7"/>
  <c r="AA5" i="7"/>
  <c r="AE5" i="7"/>
  <c r="AI5" i="7"/>
  <c r="AM5" i="7"/>
  <c r="AQ5" i="7"/>
  <c r="AU5" i="7"/>
  <c r="AY5" i="7"/>
  <c r="BC5" i="7"/>
  <c r="BG5" i="7"/>
  <c r="BK5" i="7"/>
  <c r="BO5" i="7"/>
  <c r="BS5" i="7"/>
  <c r="BW5" i="7"/>
  <c r="CA5" i="7"/>
  <c r="CE5" i="7"/>
  <c r="CI5" i="7"/>
  <c r="CM5" i="7"/>
  <c r="CQ5" i="7"/>
  <c r="CU5" i="7"/>
  <c r="CY5" i="7"/>
  <c r="DC5" i="7"/>
  <c r="DG5" i="7"/>
  <c r="DK5" i="7"/>
  <c r="DO5" i="7"/>
  <c r="DS5" i="7"/>
  <c r="DW5" i="7"/>
  <c r="EA5" i="7"/>
  <c r="EE5" i="7"/>
  <c r="EI5" i="7"/>
  <c r="EM5" i="7"/>
  <c r="EQ5" i="7"/>
  <c r="EU5" i="7"/>
  <c r="EY5" i="7"/>
  <c r="FC5" i="7"/>
  <c r="FG5" i="7"/>
  <c r="FK5" i="7"/>
  <c r="R2" i="7"/>
  <c r="AX2" i="7"/>
  <c r="BY2" i="7"/>
  <c r="CT2" i="7"/>
  <c r="DP2" i="7"/>
  <c r="EK2" i="7"/>
  <c r="FF2" i="7"/>
  <c r="L3" i="7"/>
  <c r="AG3" i="7"/>
  <c r="BB3" i="7"/>
  <c r="BX3" i="7"/>
  <c r="CS3" i="7"/>
  <c r="DN3" i="7"/>
  <c r="EJ3" i="7"/>
  <c r="FE3" i="7"/>
  <c r="G4" i="7"/>
  <c r="W4" i="7"/>
  <c r="AM4" i="7"/>
  <c r="BC4" i="7"/>
  <c r="BS4" i="7"/>
  <c r="CF4" i="7"/>
  <c r="CJ4" i="7"/>
  <c r="CN4" i="7"/>
  <c r="CR4" i="7"/>
  <c r="CV4" i="7"/>
  <c r="CZ4" i="7"/>
  <c r="DD4" i="7"/>
  <c r="DH4" i="7"/>
  <c r="DL4" i="7"/>
  <c r="DP4" i="7"/>
  <c r="DT4" i="7"/>
  <c r="DX4" i="7"/>
  <c r="EB4" i="7"/>
  <c r="EF4" i="7"/>
  <c r="EJ4" i="7"/>
  <c r="EN4" i="7"/>
  <c r="ER4" i="7"/>
  <c r="EV4" i="7"/>
  <c r="EZ4" i="7"/>
  <c r="FD4" i="7"/>
  <c r="FH4" i="7"/>
  <c r="FL4" i="7"/>
  <c r="FP4" i="7"/>
  <c r="D5" i="7"/>
  <c r="H5" i="7"/>
  <c r="L5" i="7"/>
  <c r="P5" i="7"/>
  <c r="T5" i="7"/>
  <c r="X5" i="7"/>
  <c r="AB5" i="7"/>
  <c r="AF5" i="7"/>
  <c r="AJ5" i="7"/>
  <c r="AN5" i="7"/>
  <c r="AR5" i="7"/>
  <c r="AV5" i="7"/>
  <c r="AZ5" i="7"/>
  <c r="BD5" i="7"/>
  <c r="BH5" i="7"/>
  <c r="BL5" i="7"/>
  <c r="BP5" i="7"/>
  <c r="BT5" i="7"/>
  <c r="BX5" i="7"/>
  <c r="CB5" i="7"/>
  <c r="CF5" i="7"/>
  <c r="CJ5" i="7"/>
  <c r="CN5" i="7"/>
  <c r="CR5" i="7"/>
  <c r="CV5" i="7"/>
  <c r="CZ5" i="7"/>
  <c r="DD5" i="7"/>
  <c r="DH5" i="7"/>
  <c r="Z2" i="7"/>
  <c r="CD2" i="7"/>
  <c r="DU2" i="7"/>
  <c r="FL2" i="7"/>
  <c r="AL3" i="7"/>
  <c r="CC3" i="7"/>
  <c r="DT3" i="7"/>
  <c r="FJ3" i="7"/>
  <c r="AA4" i="7"/>
  <c r="BG4" i="7"/>
  <c r="CG4" i="7"/>
  <c r="CO4" i="7"/>
  <c r="CW4" i="7"/>
  <c r="DE4" i="7"/>
  <c r="DM4" i="7"/>
  <c r="DU4" i="7"/>
  <c r="EC4" i="7"/>
  <c r="EK4" i="7"/>
  <c r="ES4" i="7"/>
  <c r="FA4" i="7"/>
  <c r="FI4" i="7"/>
  <c r="FQ4" i="7"/>
  <c r="I5" i="7"/>
  <c r="Q5" i="7"/>
  <c r="Y5" i="7"/>
  <c r="AG5" i="7"/>
  <c r="AO5" i="7"/>
  <c r="AW5" i="7"/>
  <c r="BE5" i="7"/>
  <c r="BM5" i="7"/>
  <c r="BU5" i="7"/>
  <c r="CC5" i="7"/>
  <c r="CK5" i="7"/>
  <c r="CS5" i="7"/>
  <c r="DA5" i="7"/>
  <c r="DI5" i="7"/>
  <c r="DN5" i="7"/>
  <c r="DT5" i="7"/>
  <c r="DY5" i="7"/>
  <c r="ED5" i="7"/>
  <c r="EJ5" i="7"/>
  <c r="EO5" i="7"/>
  <c r="ET5" i="7"/>
  <c r="EZ5" i="7"/>
  <c r="FE5" i="7"/>
  <c r="FJ5" i="7"/>
  <c r="FO5" i="7"/>
  <c r="AH2" i="7"/>
  <c r="CJ2" i="7"/>
  <c r="DZ2" i="7"/>
  <c r="FQ2" i="7"/>
  <c r="AR3" i="7"/>
  <c r="CH3" i="7"/>
  <c r="DY3" i="7"/>
  <c r="FO3" i="7"/>
  <c r="AE4" i="7"/>
  <c r="BK4" i="7"/>
  <c r="CH4" i="7"/>
  <c r="CP4" i="7"/>
  <c r="CX4" i="7"/>
  <c r="DF4" i="7"/>
  <c r="DN4" i="7"/>
  <c r="DV4" i="7"/>
  <c r="ED4" i="7"/>
  <c r="EL4" i="7"/>
  <c r="ET4" i="7"/>
  <c r="FB4" i="7"/>
  <c r="FJ4" i="7"/>
  <c r="FR4" i="7"/>
  <c r="J5" i="7"/>
  <c r="R5" i="7"/>
  <c r="Z5" i="7"/>
  <c r="AH5" i="7"/>
  <c r="AP5" i="7"/>
  <c r="AX5" i="7"/>
  <c r="BF5" i="7"/>
  <c r="BN5" i="7"/>
  <c r="BV5" i="7"/>
  <c r="CD5" i="7"/>
  <c r="CL5" i="7"/>
  <c r="CT5" i="7"/>
  <c r="DB5" i="7"/>
  <c r="DJ5" i="7"/>
  <c r="DP5" i="7"/>
  <c r="DU5" i="7"/>
  <c r="DZ5" i="7"/>
  <c r="EF5" i="7"/>
  <c r="EK5" i="7"/>
  <c r="EP5" i="7"/>
  <c r="EV5" i="7"/>
  <c r="FA5" i="7"/>
  <c r="FF5" i="7"/>
  <c r="FL5" i="7"/>
  <c r="FP5" i="7"/>
  <c r="BF2" i="7"/>
  <c r="CZ2" i="7"/>
  <c r="EP2" i="7"/>
  <c r="Q3" i="7"/>
  <c r="BH3" i="7"/>
  <c r="CX3" i="7"/>
  <c r="EO3" i="7"/>
  <c r="K4" i="7"/>
  <c r="AQ4" i="7"/>
  <c r="BW4" i="7"/>
  <c r="CK4" i="7"/>
  <c r="CS4" i="7"/>
  <c r="DA4" i="7"/>
  <c r="DI4" i="7"/>
  <c r="DQ4" i="7"/>
  <c r="DY4" i="7"/>
  <c r="EG4" i="7"/>
  <c r="EO4" i="7"/>
  <c r="EW4" i="7"/>
  <c r="FE4" i="7"/>
  <c r="FM4" i="7"/>
  <c r="E5" i="7"/>
  <c r="M5" i="7"/>
  <c r="U5" i="7"/>
  <c r="AC5" i="7"/>
  <c r="AK5" i="7"/>
  <c r="AS5" i="7"/>
  <c r="BA5" i="7"/>
  <c r="BI5" i="7"/>
  <c r="BQ5" i="7"/>
  <c r="BY5" i="7"/>
  <c r="CG5" i="7"/>
  <c r="CO5" i="7"/>
  <c r="CW5" i="7"/>
  <c r="DE5" i="7"/>
  <c r="DL5" i="7"/>
  <c r="DQ5" i="7"/>
  <c r="DV5" i="7"/>
  <c r="EB5" i="7"/>
  <c r="EG5" i="7"/>
  <c r="EL5" i="7"/>
  <c r="ER5" i="7"/>
  <c r="EW5" i="7"/>
  <c r="FB5" i="7"/>
  <c r="FH5" i="7"/>
  <c r="FM5" i="7"/>
  <c r="FQ5" i="7"/>
  <c r="BN2" i="7"/>
  <c r="DE2" i="7"/>
  <c r="EV2" i="7"/>
  <c r="V3" i="7"/>
  <c r="BM3" i="7"/>
  <c r="DD3" i="7"/>
  <c r="ET3" i="7"/>
  <c r="O4" i="7"/>
  <c r="AU4" i="7"/>
  <c r="CA4" i="7"/>
  <c r="CL4" i="7"/>
  <c r="CT4" i="7"/>
  <c r="DB4" i="7"/>
  <c r="DJ4" i="7"/>
  <c r="DR4" i="7"/>
  <c r="DZ4" i="7"/>
  <c r="EH4" i="7"/>
  <c r="EP4" i="7"/>
  <c r="EX4" i="7"/>
  <c r="FF4" i="7"/>
  <c r="FN4" i="7"/>
  <c r="F5" i="7"/>
  <c r="N5" i="7"/>
  <c r="V5" i="7"/>
  <c r="AD5" i="7"/>
  <c r="AL5" i="7"/>
  <c r="AT5" i="7"/>
  <c r="BB5" i="7"/>
  <c r="BJ5" i="7"/>
  <c r="BR5" i="7"/>
  <c r="BZ5" i="7"/>
  <c r="CH5" i="7"/>
  <c r="CP5" i="7"/>
  <c r="CX5" i="7"/>
  <c r="DF5" i="7"/>
  <c r="DM5" i="7"/>
  <c r="DR5" i="7"/>
  <c r="DX5" i="7"/>
  <c r="EC5" i="7"/>
  <c r="EH5" i="7"/>
  <c r="EN5" i="7"/>
  <c r="ES5" i="7"/>
  <c r="EX5" i="7"/>
  <c r="FD5" i="7"/>
  <c r="FI5" i="7"/>
  <c r="FN5" i="7"/>
  <c r="FR5" i="7"/>
  <c r="AZ2" i="7"/>
  <c r="AJ2" i="7"/>
  <c r="T2" i="7"/>
  <c r="D2" i="7"/>
  <c r="EY3" i="7"/>
  <c r="EI3" i="7"/>
  <c r="DS3" i="7"/>
  <c r="DC3" i="7"/>
  <c r="CM3" i="7"/>
  <c r="BW3" i="7"/>
  <c r="BG3" i="7"/>
  <c r="AQ3" i="7"/>
  <c r="AA3" i="7"/>
  <c r="K3" i="7"/>
  <c r="FK2" i="7"/>
  <c r="EU2" i="7"/>
  <c r="EE2" i="7"/>
  <c r="DO2" i="7"/>
  <c r="CY2" i="7"/>
  <c r="CI2" i="7"/>
  <c r="BS2" i="7"/>
  <c r="BC2" i="7"/>
  <c r="AM2" i="7"/>
  <c r="W2" i="7"/>
  <c r="G2" i="7"/>
  <c r="BL2" i="7"/>
  <c r="AV2" i="7"/>
  <c r="AF2" i="7"/>
  <c r="P2" i="7"/>
  <c r="FK3" i="7"/>
  <c r="EU3" i="7"/>
  <c r="EE3" i="7"/>
  <c r="DO3" i="7"/>
  <c r="CY3" i="7"/>
  <c r="CI3" i="7"/>
  <c r="BS3" i="7"/>
  <c r="BC3" i="7"/>
  <c r="AM3" i="7"/>
  <c r="W3" i="7"/>
  <c r="G3" i="7"/>
  <c r="FG2" i="7"/>
  <c r="EQ2" i="7"/>
  <c r="EA2" i="7"/>
  <c r="DK2" i="7"/>
  <c r="CU2" i="7"/>
  <c r="CE2" i="7"/>
  <c r="BO2" i="7"/>
  <c r="AY2" i="7"/>
  <c r="AI2" i="7"/>
  <c r="S2" i="7"/>
  <c r="BH2" i="7"/>
  <c r="AR2" i="7"/>
  <c r="AB2" i="7"/>
  <c r="L2" i="7"/>
  <c r="FG3" i="7"/>
  <c r="EQ3" i="7"/>
  <c r="EA3" i="7"/>
  <c r="DK3" i="7"/>
  <c r="CU3" i="7"/>
  <c r="CE3" i="7"/>
  <c r="BO3" i="7"/>
  <c r="AY3" i="7"/>
  <c r="AI3" i="7"/>
  <c r="S3" i="7"/>
  <c r="C3" i="7"/>
  <c r="FC2" i="7"/>
  <c r="EM2" i="7"/>
  <c r="DW2" i="7"/>
  <c r="DG2" i="7"/>
  <c r="CQ2" i="7"/>
  <c r="CA2" i="7"/>
  <c r="BK2" i="7"/>
  <c r="AU2" i="7"/>
  <c r="AE2" i="7"/>
  <c r="O2" i="7"/>
  <c r="BD2" i="7"/>
  <c r="AN2" i="7"/>
  <c r="X2" i="7"/>
  <c r="H2" i="7"/>
  <c r="FC3" i="7"/>
  <c r="EM3" i="7"/>
  <c r="DW3" i="7"/>
  <c r="DG3" i="7"/>
  <c r="CQ3" i="7"/>
  <c r="CA3" i="7"/>
  <c r="BK3" i="7"/>
  <c r="AU3" i="7"/>
  <c r="AE3" i="7"/>
  <c r="O3" i="7"/>
  <c r="FO2" i="7"/>
  <c r="EY2" i="7"/>
  <c r="EI2" i="7"/>
  <c r="DS2" i="7"/>
  <c r="DC2" i="7"/>
  <c r="CM2" i="7"/>
  <c r="BW2" i="7"/>
  <c r="BG2" i="7"/>
  <c r="AQ2" i="7"/>
  <c r="AA2" i="7"/>
  <c r="K2" i="7"/>
  <c r="K43" i="1"/>
  <c r="Q43" i="1" s="1"/>
  <c r="W43" i="1" s="1"/>
  <c r="J43" i="1"/>
  <c r="P43" i="1" s="1"/>
  <c r="V43" i="1" s="1"/>
  <c r="H43" i="1" l="1"/>
  <c r="N43" i="1" s="1"/>
  <c r="T43" i="1" s="1"/>
  <c r="I43" i="1"/>
  <c r="O43" i="1" s="1"/>
  <c r="U43" i="1" s="1"/>
  <c r="X43" i="1" l="1"/>
  <c r="K3" i="1"/>
  <c r="Q3" i="1" s="1"/>
  <c r="W3" i="1" s="1"/>
  <c r="I171" i="1"/>
  <c r="O171" i="1" s="1"/>
  <c r="U171" i="1" s="1"/>
  <c r="I170" i="1"/>
  <c r="O170" i="1" s="1"/>
  <c r="U170" i="1" s="1"/>
  <c r="I161" i="1"/>
  <c r="O161" i="1" s="1"/>
  <c r="U161" i="1" s="1"/>
  <c r="I162" i="1"/>
  <c r="O162" i="1" s="1"/>
  <c r="U162" i="1" s="1"/>
  <c r="I169" i="1"/>
  <c r="O169" i="1" s="1"/>
  <c r="U169" i="1" s="1"/>
  <c r="I163" i="1"/>
  <c r="O163" i="1" s="1"/>
  <c r="U163" i="1" s="1"/>
  <c r="I165" i="1"/>
  <c r="O165" i="1" s="1"/>
  <c r="U165" i="1" s="1"/>
  <c r="I166" i="1"/>
  <c r="O166" i="1" s="1"/>
  <c r="U166" i="1" s="1"/>
  <c r="I164" i="1"/>
  <c r="O164" i="1" s="1"/>
  <c r="U164" i="1" s="1"/>
  <c r="I167" i="1"/>
  <c r="O167" i="1" s="1"/>
  <c r="U167" i="1" s="1"/>
  <c r="I168" i="1"/>
  <c r="O168" i="1" s="1"/>
  <c r="U168" i="1" s="1"/>
  <c r="I157" i="1"/>
  <c r="O157" i="1" s="1"/>
  <c r="U157" i="1" s="1"/>
  <c r="I158" i="1"/>
  <c r="O158" i="1" s="1"/>
  <c r="U158" i="1" s="1"/>
  <c r="I139" i="1"/>
  <c r="O139" i="1" s="1"/>
  <c r="U139" i="1" s="1"/>
  <c r="I159" i="1"/>
  <c r="O159" i="1" s="1"/>
  <c r="U159" i="1" s="1"/>
  <c r="I148" i="1"/>
  <c r="O148" i="1" s="1"/>
  <c r="U148" i="1" s="1"/>
  <c r="I160" i="1"/>
  <c r="O160" i="1" s="1"/>
  <c r="U160" i="1" s="1"/>
  <c r="I141" i="1"/>
  <c r="O141" i="1" s="1"/>
  <c r="U141" i="1" s="1"/>
  <c r="I140" i="1"/>
  <c r="O140" i="1" s="1"/>
  <c r="U140" i="1" s="1"/>
  <c r="I149" i="1"/>
  <c r="O149" i="1" s="1"/>
  <c r="U149" i="1" s="1"/>
  <c r="I145" i="1"/>
  <c r="O145" i="1" s="1"/>
  <c r="U145" i="1" s="1"/>
  <c r="I142" i="1"/>
  <c r="O142" i="1" s="1"/>
  <c r="U142" i="1" s="1"/>
  <c r="I153" i="1"/>
  <c r="O153" i="1" s="1"/>
  <c r="U153" i="1" s="1"/>
  <c r="I151" i="1"/>
  <c r="O151" i="1" s="1"/>
  <c r="U151" i="1" s="1"/>
  <c r="I150" i="1"/>
  <c r="O150" i="1" s="1"/>
  <c r="U150" i="1" s="1"/>
  <c r="I155" i="1"/>
  <c r="O155" i="1" s="1"/>
  <c r="U155" i="1" s="1"/>
  <c r="I143" i="1"/>
  <c r="O143" i="1" s="1"/>
  <c r="U143" i="1" s="1"/>
  <c r="I146" i="1"/>
  <c r="O146" i="1" s="1"/>
  <c r="U146" i="1" s="1"/>
  <c r="I154" i="1"/>
  <c r="O154" i="1" s="1"/>
  <c r="U154" i="1" s="1"/>
  <c r="I144" i="1"/>
  <c r="O144" i="1" s="1"/>
  <c r="U144" i="1" s="1"/>
  <c r="I152" i="1"/>
  <c r="O152" i="1" s="1"/>
  <c r="U152" i="1" s="1"/>
  <c r="I147" i="1"/>
  <c r="O147" i="1" s="1"/>
  <c r="U147" i="1" s="1"/>
  <c r="I156" i="1"/>
  <c r="O156" i="1" s="1"/>
  <c r="U156" i="1" s="1"/>
  <c r="I138" i="1"/>
  <c r="O138" i="1" s="1"/>
  <c r="U138" i="1" s="1"/>
  <c r="I129" i="1"/>
  <c r="O129" i="1" s="1"/>
  <c r="U129" i="1" s="1"/>
  <c r="I137" i="1"/>
  <c r="O137" i="1" s="1"/>
  <c r="U137" i="1" s="1"/>
  <c r="I134" i="1"/>
  <c r="O134" i="1" s="1"/>
  <c r="U134" i="1" s="1"/>
  <c r="I131" i="1"/>
  <c r="O131" i="1" s="1"/>
  <c r="U131" i="1" s="1"/>
  <c r="I105" i="1"/>
  <c r="O105" i="1" s="1"/>
  <c r="U105" i="1" s="1"/>
  <c r="I130" i="1"/>
  <c r="O130" i="1" s="1"/>
  <c r="U130" i="1" s="1"/>
  <c r="I132" i="1"/>
  <c r="O132" i="1" s="1"/>
  <c r="U132" i="1" s="1"/>
  <c r="I106" i="1"/>
  <c r="O106" i="1" s="1"/>
  <c r="U106" i="1" s="1"/>
  <c r="I135" i="1"/>
  <c r="O135" i="1" s="1"/>
  <c r="U135" i="1" s="1"/>
  <c r="I114" i="1"/>
  <c r="O114" i="1" s="1"/>
  <c r="U114" i="1" s="1"/>
  <c r="I107" i="1"/>
  <c r="O107" i="1" s="1"/>
  <c r="U107" i="1" s="1"/>
  <c r="I116" i="1"/>
  <c r="O116" i="1" s="1"/>
  <c r="U116" i="1" s="1"/>
  <c r="I126" i="1"/>
  <c r="O126" i="1" s="1"/>
  <c r="U126" i="1" s="1"/>
  <c r="I133" i="1"/>
  <c r="O133" i="1" s="1"/>
  <c r="U133" i="1" s="1"/>
  <c r="I121" i="1"/>
  <c r="O121" i="1" s="1"/>
  <c r="U121" i="1" s="1"/>
  <c r="I136" i="1"/>
  <c r="O136" i="1" s="1"/>
  <c r="U136" i="1" s="1"/>
  <c r="I110" i="1"/>
  <c r="O110" i="1" s="1"/>
  <c r="U110" i="1" s="1"/>
  <c r="I109" i="1"/>
  <c r="O109" i="1" s="1"/>
  <c r="U109" i="1" s="1"/>
  <c r="I117" i="1"/>
  <c r="O117" i="1" s="1"/>
  <c r="U117" i="1" s="1"/>
  <c r="I108" i="1"/>
  <c r="O108" i="1" s="1"/>
  <c r="U108" i="1" s="1"/>
  <c r="I115" i="1"/>
  <c r="O115" i="1" s="1"/>
  <c r="U115" i="1" s="1"/>
  <c r="I118" i="1"/>
  <c r="O118" i="1" s="1"/>
  <c r="U118" i="1" s="1"/>
  <c r="I111" i="1"/>
  <c r="O111" i="1" s="1"/>
  <c r="U111" i="1" s="1"/>
  <c r="I122" i="1"/>
  <c r="O122" i="1" s="1"/>
  <c r="U122" i="1" s="1"/>
  <c r="I119" i="1"/>
  <c r="O119" i="1" s="1"/>
  <c r="U119" i="1" s="1"/>
  <c r="I127" i="1"/>
  <c r="O127" i="1" s="1"/>
  <c r="U127" i="1" s="1"/>
  <c r="I112" i="1"/>
  <c r="O112" i="1" s="1"/>
  <c r="U112" i="1" s="1"/>
  <c r="I123" i="1"/>
  <c r="O123" i="1" s="1"/>
  <c r="U123" i="1" s="1"/>
  <c r="I120" i="1"/>
  <c r="O120" i="1" s="1"/>
  <c r="U120" i="1" s="1"/>
  <c r="I113" i="1"/>
  <c r="O113" i="1" s="1"/>
  <c r="U113" i="1" s="1"/>
  <c r="I124" i="1"/>
  <c r="O124" i="1" s="1"/>
  <c r="U124" i="1" s="1"/>
  <c r="I125" i="1"/>
  <c r="O125" i="1" s="1"/>
  <c r="U125" i="1" s="1"/>
  <c r="I128" i="1"/>
  <c r="O128" i="1" s="1"/>
  <c r="U128" i="1" s="1"/>
  <c r="I103" i="1"/>
  <c r="O103" i="1" s="1"/>
  <c r="U103" i="1" s="1"/>
  <c r="I104" i="1"/>
  <c r="O104" i="1" s="1"/>
  <c r="U104" i="1" s="1"/>
  <c r="I88" i="1"/>
  <c r="O88" i="1" s="1"/>
  <c r="U88" i="1" s="1"/>
  <c r="I95" i="1"/>
  <c r="O95" i="1" s="1"/>
  <c r="U95" i="1" s="1"/>
  <c r="I101" i="1"/>
  <c r="O101" i="1" s="1"/>
  <c r="U101" i="1" s="1"/>
  <c r="I98" i="1"/>
  <c r="O98" i="1" s="1"/>
  <c r="U98" i="1" s="1"/>
  <c r="I89" i="1"/>
  <c r="O89" i="1" s="1"/>
  <c r="U89" i="1" s="1"/>
  <c r="I102" i="1"/>
  <c r="O102" i="1" s="1"/>
  <c r="U102" i="1" s="1"/>
  <c r="I90" i="1"/>
  <c r="O90" i="1" s="1"/>
  <c r="U90" i="1" s="1"/>
  <c r="I91" i="1"/>
  <c r="O91" i="1" s="1"/>
  <c r="U91" i="1" s="1"/>
  <c r="I99" i="1"/>
  <c r="O99" i="1" s="1"/>
  <c r="U99" i="1" s="1"/>
  <c r="I93" i="1"/>
  <c r="O93" i="1" s="1"/>
  <c r="U93" i="1" s="1"/>
  <c r="I68" i="1"/>
  <c r="O68" i="1" s="1"/>
  <c r="U68" i="1" s="1"/>
  <c r="I96" i="1"/>
  <c r="O96" i="1" s="1"/>
  <c r="U96" i="1" s="1"/>
  <c r="I92" i="1"/>
  <c r="O92" i="1" s="1"/>
  <c r="U92" i="1" s="1"/>
  <c r="I71" i="1"/>
  <c r="O71" i="1" s="1"/>
  <c r="U71" i="1" s="1"/>
  <c r="I97" i="1"/>
  <c r="O97" i="1" s="1"/>
  <c r="U97" i="1" s="1"/>
  <c r="I73" i="1"/>
  <c r="O73" i="1" s="1"/>
  <c r="U73" i="1" s="1"/>
  <c r="I72" i="1"/>
  <c r="O72" i="1" s="1"/>
  <c r="U72" i="1" s="1"/>
  <c r="I94" i="1"/>
  <c r="O94" i="1" s="1"/>
  <c r="U94" i="1" s="1"/>
  <c r="I84" i="1"/>
  <c r="O84" i="1" s="1"/>
  <c r="U84" i="1" s="1"/>
  <c r="I69" i="1"/>
  <c r="O69" i="1" s="1"/>
  <c r="U69" i="1" s="1"/>
  <c r="I76" i="1"/>
  <c r="O76" i="1" s="1"/>
  <c r="U76" i="1" s="1"/>
  <c r="I78" i="1"/>
  <c r="O78" i="1" s="1"/>
  <c r="U78" i="1" s="1"/>
  <c r="I100" i="1"/>
  <c r="O100" i="1" s="1"/>
  <c r="U100" i="1" s="1"/>
  <c r="I75" i="1"/>
  <c r="O75" i="1" s="1"/>
  <c r="U75" i="1" s="1"/>
  <c r="I70" i="1"/>
  <c r="O70" i="1" s="1"/>
  <c r="U70" i="1" s="1"/>
  <c r="I77" i="1"/>
  <c r="O77" i="1" s="1"/>
  <c r="U77" i="1" s="1"/>
  <c r="I74" i="1"/>
  <c r="O74" i="1" s="1"/>
  <c r="U74" i="1" s="1"/>
  <c r="I83" i="1"/>
  <c r="O83" i="1" s="1"/>
  <c r="U83" i="1" s="1"/>
  <c r="I85" i="1"/>
  <c r="O85" i="1" s="1"/>
  <c r="U85" i="1" s="1"/>
  <c r="I79" i="1"/>
  <c r="O79" i="1" s="1"/>
  <c r="U79" i="1" s="1"/>
  <c r="H81" i="1"/>
  <c r="N81" i="1" s="1"/>
  <c r="T81" i="1" s="1"/>
  <c r="H80" i="1"/>
  <c r="N80" i="1" s="1"/>
  <c r="T80" i="1" s="1"/>
  <c r="H86" i="1"/>
  <c r="N86" i="1" s="1"/>
  <c r="T86" i="1" s="1"/>
  <c r="H82" i="1"/>
  <c r="N82" i="1" s="1"/>
  <c r="T82" i="1" s="1"/>
  <c r="H87" i="1"/>
  <c r="N87" i="1" s="1"/>
  <c r="T87" i="1" s="1"/>
  <c r="H63" i="1"/>
  <c r="N63" i="1" s="1"/>
  <c r="T63" i="1" s="1"/>
  <c r="H67" i="1"/>
  <c r="N67" i="1" s="1"/>
  <c r="T67" i="1" s="1"/>
  <c r="H64" i="1"/>
  <c r="N64" i="1" s="1"/>
  <c r="T64" i="1" s="1"/>
  <c r="H65" i="1"/>
  <c r="N65" i="1" s="1"/>
  <c r="T65" i="1" s="1"/>
  <c r="H66" i="1"/>
  <c r="N66" i="1" s="1"/>
  <c r="T66" i="1" s="1"/>
  <c r="H54" i="1"/>
  <c r="N54" i="1" s="1"/>
  <c r="T54" i="1" s="1"/>
  <c r="H50" i="1"/>
  <c r="N50" i="1" s="1"/>
  <c r="T50" i="1" s="1"/>
  <c r="H49" i="1"/>
  <c r="N49" i="1" s="1"/>
  <c r="T49" i="1" s="1"/>
  <c r="H58" i="1"/>
  <c r="N58" i="1" s="1"/>
  <c r="T58" i="1" s="1"/>
  <c r="H55" i="1"/>
  <c r="N55" i="1" s="1"/>
  <c r="T55" i="1" s="1"/>
  <c r="H56" i="1"/>
  <c r="N56" i="1" s="1"/>
  <c r="T56" i="1" s="1"/>
  <c r="H59" i="1"/>
  <c r="N59" i="1" s="1"/>
  <c r="T59" i="1" s="1"/>
  <c r="H52" i="1"/>
  <c r="N52" i="1" s="1"/>
  <c r="T52" i="1" s="1"/>
  <c r="H51" i="1"/>
  <c r="N51" i="1" s="1"/>
  <c r="T51" i="1" s="1"/>
  <c r="H60" i="1"/>
  <c r="N60" i="1" s="1"/>
  <c r="T60" i="1" s="1"/>
  <c r="H61" i="1"/>
  <c r="N61" i="1" s="1"/>
  <c r="T61" i="1" s="1"/>
  <c r="H57" i="1"/>
  <c r="N57" i="1" s="1"/>
  <c r="T57" i="1" s="1"/>
  <c r="H37" i="1"/>
  <c r="N37" i="1" s="1"/>
  <c r="T37" i="1" s="1"/>
  <c r="H38" i="1"/>
  <c r="N38" i="1" s="1"/>
  <c r="T38" i="1" s="1"/>
  <c r="H39" i="1"/>
  <c r="N39" i="1" s="1"/>
  <c r="T39" i="1" s="1"/>
  <c r="H53" i="1"/>
  <c r="N53" i="1" s="1"/>
  <c r="T53" i="1" s="1"/>
  <c r="H41" i="1"/>
  <c r="N41" i="1" s="1"/>
  <c r="T41" i="1" s="1"/>
  <c r="H44" i="1"/>
  <c r="N44" i="1" s="1"/>
  <c r="T44" i="1" s="1"/>
  <c r="H45" i="1"/>
  <c r="N45" i="1" s="1"/>
  <c r="T45" i="1" s="1"/>
  <c r="H40" i="1"/>
  <c r="N40" i="1" s="1"/>
  <c r="T40" i="1" s="1"/>
  <c r="H62" i="1"/>
  <c r="N62" i="1" s="1"/>
  <c r="T62" i="1" s="1"/>
  <c r="H47" i="1"/>
  <c r="N47" i="1" s="1"/>
  <c r="T47" i="1" s="1"/>
  <c r="H42" i="1"/>
  <c r="N42" i="1" s="1"/>
  <c r="T42" i="1" s="1"/>
  <c r="H46" i="1"/>
  <c r="N46" i="1" s="1"/>
  <c r="T46" i="1" s="1"/>
  <c r="H48" i="1"/>
  <c r="N48" i="1" s="1"/>
  <c r="T48" i="1" s="1"/>
  <c r="H34" i="1"/>
  <c r="N34" i="1" s="1"/>
  <c r="T34" i="1" s="1"/>
  <c r="H32" i="1"/>
  <c r="N32" i="1" s="1"/>
  <c r="T32" i="1" s="1"/>
  <c r="H35" i="1"/>
  <c r="N35" i="1" s="1"/>
  <c r="T35" i="1" s="1"/>
  <c r="H36" i="1"/>
  <c r="N36" i="1" s="1"/>
  <c r="T36" i="1" s="1"/>
  <c r="H33" i="1"/>
  <c r="N33" i="1" s="1"/>
  <c r="T33" i="1" s="1"/>
  <c r="H23" i="1"/>
  <c r="N23" i="1" s="1"/>
  <c r="T23" i="1" s="1"/>
  <c r="H22" i="1"/>
  <c r="N22" i="1" s="1"/>
  <c r="T22" i="1" s="1"/>
  <c r="H21" i="1"/>
  <c r="N21" i="1" s="1"/>
  <c r="T21" i="1" s="1"/>
  <c r="H29" i="1"/>
  <c r="N29" i="1" s="1"/>
  <c r="T29" i="1" s="1"/>
  <c r="H26" i="1"/>
  <c r="N26" i="1" s="1"/>
  <c r="T26" i="1" s="1"/>
  <c r="H27" i="1"/>
  <c r="N27" i="1" s="1"/>
  <c r="T27" i="1" s="1"/>
  <c r="H24" i="1"/>
  <c r="N24" i="1" s="1"/>
  <c r="T24" i="1" s="1"/>
  <c r="H31" i="1"/>
  <c r="N31" i="1" s="1"/>
  <c r="T31" i="1" s="1"/>
  <c r="H30" i="1"/>
  <c r="N30" i="1" s="1"/>
  <c r="T30" i="1" s="1"/>
  <c r="H17" i="1"/>
  <c r="N17" i="1" s="1"/>
  <c r="T17" i="1" s="1"/>
  <c r="H25" i="1"/>
  <c r="N25" i="1" s="1"/>
  <c r="T25" i="1" s="1"/>
  <c r="H28" i="1"/>
  <c r="N28" i="1" s="1"/>
  <c r="T28" i="1" s="1"/>
  <c r="H18" i="1"/>
  <c r="N18" i="1" s="1"/>
  <c r="T18" i="1" s="1"/>
  <c r="H19" i="1"/>
  <c r="N19" i="1" s="1"/>
  <c r="T19" i="1" s="1"/>
  <c r="H20" i="1"/>
  <c r="N20" i="1" s="1"/>
  <c r="T20" i="1" s="1"/>
  <c r="H16" i="1"/>
  <c r="N16" i="1" s="1"/>
  <c r="T16" i="1" s="1"/>
  <c r="H14" i="1"/>
  <c r="N14" i="1" s="1"/>
  <c r="T14" i="1" s="1"/>
  <c r="H13" i="1"/>
  <c r="N13" i="1" s="1"/>
  <c r="T13" i="1" s="1"/>
  <c r="H15" i="1"/>
  <c r="H10" i="1"/>
  <c r="N10" i="1" s="1"/>
  <c r="T10" i="1" s="1"/>
  <c r="H7" i="1"/>
  <c r="N7" i="1" s="1"/>
  <c r="T7" i="1" s="1"/>
  <c r="H8" i="1"/>
  <c r="N8" i="1" s="1"/>
  <c r="T8" i="1" s="1"/>
  <c r="H9" i="1"/>
  <c r="N9" i="1" s="1"/>
  <c r="T9" i="1" s="1"/>
  <c r="H11" i="1"/>
  <c r="N11" i="1" s="1"/>
  <c r="T11" i="1" s="1"/>
  <c r="H12" i="1"/>
  <c r="N12" i="1" s="1"/>
  <c r="T12" i="1" s="1"/>
  <c r="H6" i="1"/>
  <c r="N6" i="1" s="1"/>
  <c r="T6" i="1" s="1"/>
  <c r="H5" i="1"/>
  <c r="N5" i="1" s="1"/>
  <c r="T5" i="1" s="1"/>
  <c r="H4" i="1"/>
  <c r="N4" i="1" s="1"/>
  <c r="T4" i="1" s="1"/>
  <c r="I173" i="1"/>
  <c r="O173" i="1" s="1"/>
  <c r="U173" i="1" s="1"/>
  <c r="J3" i="1"/>
  <c r="P3" i="1" s="1"/>
  <c r="V3" i="1" s="1"/>
  <c r="H174" i="1"/>
  <c r="N174" i="1" s="1"/>
  <c r="T174" i="1" s="1"/>
  <c r="H171" i="1"/>
  <c r="N171" i="1" s="1"/>
  <c r="T171" i="1" s="1"/>
  <c r="H172" i="1"/>
  <c r="N172" i="1" s="1"/>
  <c r="T172" i="1" s="1"/>
  <c r="H173" i="1"/>
  <c r="N173" i="1" s="1"/>
  <c r="T173" i="1" s="1"/>
  <c r="H170" i="1"/>
  <c r="N170" i="1" s="1"/>
  <c r="T170" i="1" s="1"/>
  <c r="H161" i="1"/>
  <c r="N161" i="1" s="1"/>
  <c r="T161" i="1" s="1"/>
  <c r="H162" i="1"/>
  <c r="N162" i="1" s="1"/>
  <c r="T162" i="1" s="1"/>
  <c r="H169" i="1"/>
  <c r="N169" i="1" s="1"/>
  <c r="T169" i="1" s="1"/>
  <c r="H163" i="1"/>
  <c r="N163" i="1" s="1"/>
  <c r="T163" i="1" s="1"/>
  <c r="H165" i="1"/>
  <c r="N165" i="1" s="1"/>
  <c r="T165" i="1" s="1"/>
  <c r="H166" i="1"/>
  <c r="N166" i="1" s="1"/>
  <c r="T166" i="1" s="1"/>
  <c r="H164" i="1"/>
  <c r="N164" i="1" s="1"/>
  <c r="T164" i="1" s="1"/>
  <c r="H167" i="1"/>
  <c r="N167" i="1" s="1"/>
  <c r="T167" i="1" s="1"/>
  <c r="H168" i="1"/>
  <c r="N168" i="1" s="1"/>
  <c r="T168" i="1" s="1"/>
  <c r="H157" i="1"/>
  <c r="N157" i="1" s="1"/>
  <c r="T157" i="1" s="1"/>
  <c r="H158" i="1"/>
  <c r="N158" i="1" s="1"/>
  <c r="T158" i="1" s="1"/>
  <c r="H139" i="1"/>
  <c r="N139" i="1" s="1"/>
  <c r="T139" i="1" s="1"/>
  <c r="H159" i="1"/>
  <c r="N159" i="1" s="1"/>
  <c r="T159" i="1" s="1"/>
  <c r="H148" i="1"/>
  <c r="N148" i="1" s="1"/>
  <c r="T148" i="1" s="1"/>
  <c r="H160" i="1"/>
  <c r="N160" i="1" s="1"/>
  <c r="T160" i="1" s="1"/>
  <c r="H141" i="1"/>
  <c r="N141" i="1" s="1"/>
  <c r="T141" i="1" s="1"/>
  <c r="H140" i="1"/>
  <c r="N140" i="1" s="1"/>
  <c r="T140" i="1" s="1"/>
  <c r="H149" i="1"/>
  <c r="N149" i="1" s="1"/>
  <c r="T149" i="1" s="1"/>
  <c r="H145" i="1"/>
  <c r="N145" i="1" s="1"/>
  <c r="T145" i="1" s="1"/>
  <c r="H142" i="1"/>
  <c r="N142" i="1" s="1"/>
  <c r="T142" i="1" s="1"/>
  <c r="H153" i="1"/>
  <c r="N153" i="1" s="1"/>
  <c r="T153" i="1" s="1"/>
  <c r="H151" i="1"/>
  <c r="N151" i="1" s="1"/>
  <c r="T151" i="1" s="1"/>
  <c r="H150" i="1"/>
  <c r="N150" i="1" s="1"/>
  <c r="T150" i="1" s="1"/>
  <c r="H155" i="1"/>
  <c r="N155" i="1" s="1"/>
  <c r="T155" i="1" s="1"/>
  <c r="H143" i="1"/>
  <c r="N143" i="1" s="1"/>
  <c r="T143" i="1" s="1"/>
  <c r="H146" i="1"/>
  <c r="N146" i="1" s="1"/>
  <c r="T146" i="1" s="1"/>
  <c r="H154" i="1"/>
  <c r="N154" i="1" s="1"/>
  <c r="T154" i="1" s="1"/>
  <c r="H144" i="1"/>
  <c r="N144" i="1" s="1"/>
  <c r="T144" i="1" s="1"/>
  <c r="H152" i="1"/>
  <c r="N152" i="1" s="1"/>
  <c r="T152" i="1" s="1"/>
  <c r="H147" i="1"/>
  <c r="N147" i="1" s="1"/>
  <c r="T147" i="1" s="1"/>
  <c r="H156" i="1"/>
  <c r="N156" i="1" s="1"/>
  <c r="T156" i="1" s="1"/>
  <c r="H138" i="1"/>
  <c r="N138" i="1" s="1"/>
  <c r="T138" i="1" s="1"/>
  <c r="H129" i="1"/>
  <c r="N129" i="1" s="1"/>
  <c r="T129" i="1" s="1"/>
  <c r="H137" i="1"/>
  <c r="N137" i="1" s="1"/>
  <c r="T137" i="1" s="1"/>
  <c r="H134" i="1"/>
  <c r="N134" i="1" s="1"/>
  <c r="T134" i="1" s="1"/>
  <c r="H131" i="1"/>
  <c r="N131" i="1" s="1"/>
  <c r="T131" i="1" s="1"/>
  <c r="H105" i="1"/>
  <c r="N105" i="1" s="1"/>
  <c r="T105" i="1" s="1"/>
  <c r="H130" i="1"/>
  <c r="N130" i="1" s="1"/>
  <c r="T130" i="1" s="1"/>
  <c r="H132" i="1"/>
  <c r="N132" i="1" s="1"/>
  <c r="T132" i="1" s="1"/>
  <c r="H106" i="1"/>
  <c r="N106" i="1" s="1"/>
  <c r="T106" i="1" s="1"/>
  <c r="H135" i="1"/>
  <c r="N135" i="1" s="1"/>
  <c r="T135" i="1" s="1"/>
  <c r="H114" i="1"/>
  <c r="N114" i="1" s="1"/>
  <c r="T114" i="1" s="1"/>
  <c r="H107" i="1"/>
  <c r="N107" i="1" s="1"/>
  <c r="T107" i="1" s="1"/>
  <c r="H116" i="1"/>
  <c r="N116" i="1" s="1"/>
  <c r="T116" i="1" s="1"/>
  <c r="H126" i="1"/>
  <c r="N126" i="1" s="1"/>
  <c r="T126" i="1" s="1"/>
  <c r="H133" i="1"/>
  <c r="N133" i="1" s="1"/>
  <c r="T133" i="1" s="1"/>
  <c r="H121" i="1"/>
  <c r="N121" i="1" s="1"/>
  <c r="T121" i="1" s="1"/>
  <c r="H136" i="1"/>
  <c r="N136" i="1" s="1"/>
  <c r="T136" i="1" s="1"/>
  <c r="H110" i="1"/>
  <c r="N110" i="1" s="1"/>
  <c r="T110" i="1" s="1"/>
  <c r="H109" i="1"/>
  <c r="N109" i="1" s="1"/>
  <c r="T109" i="1" s="1"/>
  <c r="H117" i="1"/>
  <c r="N117" i="1" s="1"/>
  <c r="T117" i="1" s="1"/>
  <c r="H108" i="1"/>
  <c r="N108" i="1" s="1"/>
  <c r="T108" i="1" s="1"/>
  <c r="H115" i="1"/>
  <c r="N115" i="1" s="1"/>
  <c r="T115" i="1" s="1"/>
  <c r="H118" i="1"/>
  <c r="N118" i="1" s="1"/>
  <c r="T118" i="1" s="1"/>
  <c r="H111" i="1"/>
  <c r="N111" i="1" s="1"/>
  <c r="T111" i="1" s="1"/>
  <c r="H122" i="1"/>
  <c r="N122" i="1" s="1"/>
  <c r="T122" i="1" s="1"/>
  <c r="H119" i="1"/>
  <c r="N119" i="1" s="1"/>
  <c r="T119" i="1" s="1"/>
  <c r="H127" i="1"/>
  <c r="N127" i="1" s="1"/>
  <c r="T127" i="1" s="1"/>
  <c r="H112" i="1"/>
  <c r="N112" i="1" s="1"/>
  <c r="T112" i="1" s="1"/>
  <c r="H123" i="1"/>
  <c r="N123" i="1" s="1"/>
  <c r="T123" i="1" s="1"/>
  <c r="H120" i="1"/>
  <c r="N120" i="1" s="1"/>
  <c r="T120" i="1" s="1"/>
  <c r="H113" i="1"/>
  <c r="N113" i="1" s="1"/>
  <c r="T113" i="1" s="1"/>
  <c r="H124" i="1"/>
  <c r="N124" i="1" s="1"/>
  <c r="T124" i="1" s="1"/>
  <c r="H125" i="1"/>
  <c r="N125" i="1" s="1"/>
  <c r="T125" i="1" s="1"/>
  <c r="H128" i="1"/>
  <c r="N128" i="1" s="1"/>
  <c r="T128" i="1" s="1"/>
  <c r="H103" i="1"/>
  <c r="N103" i="1" s="1"/>
  <c r="T103" i="1" s="1"/>
  <c r="H104" i="1"/>
  <c r="N104" i="1" s="1"/>
  <c r="T104" i="1" s="1"/>
  <c r="H88" i="1"/>
  <c r="N88" i="1" s="1"/>
  <c r="T88" i="1" s="1"/>
  <c r="H95" i="1"/>
  <c r="N95" i="1" s="1"/>
  <c r="T95" i="1" s="1"/>
  <c r="H101" i="1"/>
  <c r="N101" i="1" s="1"/>
  <c r="T101" i="1" s="1"/>
  <c r="H98" i="1"/>
  <c r="N98" i="1" s="1"/>
  <c r="T98" i="1" s="1"/>
  <c r="H89" i="1"/>
  <c r="N89" i="1" s="1"/>
  <c r="T89" i="1" s="1"/>
  <c r="H102" i="1"/>
  <c r="N102" i="1" s="1"/>
  <c r="T102" i="1" s="1"/>
  <c r="H90" i="1"/>
  <c r="N90" i="1" s="1"/>
  <c r="T90" i="1" s="1"/>
  <c r="H91" i="1"/>
  <c r="N91" i="1" s="1"/>
  <c r="T91" i="1" s="1"/>
  <c r="H99" i="1"/>
  <c r="N99" i="1" s="1"/>
  <c r="T99" i="1" s="1"/>
  <c r="H93" i="1"/>
  <c r="N93" i="1" s="1"/>
  <c r="T93" i="1" s="1"/>
  <c r="H68" i="1"/>
  <c r="N68" i="1" s="1"/>
  <c r="T68" i="1" s="1"/>
  <c r="H96" i="1"/>
  <c r="N96" i="1" s="1"/>
  <c r="T96" i="1" s="1"/>
  <c r="H92" i="1"/>
  <c r="N92" i="1" s="1"/>
  <c r="T92" i="1" s="1"/>
  <c r="H71" i="1"/>
  <c r="N71" i="1" s="1"/>
  <c r="T71" i="1" s="1"/>
  <c r="H97" i="1"/>
  <c r="N97" i="1" s="1"/>
  <c r="T97" i="1" s="1"/>
  <c r="H73" i="1"/>
  <c r="N73" i="1" s="1"/>
  <c r="T73" i="1" s="1"/>
  <c r="H72" i="1"/>
  <c r="N72" i="1" s="1"/>
  <c r="T72" i="1" s="1"/>
  <c r="H94" i="1"/>
  <c r="N94" i="1" s="1"/>
  <c r="T94" i="1" s="1"/>
  <c r="H84" i="1"/>
  <c r="N84" i="1" s="1"/>
  <c r="T84" i="1" s="1"/>
  <c r="H69" i="1"/>
  <c r="N69" i="1" s="1"/>
  <c r="T69" i="1" s="1"/>
  <c r="H76" i="1"/>
  <c r="N76" i="1" s="1"/>
  <c r="T76" i="1" s="1"/>
  <c r="H78" i="1"/>
  <c r="N78" i="1" s="1"/>
  <c r="T78" i="1" s="1"/>
  <c r="H100" i="1"/>
  <c r="N100" i="1" s="1"/>
  <c r="T100" i="1" s="1"/>
  <c r="H75" i="1"/>
  <c r="N75" i="1" s="1"/>
  <c r="T75" i="1" s="1"/>
  <c r="H70" i="1"/>
  <c r="N70" i="1" s="1"/>
  <c r="T70" i="1" s="1"/>
  <c r="H77" i="1"/>
  <c r="N77" i="1" s="1"/>
  <c r="T77" i="1" s="1"/>
  <c r="H74" i="1"/>
  <c r="N74" i="1" s="1"/>
  <c r="T74" i="1" s="1"/>
  <c r="H83" i="1"/>
  <c r="N83" i="1" s="1"/>
  <c r="T83" i="1" s="1"/>
  <c r="H85" i="1"/>
  <c r="N85" i="1" s="1"/>
  <c r="T85" i="1" s="1"/>
  <c r="H79" i="1"/>
  <c r="N79" i="1" s="1"/>
  <c r="T79" i="1" s="1"/>
  <c r="K80" i="1"/>
  <c r="Q80" i="1" s="1"/>
  <c r="W80" i="1" s="1"/>
  <c r="K86" i="1"/>
  <c r="Q86" i="1" s="1"/>
  <c r="W86" i="1" s="1"/>
  <c r="K82" i="1"/>
  <c r="Q82" i="1" s="1"/>
  <c r="W82" i="1" s="1"/>
  <c r="K87" i="1"/>
  <c r="Q87" i="1" s="1"/>
  <c r="W87" i="1" s="1"/>
  <c r="K63" i="1"/>
  <c r="Q63" i="1" s="1"/>
  <c r="W63" i="1" s="1"/>
  <c r="K67" i="1"/>
  <c r="Q67" i="1" s="1"/>
  <c r="W67" i="1" s="1"/>
  <c r="K64" i="1"/>
  <c r="Q64" i="1" s="1"/>
  <c r="W64" i="1" s="1"/>
  <c r="K65" i="1"/>
  <c r="Q65" i="1" s="1"/>
  <c r="W65" i="1" s="1"/>
  <c r="K66" i="1"/>
  <c r="Q66" i="1" s="1"/>
  <c r="W66" i="1" s="1"/>
  <c r="K54" i="1"/>
  <c r="Q54" i="1" s="1"/>
  <c r="W54" i="1" s="1"/>
  <c r="K50" i="1"/>
  <c r="Q50" i="1" s="1"/>
  <c r="W50" i="1" s="1"/>
  <c r="K49" i="1"/>
  <c r="Q49" i="1" s="1"/>
  <c r="W49" i="1" s="1"/>
  <c r="K58" i="1"/>
  <c r="Q58" i="1" s="1"/>
  <c r="W58" i="1" s="1"/>
  <c r="K55" i="1"/>
  <c r="Q55" i="1" s="1"/>
  <c r="W55" i="1" s="1"/>
  <c r="K56" i="1"/>
  <c r="Q56" i="1" s="1"/>
  <c r="W56" i="1" s="1"/>
  <c r="K59" i="1"/>
  <c r="Q59" i="1" s="1"/>
  <c r="W59" i="1" s="1"/>
  <c r="K52" i="1"/>
  <c r="Q52" i="1" s="1"/>
  <c r="W52" i="1" s="1"/>
  <c r="K51" i="1"/>
  <c r="Q51" i="1" s="1"/>
  <c r="W51" i="1" s="1"/>
  <c r="K60" i="1"/>
  <c r="Q60" i="1" s="1"/>
  <c r="W60" i="1" s="1"/>
  <c r="K61" i="1"/>
  <c r="Q61" i="1" s="1"/>
  <c r="W61" i="1" s="1"/>
  <c r="K57" i="1"/>
  <c r="Q57" i="1" s="1"/>
  <c r="W57" i="1" s="1"/>
  <c r="K37" i="1"/>
  <c r="Q37" i="1" s="1"/>
  <c r="W37" i="1" s="1"/>
  <c r="K38" i="1"/>
  <c r="Q38" i="1" s="1"/>
  <c r="W38" i="1" s="1"/>
  <c r="K39" i="1"/>
  <c r="Q39" i="1" s="1"/>
  <c r="W39" i="1" s="1"/>
  <c r="K53" i="1"/>
  <c r="Q53" i="1" s="1"/>
  <c r="W53" i="1" s="1"/>
  <c r="K41" i="1"/>
  <c r="Q41" i="1" s="1"/>
  <c r="W41" i="1" s="1"/>
  <c r="K44" i="1"/>
  <c r="Q44" i="1" s="1"/>
  <c r="W44" i="1" s="1"/>
  <c r="K45" i="1"/>
  <c r="Q45" i="1" s="1"/>
  <c r="W45" i="1" s="1"/>
  <c r="K40" i="1"/>
  <c r="Q40" i="1" s="1"/>
  <c r="W40" i="1" s="1"/>
  <c r="K62" i="1"/>
  <c r="Q62" i="1" s="1"/>
  <c r="W62" i="1" s="1"/>
  <c r="K47" i="1"/>
  <c r="Q47" i="1" s="1"/>
  <c r="W47" i="1" s="1"/>
  <c r="K42" i="1"/>
  <c r="Q42" i="1" s="1"/>
  <c r="W42" i="1" s="1"/>
  <c r="K46" i="1"/>
  <c r="Q46" i="1" s="1"/>
  <c r="W46" i="1" s="1"/>
  <c r="K48" i="1"/>
  <c r="Q48" i="1" s="1"/>
  <c r="W48" i="1" s="1"/>
  <c r="K34" i="1"/>
  <c r="Q34" i="1" s="1"/>
  <c r="W34" i="1" s="1"/>
  <c r="K32" i="1"/>
  <c r="Q32" i="1" s="1"/>
  <c r="W32" i="1" s="1"/>
  <c r="K35" i="1"/>
  <c r="Q35" i="1" s="1"/>
  <c r="W35" i="1" s="1"/>
  <c r="K36" i="1"/>
  <c r="Q36" i="1" s="1"/>
  <c r="W36" i="1" s="1"/>
  <c r="K33" i="1"/>
  <c r="Q33" i="1" s="1"/>
  <c r="W33" i="1" s="1"/>
  <c r="K23" i="1"/>
  <c r="Q23" i="1" s="1"/>
  <c r="W23" i="1" s="1"/>
  <c r="K22" i="1"/>
  <c r="Q22" i="1" s="1"/>
  <c r="W22" i="1" s="1"/>
  <c r="K21" i="1"/>
  <c r="Q21" i="1" s="1"/>
  <c r="W21" i="1" s="1"/>
  <c r="K29" i="1"/>
  <c r="Q29" i="1" s="1"/>
  <c r="W29" i="1" s="1"/>
  <c r="K26" i="1"/>
  <c r="Q26" i="1" s="1"/>
  <c r="W26" i="1" s="1"/>
  <c r="K27" i="1"/>
  <c r="Q27" i="1" s="1"/>
  <c r="W27" i="1" s="1"/>
  <c r="K24" i="1"/>
  <c r="Q24" i="1" s="1"/>
  <c r="W24" i="1" s="1"/>
  <c r="K31" i="1"/>
  <c r="Q31" i="1" s="1"/>
  <c r="W31" i="1" s="1"/>
  <c r="K30" i="1"/>
  <c r="Q30" i="1" s="1"/>
  <c r="W30" i="1" s="1"/>
  <c r="K17" i="1"/>
  <c r="Q17" i="1" s="1"/>
  <c r="W17" i="1" s="1"/>
  <c r="K25" i="1"/>
  <c r="Q25" i="1" s="1"/>
  <c r="W25" i="1" s="1"/>
  <c r="K28" i="1"/>
  <c r="Q28" i="1" s="1"/>
  <c r="W28" i="1" s="1"/>
  <c r="K18" i="1"/>
  <c r="Q18" i="1" s="1"/>
  <c r="W18" i="1" s="1"/>
  <c r="K19" i="1"/>
  <c r="Q19" i="1" s="1"/>
  <c r="W19" i="1" s="1"/>
  <c r="K20" i="1"/>
  <c r="Q20" i="1" s="1"/>
  <c r="W20" i="1" s="1"/>
  <c r="K16" i="1"/>
  <c r="Q16" i="1" s="1"/>
  <c r="W16" i="1" s="1"/>
  <c r="K14" i="1"/>
  <c r="Q14" i="1" s="1"/>
  <c r="W14" i="1" s="1"/>
  <c r="K13" i="1"/>
  <c r="Q13" i="1" s="1"/>
  <c r="W13" i="1" s="1"/>
  <c r="K15" i="1"/>
  <c r="K10" i="1"/>
  <c r="Q10" i="1" s="1"/>
  <c r="W10" i="1" s="1"/>
  <c r="K7" i="1"/>
  <c r="Q7" i="1" s="1"/>
  <c r="W7" i="1" s="1"/>
  <c r="K8" i="1"/>
  <c r="Q8" i="1" s="1"/>
  <c r="W8" i="1" s="1"/>
  <c r="K9" i="1"/>
  <c r="Q9" i="1" s="1"/>
  <c r="W9" i="1" s="1"/>
  <c r="K11" i="1"/>
  <c r="Q11" i="1" s="1"/>
  <c r="W11" i="1" s="1"/>
  <c r="K12" i="1"/>
  <c r="Q12" i="1" s="1"/>
  <c r="W12" i="1" s="1"/>
  <c r="K6" i="1"/>
  <c r="Q6" i="1" s="1"/>
  <c r="W6" i="1" s="1"/>
  <c r="K5" i="1"/>
  <c r="Q5" i="1" s="1"/>
  <c r="W5" i="1" s="1"/>
  <c r="K4" i="1"/>
  <c r="Q4" i="1" s="1"/>
  <c r="W4" i="1" s="1"/>
  <c r="I172" i="1"/>
  <c r="O172" i="1" s="1"/>
  <c r="U172" i="1" s="1"/>
  <c r="H3" i="1"/>
  <c r="N3" i="1" s="1"/>
  <c r="T3" i="1" s="1"/>
  <c r="K174" i="1"/>
  <c r="Q174" i="1" s="1"/>
  <c r="W174" i="1" s="1"/>
  <c r="K171" i="1"/>
  <c r="Q171" i="1" s="1"/>
  <c r="W171" i="1" s="1"/>
  <c r="K172" i="1"/>
  <c r="Q172" i="1" s="1"/>
  <c r="W172" i="1" s="1"/>
  <c r="K173" i="1"/>
  <c r="Q173" i="1" s="1"/>
  <c r="W173" i="1" s="1"/>
  <c r="K170" i="1"/>
  <c r="Q170" i="1" s="1"/>
  <c r="W170" i="1" s="1"/>
  <c r="K161" i="1"/>
  <c r="Q161" i="1" s="1"/>
  <c r="W161" i="1" s="1"/>
  <c r="K162" i="1"/>
  <c r="Q162" i="1" s="1"/>
  <c r="W162" i="1" s="1"/>
  <c r="K169" i="1"/>
  <c r="Q169" i="1" s="1"/>
  <c r="W169" i="1" s="1"/>
  <c r="K163" i="1"/>
  <c r="Q163" i="1" s="1"/>
  <c r="W163" i="1" s="1"/>
  <c r="K165" i="1"/>
  <c r="Q165" i="1" s="1"/>
  <c r="W165" i="1" s="1"/>
  <c r="K166" i="1"/>
  <c r="Q166" i="1" s="1"/>
  <c r="W166" i="1" s="1"/>
  <c r="K164" i="1"/>
  <c r="Q164" i="1" s="1"/>
  <c r="W164" i="1" s="1"/>
  <c r="K167" i="1"/>
  <c r="Q167" i="1" s="1"/>
  <c r="W167" i="1" s="1"/>
  <c r="K168" i="1"/>
  <c r="Q168" i="1" s="1"/>
  <c r="W168" i="1" s="1"/>
  <c r="K157" i="1"/>
  <c r="Q157" i="1" s="1"/>
  <c r="W157" i="1" s="1"/>
  <c r="K158" i="1"/>
  <c r="Q158" i="1" s="1"/>
  <c r="W158" i="1" s="1"/>
  <c r="K139" i="1"/>
  <c r="Q139" i="1" s="1"/>
  <c r="W139" i="1" s="1"/>
  <c r="K159" i="1"/>
  <c r="Q159" i="1" s="1"/>
  <c r="W159" i="1" s="1"/>
  <c r="K148" i="1"/>
  <c r="Q148" i="1" s="1"/>
  <c r="W148" i="1" s="1"/>
  <c r="K160" i="1"/>
  <c r="Q160" i="1" s="1"/>
  <c r="W160" i="1" s="1"/>
  <c r="K141" i="1"/>
  <c r="Q141" i="1" s="1"/>
  <c r="W141" i="1" s="1"/>
  <c r="K140" i="1"/>
  <c r="Q140" i="1" s="1"/>
  <c r="W140" i="1" s="1"/>
  <c r="K149" i="1"/>
  <c r="Q149" i="1" s="1"/>
  <c r="W149" i="1" s="1"/>
  <c r="K145" i="1"/>
  <c r="Q145" i="1" s="1"/>
  <c r="W145" i="1" s="1"/>
  <c r="K142" i="1"/>
  <c r="Q142" i="1" s="1"/>
  <c r="W142" i="1" s="1"/>
  <c r="K153" i="1"/>
  <c r="Q153" i="1" s="1"/>
  <c r="W153" i="1" s="1"/>
  <c r="K151" i="1"/>
  <c r="Q151" i="1" s="1"/>
  <c r="W151" i="1" s="1"/>
  <c r="K150" i="1"/>
  <c r="Q150" i="1" s="1"/>
  <c r="W150" i="1" s="1"/>
  <c r="K155" i="1"/>
  <c r="Q155" i="1" s="1"/>
  <c r="W155" i="1" s="1"/>
  <c r="K143" i="1"/>
  <c r="Q143" i="1" s="1"/>
  <c r="W143" i="1" s="1"/>
  <c r="K146" i="1"/>
  <c r="Q146" i="1" s="1"/>
  <c r="W146" i="1" s="1"/>
  <c r="K154" i="1"/>
  <c r="Q154" i="1" s="1"/>
  <c r="W154" i="1" s="1"/>
  <c r="K144" i="1"/>
  <c r="Q144" i="1" s="1"/>
  <c r="W144" i="1" s="1"/>
  <c r="K152" i="1"/>
  <c r="Q152" i="1" s="1"/>
  <c r="W152" i="1" s="1"/>
  <c r="K147" i="1"/>
  <c r="Q147" i="1" s="1"/>
  <c r="W147" i="1" s="1"/>
  <c r="K156" i="1"/>
  <c r="Q156" i="1" s="1"/>
  <c r="W156" i="1" s="1"/>
  <c r="K138" i="1"/>
  <c r="Q138" i="1" s="1"/>
  <c r="W138" i="1" s="1"/>
  <c r="K129" i="1"/>
  <c r="Q129" i="1" s="1"/>
  <c r="W129" i="1" s="1"/>
  <c r="K137" i="1"/>
  <c r="Q137" i="1" s="1"/>
  <c r="W137" i="1" s="1"/>
  <c r="K134" i="1"/>
  <c r="Q134" i="1" s="1"/>
  <c r="W134" i="1" s="1"/>
  <c r="K131" i="1"/>
  <c r="Q131" i="1" s="1"/>
  <c r="W131" i="1" s="1"/>
  <c r="K105" i="1"/>
  <c r="Q105" i="1" s="1"/>
  <c r="W105" i="1" s="1"/>
  <c r="K130" i="1"/>
  <c r="Q130" i="1" s="1"/>
  <c r="W130" i="1" s="1"/>
  <c r="K132" i="1"/>
  <c r="Q132" i="1" s="1"/>
  <c r="W132" i="1" s="1"/>
  <c r="K106" i="1"/>
  <c r="Q106" i="1" s="1"/>
  <c r="W106" i="1" s="1"/>
  <c r="K135" i="1"/>
  <c r="Q135" i="1" s="1"/>
  <c r="W135" i="1" s="1"/>
  <c r="K114" i="1"/>
  <c r="Q114" i="1" s="1"/>
  <c r="W114" i="1" s="1"/>
  <c r="K107" i="1"/>
  <c r="Q107" i="1" s="1"/>
  <c r="W107" i="1" s="1"/>
  <c r="K116" i="1"/>
  <c r="Q116" i="1" s="1"/>
  <c r="W116" i="1" s="1"/>
  <c r="K126" i="1"/>
  <c r="Q126" i="1" s="1"/>
  <c r="W126" i="1" s="1"/>
  <c r="K133" i="1"/>
  <c r="Q133" i="1" s="1"/>
  <c r="W133" i="1" s="1"/>
  <c r="K121" i="1"/>
  <c r="Q121" i="1" s="1"/>
  <c r="W121" i="1" s="1"/>
  <c r="K136" i="1"/>
  <c r="Q136" i="1" s="1"/>
  <c r="W136" i="1" s="1"/>
  <c r="K110" i="1"/>
  <c r="Q110" i="1" s="1"/>
  <c r="W110" i="1" s="1"/>
  <c r="K109" i="1"/>
  <c r="Q109" i="1" s="1"/>
  <c r="W109" i="1" s="1"/>
  <c r="K117" i="1"/>
  <c r="Q117" i="1" s="1"/>
  <c r="W117" i="1" s="1"/>
  <c r="K108" i="1"/>
  <c r="Q108" i="1" s="1"/>
  <c r="W108" i="1" s="1"/>
  <c r="K115" i="1"/>
  <c r="Q115" i="1" s="1"/>
  <c r="W115" i="1" s="1"/>
  <c r="K118" i="1"/>
  <c r="Q118" i="1" s="1"/>
  <c r="W118" i="1" s="1"/>
  <c r="K111" i="1"/>
  <c r="Q111" i="1" s="1"/>
  <c r="W111" i="1" s="1"/>
  <c r="K122" i="1"/>
  <c r="Q122" i="1" s="1"/>
  <c r="W122" i="1" s="1"/>
  <c r="K119" i="1"/>
  <c r="Q119" i="1" s="1"/>
  <c r="W119" i="1" s="1"/>
  <c r="K127" i="1"/>
  <c r="Q127" i="1" s="1"/>
  <c r="W127" i="1" s="1"/>
  <c r="K112" i="1"/>
  <c r="Q112" i="1" s="1"/>
  <c r="W112" i="1" s="1"/>
  <c r="K123" i="1"/>
  <c r="Q123" i="1" s="1"/>
  <c r="W123" i="1" s="1"/>
  <c r="K120" i="1"/>
  <c r="Q120" i="1" s="1"/>
  <c r="W120" i="1" s="1"/>
  <c r="K113" i="1"/>
  <c r="Q113" i="1" s="1"/>
  <c r="W113" i="1" s="1"/>
  <c r="K124" i="1"/>
  <c r="Q124" i="1" s="1"/>
  <c r="W124" i="1" s="1"/>
  <c r="K125" i="1"/>
  <c r="Q125" i="1" s="1"/>
  <c r="W125" i="1" s="1"/>
  <c r="K128" i="1"/>
  <c r="Q128" i="1" s="1"/>
  <c r="W128" i="1" s="1"/>
  <c r="K103" i="1"/>
  <c r="Q103" i="1" s="1"/>
  <c r="W103" i="1" s="1"/>
  <c r="K104" i="1"/>
  <c r="Q104" i="1" s="1"/>
  <c r="W104" i="1" s="1"/>
  <c r="K88" i="1"/>
  <c r="Q88" i="1" s="1"/>
  <c r="W88" i="1" s="1"/>
  <c r="K95" i="1"/>
  <c r="Q95" i="1" s="1"/>
  <c r="W95" i="1" s="1"/>
  <c r="K101" i="1"/>
  <c r="Q101" i="1" s="1"/>
  <c r="W101" i="1" s="1"/>
  <c r="K98" i="1"/>
  <c r="Q98" i="1" s="1"/>
  <c r="W98" i="1" s="1"/>
  <c r="K89" i="1"/>
  <c r="Q89" i="1" s="1"/>
  <c r="W89" i="1" s="1"/>
  <c r="K102" i="1"/>
  <c r="Q102" i="1" s="1"/>
  <c r="W102" i="1" s="1"/>
  <c r="K90" i="1"/>
  <c r="Q90" i="1" s="1"/>
  <c r="W90" i="1" s="1"/>
  <c r="K91" i="1"/>
  <c r="Q91" i="1" s="1"/>
  <c r="W91" i="1" s="1"/>
  <c r="K99" i="1"/>
  <c r="Q99" i="1" s="1"/>
  <c r="W99" i="1" s="1"/>
  <c r="K93" i="1"/>
  <c r="Q93" i="1" s="1"/>
  <c r="W93" i="1" s="1"/>
  <c r="K68" i="1"/>
  <c r="Q68" i="1" s="1"/>
  <c r="W68" i="1" s="1"/>
  <c r="K96" i="1"/>
  <c r="Q96" i="1" s="1"/>
  <c r="W96" i="1" s="1"/>
  <c r="K92" i="1"/>
  <c r="Q92" i="1" s="1"/>
  <c r="W92" i="1" s="1"/>
  <c r="K71" i="1"/>
  <c r="Q71" i="1" s="1"/>
  <c r="W71" i="1" s="1"/>
  <c r="K97" i="1"/>
  <c r="Q97" i="1" s="1"/>
  <c r="W97" i="1" s="1"/>
  <c r="K73" i="1"/>
  <c r="Q73" i="1" s="1"/>
  <c r="W73" i="1" s="1"/>
  <c r="K72" i="1"/>
  <c r="Q72" i="1" s="1"/>
  <c r="W72" i="1" s="1"/>
  <c r="K94" i="1"/>
  <c r="Q94" i="1" s="1"/>
  <c r="W94" i="1" s="1"/>
  <c r="K84" i="1"/>
  <c r="Q84" i="1" s="1"/>
  <c r="W84" i="1" s="1"/>
  <c r="K69" i="1"/>
  <c r="Q69" i="1" s="1"/>
  <c r="W69" i="1" s="1"/>
  <c r="K76" i="1"/>
  <c r="Q76" i="1" s="1"/>
  <c r="W76" i="1" s="1"/>
  <c r="K78" i="1"/>
  <c r="Q78" i="1" s="1"/>
  <c r="W78" i="1" s="1"/>
  <c r="K100" i="1"/>
  <c r="Q100" i="1" s="1"/>
  <c r="W100" i="1" s="1"/>
  <c r="K75" i="1"/>
  <c r="Q75" i="1" s="1"/>
  <c r="W75" i="1" s="1"/>
  <c r="K70" i="1"/>
  <c r="Q70" i="1" s="1"/>
  <c r="W70" i="1" s="1"/>
  <c r="K77" i="1"/>
  <c r="Q77" i="1" s="1"/>
  <c r="W77" i="1" s="1"/>
  <c r="K74" i="1"/>
  <c r="Q74" i="1" s="1"/>
  <c r="W74" i="1" s="1"/>
  <c r="K83" i="1"/>
  <c r="Q83" i="1" s="1"/>
  <c r="W83" i="1" s="1"/>
  <c r="K85" i="1"/>
  <c r="Q85" i="1" s="1"/>
  <c r="W85" i="1" s="1"/>
  <c r="K79" i="1"/>
  <c r="Q79" i="1" s="1"/>
  <c r="W79" i="1" s="1"/>
  <c r="K81" i="1"/>
  <c r="Q81" i="1" s="1"/>
  <c r="W81" i="1" s="1"/>
  <c r="J80" i="1"/>
  <c r="P80" i="1" s="1"/>
  <c r="V80" i="1" s="1"/>
  <c r="J86" i="1"/>
  <c r="P86" i="1" s="1"/>
  <c r="V86" i="1" s="1"/>
  <c r="J82" i="1"/>
  <c r="P82" i="1" s="1"/>
  <c r="V82" i="1" s="1"/>
  <c r="J87" i="1"/>
  <c r="P87" i="1" s="1"/>
  <c r="V87" i="1" s="1"/>
  <c r="J63" i="1"/>
  <c r="P63" i="1" s="1"/>
  <c r="V63" i="1" s="1"/>
  <c r="J67" i="1"/>
  <c r="P67" i="1" s="1"/>
  <c r="V67" i="1" s="1"/>
  <c r="J64" i="1"/>
  <c r="P64" i="1" s="1"/>
  <c r="V64" i="1" s="1"/>
  <c r="J65" i="1"/>
  <c r="P65" i="1" s="1"/>
  <c r="V65" i="1" s="1"/>
  <c r="J66" i="1"/>
  <c r="P66" i="1" s="1"/>
  <c r="V66" i="1" s="1"/>
  <c r="J54" i="1"/>
  <c r="P54" i="1" s="1"/>
  <c r="V54" i="1" s="1"/>
  <c r="J50" i="1"/>
  <c r="P50" i="1" s="1"/>
  <c r="V50" i="1" s="1"/>
  <c r="J49" i="1"/>
  <c r="P49" i="1" s="1"/>
  <c r="V49" i="1" s="1"/>
  <c r="J58" i="1"/>
  <c r="P58" i="1" s="1"/>
  <c r="V58" i="1" s="1"/>
  <c r="J55" i="1"/>
  <c r="P55" i="1" s="1"/>
  <c r="V55" i="1" s="1"/>
  <c r="J56" i="1"/>
  <c r="P56" i="1" s="1"/>
  <c r="V56" i="1" s="1"/>
  <c r="J59" i="1"/>
  <c r="P59" i="1" s="1"/>
  <c r="V59" i="1" s="1"/>
  <c r="J52" i="1"/>
  <c r="P52" i="1" s="1"/>
  <c r="V52" i="1" s="1"/>
  <c r="J51" i="1"/>
  <c r="P51" i="1" s="1"/>
  <c r="V51" i="1" s="1"/>
  <c r="J60" i="1"/>
  <c r="P60" i="1" s="1"/>
  <c r="V60" i="1" s="1"/>
  <c r="J61" i="1"/>
  <c r="P61" i="1" s="1"/>
  <c r="V61" i="1" s="1"/>
  <c r="J57" i="1"/>
  <c r="P57" i="1" s="1"/>
  <c r="V57" i="1" s="1"/>
  <c r="J37" i="1"/>
  <c r="P37" i="1" s="1"/>
  <c r="V37" i="1" s="1"/>
  <c r="J38" i="1"/>
  <c r="P38" i="1" s="1"/>
  <c r="V38" i="1" s="1"/>
  <c r="J39" i="1"/>
  <c r="P39" i="1" s="1"/>
  <c r="V39" i="1" s="1"/>
  <c r="J53" i="1"/>
  <c r="P53" i="1" s="1"/>
  <c r="V53" i="1" s="1"/>
  <c r="J41" i="1"/>
  <c r="P41" i="1" s="1"/>
  <c r="V41" i="1" s="1"/>
  <c r="J44" i="1"/>
  <c r="P44" i="1" s="1"/>
  <c r="V44" i="1" s="1"/>
  <c r="J45" i="1"/>
  <c r="P45" i="1" s="1"/>
  <c r="V45" i="1" s="1"/>
  <c r="J40" i="1"/>
  <c r="P40" i="1" s="1"/>
  <c r="V40" i="1" s="1"/>
  <c r="J62" i="1"/>
  <c r="P62" i="1" s="1"/>
  <c r="V62" i="1" s="1"/>
  <c r="J47" i="1"/>
  <c r="P47" i="1" s="1"/>
  <c r="V47" i="1" s="1"/>
  <c r="J42" i="1"/>
  <c r="P42" i="1" s="1"/>
  <c r="V42" i="1" s="1"/>
  <c r="J46" i="1"/>
  <c r="P46" i="1" s="1"/>
  <c r="V46" i="1" s="1"/>
  <c r="J48" i="1"/>
  <c r="P48" i="1" s="1"/>
  <c r="V48" i="1" s="1"/>
  <c r="J34" i="1"/>
  <c r="P34" i="1" s="1"/>
  <c r="V34" i="1" s="1"/>
  <c r="J32" i="1"/>
  <c r="P32" i="1" s="1"/>
  <c r="V32" i="1" s="1"/>
  <c r="J35" i="1"/>
  <c r="P35" i="1" s="1"/>
  <c r="V35" i="1" s="1"/>
  <c r="J36" i="1"/>
  <c r="P36" i="1" s="1"/>
  <c r="V36" i="1" s="1"/>
  <c r="J33" i="1"/>
  <c r="P33" i="1" s="1"/>
  <c r="V33" i="1" s="1"/>
  <c r="J23" i="1"/>
  <c r="P23" i="1" s="1"/>
  <c r="V23" i="1" s="1"/>
  <c r="J22" i="1"/>
  <c r="P22" i="1" s="1"/>
  <c r="V22" i="1" s="1"/>
  <c r="J21" i="1"/>
  <c r="P21" i="1" s="1"/>
  <c r="V21" i="1" s="1"/>
  <c r="J29" i="1"/>
  <c r="P29" i="1" s="1"/>
  <c r="V29" i="1" s="1"/>
  <c r="J26" i="1"/>
  <c r="P26" i="1" s="1"/>
  <c r="V26" i="1" s="1"/>
  <c r="J27" i="1"/>
  <c r="P27" i="1" s="1"/>
  <c r="V27" i="1" s="1"/>
  <c r="J24" i="1"/>
  <c r="P24" i="1" s="1"/>
  <c r="V24" i="1" s="1"/>
  <c r="J31" i="1"/>
  <c r="P31" i="1" s="1"/>
  <c r="V31" i="1" s="1"/>
  <c r="J30" i="1"/>
  <c r="P30" i="1" s="1"/>
  <c r="V30" i="1" s="1"/>
  <c r="J17" i="1"/>
  <c r="P17" i="1" s="1"/>
  <c r="V17" i="1" s="1"/>
  <c r="J25" i="1"/>
  <c r="P25" i="1" s="1"/>
  <c r="V25" i="1" s="1"/>
  <c r="J28" i="1"/>
  <c r="P28" i="1" s="1"/>
  <c r="V28" i="1" s="1"/>
  <c r="J18" i="1"/>
  <c r="P18" i="1" s="1"/>
  <c r="V18" i="1" s="1"/>
  <c r="J19" i="1"/>
  <c r="P19" i="1" s="1"/>
  <c r="V19" i="1" s="1"/>
  <c r="J20" i="1"/>
  <c r="P20" i="1" s="1"/>
  <c r="V20" i="1" s="1"/>
  <c r="J16" i="1"/>
  <c r="P16" i="1" s="1"/>
  <c r="V16" i="1" s="1"/>
  <c r="J14" i="1"/>
  <c r="P14" i="1" s="1"/>
  <c r="V14" i="1" s="1"/>
  <c r="J13" i="1"/>
  <c r="P13" i="1" s="1"/>
  <c r="V13" i="1" s="1"/>
  <c r="J15" i="1"/>
  <c r="P15" i="1" s="1"/>
  <c r="V15" i="1" s="1"/>
  <c r="J10" i="1"/>
  <c r="P10" i="1" s="1"/>
  <c r="V10" i="1" s="1"/>
  <c r="J7" i="1"/>
  <c r="P7" i="1" s="1"/>
  <c r="V7" i="1" s="1"/>
  <c r="J8" i="1"/>
  <c r="P8" i="1" s="1"/>
  <c r="V8" i="1" s="1"/>
  <c r="J9" i="1"/>
  <c r="P9" i="1" s="1"/>
  <c r="V9" i="1" s="1"/>
  <c r="J11" i="1"/>
  <c r="P11" i="1" s="1"/>
  <c r="V11" i="1" s="1"/>
  <c r="J12" i="1"/>
  <c r="P12" i="1" s="1"/>
  <c r="V12" i="1" s="1"/>
  <c r="J6" i="1"/>
  <c r="P6" i="1" s="1"/>
  <c r="V6" i="1" s="1"/>
  <c r="J5" i="1"/>
  <c r="P5" i="1" s="1"/>
  <c r="V5" i="1" s="1"/>
  <c r="J4" i="1"/>
  <c r="P4" i="1" s="1"/>
  <c r="V4" i="1" s="1"/>
  <c r="I174" i="1"/>
  <c r="O174" i="1" s="1"/>
  <c r="U174" i="1" s="1"/>
  <c r="I3" i="1"/>
  <c r="O3" i="1" s="1"/>
  <c r="U3" i="1" s="1"/>
  <c r="J174" i="1"/>
  <c r="P174" i="1" s="1"/>
  <c r="V174" i="1" s="1"/>
  <c r="J171" i="1"/>
  <c r="P171" i="1" s="1"/>
  <c r="V171" i="1" s="1"/>
  <c r="J172" i="1"/>
  <c r="P172" i="1" s="1"/>
  <c r="V172" i="1" s="1"/>
  <c r="J173" i="1"/>
  <c r="P173" i="1" s="1"/>
  <c r="V173" i="1" s="1"/>
  <c r="J170" i="1"/>
  <c r="P170" i="1" s="1"/>
  <c r="V170" i="1" s="1"/>
  <c r="J161" i="1"/>
  <c r="P161" i="1" s="1"/>
  <c r="V161" i="1" s="1"/>
  <c r="J162" i="1"/>
  <c r="P162" i="1" s="1"/>
  <c r="V162" i="1" s="1"/>
  <c r="J169" i="1"/>
  <c r="P169" i="1" s="1"/>
  <c r="V169" i="1" s="1"/>
  <c r="J163" i="1"/>
  <c r="P163" i="1" s="1"/>
  <c r="V163" i="1" s="1"/>
  <c r="J165" i="1"/>
  <c r="P165" i="1" s="1"/>
  <c r="V165" i="1" s="1"/>
  <c r="J166" i="1"/>
  <c r="P166" i="1" s="1"/>
  <c r="V166" i="1" s="1"/>
  <c r="J164" i="1"/>
  <c r="P164" i="1" s="1"/>
  <c r="V164" i="1" s="1"/>
  <c r="J167" i="1"/>
  <c r="P167" i="1" s="1"/>
  <c r="V167" i="1" s="1"/>
  <c r="J168" i="1"/>
  <c r="P168" i="1" s="1"/>
  <c r="V168" i="1" s="1"/>
  <c r="J157" i="1"/>
  <c r="P157" i="1" s="1"/>
  <c r="V157" i="1" s="1"/>
  <c r="J158" i="1"/>
  <c r="P158" i="1" s="1"/>
  <c r="V158" i="1" s="1"/>
  <c r="J139" i="1"/>
  <c r="P139" i="1" s="1"/>
  <c r="V139" i="1" s="1"/>
  <c r="J159" i="1"/>
  <c r="P159" i="1" s="1"/>
  <c r="V159" i="1" s="1"/>
  <c r="J148" i="1"/>
  <c r="P148" i="1" s="1"/>
  <c r="V148" i="1" s="1"/>
  <c r="J160" i="1"/>
  <c r="P160" i="1" s="1"/>
  <c r="V160" i="1" s="1"/>
  <c r="J141" i="1"/>
  <c r="P141" i="1" s="1"/>
  <c r="V141" i="1" s="1"/>
  <c r="J140" i="1"/>
  <c r="P140" i="1" s="1"/>
  <c r="V140" i="1" s="1"/>
  <c r="J149" i="1"/>
  <c r="P149" i="1" s="1"/>
  <c r="V149" i="1" s="1"/>
  <c r="J145" i="1"/>
  <c r="P145" i="1" s="1"/>
  <c r="V145" i="1" s="1"/>
  <c r="J142" i="1"/>
  <c r="P142" i="1" s="1"/>
  <c r="V142" i="1" s="1"/>
  <c r="J153" i="1"/>
  <c r="P153" i="1" s="1"/>
  <c r="V153" i="1" s="1"/>
  <c r="J151" i="1"/>
  <c r="P151" i="1" s="1"/>
  <c r="V151" i="1" s="1"/>
  <c r="J150" i="1"/>
  <c r="P150" i="1" s="1"/>
  <c r="V150" i="1" s="1"/>
  <c r="J155" i="1"/>
  <c r="P155" i="1" s="1"/>
  <c r="V155" i="1" s="1"/>
  <c r="J143" i="1"/>
  <c r="P143" i="1" s="1"/>
  <c r="V143" i="1" s="1"/>
  <c r="J146" i="1"/>
  <c r="P146" i="1" s="1"/>
  <c r="V146" i="1" s="1"/>
  <c r="J154" i="1"/>
  <c r="P154" i="1" s="1"/>
  <c r="V154" i="1" s="1"/>
  <c r="J144" i="1"/>
  <c r="P144" i="1" s="1"/>
  <c r="V144" i="1" s="1"/>
  <c r="J152" i="1"/>
  <c r="P152" i="1" s="1"/>
  <c r="V152" i="1" s="1"/>
  <c r="J147" i="1"/>
  <c r="P147" i="1" s="1"/>
  <c r="V147" i="1" s="1"/>
  <c r="J156" i="1"/>
  <c r="P156" i="1" s="1"/>
  <c r="V156" i="1" s="1"/>
  <c r="J138" i="1"/>
  <c r="P138" i="1" s="1"/>
  <c r="V138" i="1" s="1"/>
  <c r="J129" i="1"/>
  <c r="P129" i="1" s="1"/>
  <c r="V129" i="1" s="1"/>
  <c r="J137" i="1"/>
  <c r="P137" i="1" s="1"/>
  <c r="V137" i="1" s="1"/>
  <c r="J134" i="1"/>
  <c r="P134" i="1" s="1"/>
  <c r="V134" i="1" s="1"/>
  <c r="J131" i="1"/>
  <c r="P131" i="1" s="1"/>
  <c r="V131" i="1" s="1"/>
  <c r="J105" i="1"/>
  <c r="P105" i="1" s="1"/>
  <c r="V105" i="1" s="1"/>
  <c r="J130" i="1"/>
  <c r="P130" i="1" s="1"/>
  <c r="V130" i="1" s="1"/>
  <c r="J132" i="1"/>
  <c r="P132" i="1" s="1"/>
  <c r="V132" i="1" s="1"/>
  <c r="J106" i="1"/>
  <c r="P106" i="1" s="1"/>
  <c r="V106" i="1" s="1"/>
  <c r="J135" i="1"/>
  <c r="P135" i="1" s="1"/>
  <c r="V135" i="1" s="1"/>
  <c r="J114" i="1"/>
  <c r="P114" i="1" s="1"/>
  <c r="V114" i="1" s="1"/>
  <c r="J107" i="1"/>
  <c r="P107" i="1" s="1"/>
  <c r="V107" i="1" s="1"/>
  <c r="J116" i="1"/>
  <c r="P116" i="1" s="1"/>
  <c r="V116" i="1" s="1"/>
  <c r="J126" i="1"/>
  <c r="P126" i="1" s="1"/>
  <c r="V126" i="1" s="1"/>
  <c r="J133" i="1"/>
  <c r="P133" i="1" s="1"/>
  <c r="V133" i="1" s="1"/>
  <c r="J121" i="1"/>
  <c r="P121" i="1" s="1"/>
  <c r="V121" i="1" s="1"/>
  <c r="J136" i="1"/>
  <c r="P136" i="1" s="1"/>
  <c r="V136" i="1" s="1"/>
  <c r="J110" i="1"/>
  <c r="P110" i="1" s="1"/>
  <c r="V110" i="1" s="1"/>
  <c r="J109" i="1"/>
  <c r="P109" i="1" s="1"/>
  <c r="V109" i="1" s="1"/>
  <c r="J117" i="1"/>
  <c r="P117" i="1" s="1"/>
  <c r="V117" i="1" s="1"/>
  <c r="J108" i="1"/>
  <c r="P108" i="1" s="1"/>
  <c r="V108" i="1" s="1"/>
  <c r="J115" i="1"/>
  <c r="P115" i="1" s="1"/>
  <c r="V115" i="1" s="1"/>
  <c r="J118" i="1"/>
  <c r="P118" i="1" s="1"/>
  <c r="V118" i="1" s="1"/>
  <c r="J111" i="1"/>
  <c r="P111" i="1" s="1"/>
  <c r="V111" i="1" s="1"/>
  <c r="J122" i="1"/>
  <c r="P122" i="1" s="1"/>
  <c r="V122" i="1" s="1"/>
  <c r="J119" i="1"/>
  <c r="P119" i="1" s="1"/>
  <c r="V119" i="1" s="1"/>
  <c r="J127" i="1"/>
  <c r="P127" i="1" s="1"/>
  <c r="V127" i="1" s="1"/>
  <c r="J112" i="1"/>
  <c r="P112" i="1" s="1"/>
  <c r="V112" i="1" s="1"/>
  <c r="J123" i="1"/>
  <c r="P123" i="1" s="1"/>
  <c r="V123" i="1" s="1"/>
  <c r="J120" i="1"/>
  <c r="P120" i="1" s="1"/>
  <c r="V120" i="1" s="1"/>
  <c r="J113" i="1"/>
  <c r="P113" i="1" s="1"/>
  <c r="V113" i="1" s="1"/>
  <c r="J124" i="1"/>
  <c r="P124" i="1" s="1"/>
  <c r="V124" i="1" s="1"/>
  <c r="J125" i="1"/>
  <c r="P125" i="1" s="1"/>
  <c r="V125" i="1" s="1"/>
  <c r="J128" i="1"/>
  <c r="P128" i="1" s="1"/>
  <c r="V128" i="1" s="1"/>
  <c r="J103" i="1"/>
  <c r="P103" i="1" s="1"/>
  <c r="V103" i="1" s="1"/>
  <c r="J104" i="1"/>
  <c r="P104" i="1" s="1"/>
  <c r="V104" i="1" s="1"/>
  <c r="J88" i="1"/>
  <c r="P88" i="1" s="1"/>
  <c r="V88" i="1" s="1"/>
  <c r="J95" i="1"/>
  <c r="P95" i="1" s="1"/>
  <c r="V95" i="1" s="1"/>
  <c r="J101" i="1"/>
  <c r="P101" i="1" s="1"/>
  <c r="V101" i="1" s="1"/>
  <c r="J98" i="1"/>
  <c r="P98" i="1" s="1"/>
  <c r="V98" i="1" s="1"/>
  <c r="J89" i="1"/>
  <c r="P89" i="1" s="1"/>
  <c r="V89" i="1" s="1"/>
  <c r="J102" i="1"/>
  <c r="P102" i="1" s="1"/>
  <c r="V102" i="1" s="1"/>
  <c r="J90" i="1"/>
  <c r="P90" i="1" s="1"/>
  <c r="V90" i="1" s="1"/>
  <c r="J91" i="1"/>
  <c r="P91" i="1" s="1"/>
  <c r="V91" i="1" s="1"/>
  <c r="J99" i="1"/>
  <c r="P99" i="1" s="1"/>
  <c r="V99" i="1" s="1"/>
  <c r="J93" i="1"/>
  <c r="P93" i="1" s="1"/>
  <c r="V93" i="1" s="1"/>
  <c r="J68" i="1"/>
  <c r="P68" i="1" s="1"/>
  <c r="V68" i="1" s="1"/>
  <c r="J96" i="1"/>
  <c r="P96" i="1" s="1"/>
  <c r="V96" i="1" s="1"/>
  <c r="J92" i="1"/>
  <c r="P92" i="1" s="1"/>
  <c r="V92" i="1" s="1"/>
  <c r="J71" i="1"/>
  <c r="P71" i="1" s="1"/>
  <c r="V71" i="1" s="1"/>
  <c r="J97" i="1"/>
  <c r="P97" i="1" s="1"/>
  <c r="V97" i="1" s="1"/>
  <c r="J73" i="1"/>
  <c r="P73" i="1" s="1"/>
  <c r="V73" i="1" s="1"/>
  <c r="J72" i="1"/>
  <c r="P72" i="1" s="1"/>
  <c r="V72" i="1" s="1"/>
  <c r="J94" i="1"/>
  <c r="P94" i="1" s="1"/>
  <c r="V94" i="1" s="1"/>
  <c r="J84" i="1"/>
  <c r="P84" i="1" s="1"/>
  <c r="V84" i="1" s="1"/>
  <c r="J69" i="1"/>
  <c r="P69" i="1" s="1"/>
  <c r="V69" i="1" s="1"/>
  <c r="J76" i="1"/>
  <c r="P76" i="1" s="1"/>
  <c r="V76" i="1" s="1"/>
  <c r="J78" i="1"/>
  <c r="P78" i="1" s="1"/>
  <c r="V78" i="1" s="1"/>
  <c r="J100" i="1"/>
  <c r="P100" i="1" s="1"/>
  <c r="V100" i="1" s="1"/>
  <c r="J75" i="1"/>
  <c r="P75" i="1" s="1"/>
  <c r="V75" i="1" s="1"/>
  <c r="J70" i="1"/>
  <c r="P70" i="1" s="1"/>
  <c r="V70" i="1" s="1"/>
  <c r="J77" i="1"/>
  <c r="P77" i="1" s="1"/>
  <c r="V77" i="1" s="1"/>
  <c r="J74" i="1"/>
  <c r="P74" i="1" s="1"/>
  <c r="V74" i="1" s="1"/>
  <c r="J83" i="1"/>
  <c r="P83" i="1" s="1"/>
  <c r="V83" i="1" s="1"/>
  <c r="J85" i="1"/>
  <c r="P85" i="1" s="1"/>
  <c r="V85" i="1" s="1"/>
  <c r="J79" i="1"/>
  <c r="P79" i="1" s="1"/>
  <c r="V79" i="1" s="1"/>
  <c r="J81" i="1"/>
  <c r="P81" i="1" s="1"/>
  <c r="V81" i="1" s="1"/>
  <c r="I80" i="1"/>
  <c r="O80" i="1" s="1"/>
  <c r="U80" i="1" s="1"/>
  <c r="I86" i="1"/>
  <c r="O86" i="1" s="1"/>
  <c r="U86" i="1" s="1"/>
  <c r="I82" i="1"/>
  <c r="O82" i="1" s="1"/>
  <c r="U82" i="1" s="1"/>
  <c r="I87" i="1"/>
  <c r="O87" i="1" s="1"/>
  <c r="U87" i="1" s="1"/>
  <c r="I63" i="1"/>
  <c r="O63" i="1" s="1"/>
  <c r="U63" i="1" s="1"/>
  <c r="I67" i="1"/>
  <c r="O67" i="1" s="1"/>
  <c r="U67" i="1" s="1"/>
  <c r="I64" i="1"/>
  <c r="O64" i="1" s="1"/>
  <c r="U64" i="1" s="1"/>
  <c r="I65" i="1"/>
  <c r="O65" i="1" s="1"/>
  <c r="U65" i="1" s="1"/>
  <c r="I66" i="1"/>
  <c r="O66" i="1" s="1"/>
  <c r="U66" i="1" s="1"/>
  <c r="I54" i="1"/>
  <c r="O54" i="1" s="1"/>
  <c r="U54" i="1" s="1"/>
  <c r="I50" i="1"/>
  <c r="O50" i="1" s="1"/>
  <c r="U50" i="1" s="1"/>
  <c r="I49" i="1"/>
  <c r="O49" i="1" s="1"/>
  <c r="U49" i="1" s="1"/>
  <c r="I58" i="1"/>
  <c r="O58" i="1" s="1"/>
  <c r="U58" i="1" s="1"/>
  <c r="I55" i="1"/>
  <c r="O55" i="1" s="1"/>
  <c r="U55" i="1" s="1"/>
  <c r="I56" i="1"/>
  <c r="O56" i="1" s="1"/>
  <c r="U56" i="1" s="1"/>
  <c r="I59" i="1"/>
  <c r="O59" i="1" s="1"/>
  <c r="U59" i="1" s="1"/>
  <c r="I52" i="1"/>
  <c r="O52" i="1" s="1"/>
  <c r="U52" i="1" s="1"/>
  <c r="I51" i="1"/>
  <c r="O51" i="1" s="1"/>
  <c r="U51" i="1" s="1"/>
  <c r="I60" i="1"/>
  <c r="O60" i="1" s="1"/>
  <c r="U60" i="1" s="1"/>
  <c r="I61" i="1"/>
  <c r="O61" i="1" s="1"/>
  <c r="U61" i="1" s="1"/>
  <c r="I57" i="1"/>
  <c r="O57" i="1" s="1"/>
  <c r="U57" i="1" s="1"/>
  <c r="I37" i="1"/>
  <c r="O37" i="1" s="1"/>
  <c r="U37" i="1" s="1"/>
  <c r="I38" i="1"/>
  <c r="O38" i="1" s="1"/>
  <c r="U38" i="1" s="1"/>
  <c r="I39" i="1"/>
  <c r="O39" i="1" s="1"/>
  <c r="U39" i="1" s="1"/>
  <c r="I53" i="1"/>
  <c r="O53" i="1" s="1"/>
  <c r="U53" i="1" s="1"/>
  <c r="I41" i="1"/>
  <c r="O41" i="1" s="1"/>
  <c r="U41" i="1" s="1"/>
  <c r="I44" i="1"/>
  <c r="O44" i="1" s="1"/>
  <c r="U44" i="1" s="1"/>
  <c r="I45" i="1"/>
  <c r="O45" i="1" s="1"/>
  <c r="U45" i="1" s="1"/>
  <c r="I40" i="1"/>
  <c r="O40" i="1" s="1"/>
  <c r="U40" i="1" s="1"/>
  <c r="I62" i="1"/>
  <c r="O62" i="1" s="1"/>
  <c r="U62" i="1" s="1"/>
  <c r="I47" i="1"/>
  <c r="O47" i="1" s="1"/>
  <c r="U47" i="1" s="1"/>
  <c r="I42" i="1"/>
  <c r="O42" i="1" s="1"/>
  <c r="U42" i="1" s="1"/>
  <c r="I46" i="1"/>
  <c r="O46" i="1" s="1"/>
  <c r="U46" i="1" s="1"/>
  <c r="I48" i="1"/>
  <c r="O48" i="1" s="1"/>
  <c r="U48" i="1" s="1"/>
  <c r="I34" i="1"/>
  <c r="O34" i="1" s="1"/>
  <c r="U34" i="1" s="1"/>
  <c r="I32" i="1"/>
  <c r="O32" i="1" s="1"/>
  <c r="U32" i="1" s="1"/>
  <c r="I35" i="1"/>
  <c r="O35" i="1" s="1"/>
  <c r="U35" i="1" s="1"/>
  <c r="I36" i="1"/>
  <c r="O36" i="1" s="1"/>
  <c r="U36" i="1" s="1"/>
  <c r="I33" i="1"/>
  <c r="O33" i="1" s="1"/>
  <c r="U33" i="1" s="1"/>
  <c r="I23" i="1"/>
  <c r="O23" i="1" s="1"/>
  <c r="U23" i="1" s="1"/>
  <c r="I22" i="1"/>
  <c r="O22" i="1" s="1"/>
  <c r="U22" i="1" s="1"/>
  <c r="I21" i="1"/>
  <c r="O21" i="1" s="1"/>
  <c r="U21" i="1" s="1"/>
  <c r="I29" i="1"/>
  <c r="O29" i="1" s="1"/>
  <c r="U29" i="1" s="1"/>
  <c r="I26" i="1"/>
  <c r="O26" i="1" s="1"/>
  <c r="U26" i="1" s="1"/>
  <c r="I27" i="1"/>
  <c r="O27" i="1" s="1"/>
  <c r="U27" i="1" s="1"/>
  <c r="I24" i="1"/>
  <c r="O24" i="1" s="1"/>
  <c r="U24" i="1" s="1"/>
  <c r="I31" i="1"/>
  <c r="O31" i="1" s="1"/>
  <c r="U31" i="1" s="1"/>
  <c r="I30" i="1"/>
  <c r="O30" i="1" s="1"/>
  <c r="U30" i="1" s="1"/>
  <c r="I17" i="1"/>
  <c r="O17" i="1" s="1"/>
  <c r="U17" i="1" s="1"/>
  <c r="I25" i="1"/>
  <c r="O25" i="1" s="1"/>
  <c r="U25" i="1" s="1"/>
  <c r="I28" i="1"/>
  <c r="O28" i="1" s="1"/>
  <c r="U28" i="1" s="1"/>
  <c r="I18" i="1"/>
  <c r="O18" i="1" s="1"/>
  <c r="U18" i="1" s="1"/>
  <c r="I19" i="1"/>
  <c r="O19" i="1" s="1"/>
  <c r="U19" i="1" s="1"/>
  <c r="I20" i="1"/>
  <c r="O20" i="1" s="1"/>
  <c r="U20" i="1" s="1"/>
  <c r="I16" i="1"/>
  <c r="O16" i="1" s="1"/>
  <c r="U16" i="1" s="1"/>
  <c r="I14" i="1"/>
  <c r="O14" i="1" s="1"/>
  <c r="U14" i="1" s="1"/>
  <c r="I13" i="1"/>
  <c r="O13" i="1" s="1"/>
  <c r="U13" i="1" s="1"/>
  <c r="I15" i="1"/>
  <c r="O15" i="1" s="1"/>
  <c r="U15" i="1" s="1"/>
  <c r="I10" i="1"/>
  <c r="O10" i="1" s="1"/>
  <c r="U10" i="1" s="1"/>
  <c r="I7" i="1"/>
  <c r="O7" i="1" s="1"/>
  <c r="U7" i="1" s="1"/>
  <c r="I8" i="1"/>
  <c r="O8" i="1" s="1"/>
  <c r="U8" i="1" s="1"/>
  <c r="I9" i="1"/>
  <c r="O9" i="1" s="1"/>
  <c r="U9" i="1" s="1"/>
  <c r="I11" i="1"/>
  <c r="O11" i="1" s="1"/>
  <c r="U11" i="1" s="1"/>
  <c r="I12" i="1"/>
  <c r="O12" i="1" s="1"/>
  <c r="U12" i="1" s="1"/>
  <c r="I6" i="1"/>
  <c r="O6" i="1" s="1"/>
  <c r="U6" i="1" s="1"/>
  <c r="I5" i="1"/>
  <c r="O5" i="1" s="1"/>
  <c r="U5" i="1" s="1"/>
  <c r="I4" i="1"/>
  <c r="O4" i="1" s="1"/>
  <c r="U4" i="1" s="1"/>
  <c r="X55" i="1" l="1"/>
  <c r="X47" i="1"/>
  <c r="X87" i="1"/>
  <c r="X167" i="1"/>
  <c r="X59" i="1"/>
  <c r="X151" i="1"/>
  <c r="X79" i="1"/>
  <c r="X83" i="1"/>
  <c r="X77" i="1"/>
  <c r="X78" i="1"/>
  <c r="X94" i="1"/>
  <c r="X73" i="1"/>
  <c r="X71" i="1"/>
  <c r="X96" i="1"/>
  <c r="X102" i="1"/>
  <c r="X98" i="1"/>
  <c r="X124" i="1"/>
  <c r="X120" i="1"/>
  <c r="X112" i="1"/>
  <c r="X119" i="1"/>
  <c r="X111" i="1"/>
  <c r="X115" i="1"/>
  <c r="X117" i="1"/>
  <c r="X110" i="1"/>
  <c r="X121" i="1"/>
  <c r="X126" i="1"/>
  <c r="X107" i="1"/>
  <c r="X135" i="1"/>
  <c r="X132" i="1"/>
  <c r="X105" i="1"/>
  <c r="X134" i="1"/>
  <c r="X129" i="1"/>
  <c r="X156" i="1"/>
  <c r="X152" i="1"/>
  <c r="X154" i="1"/>
  <c r="X143" i="1"/>
  <c r="X150" i="1"/>
  <c r="X153" i="1"/>
  <c r="X140" i="1"/>
  <c r="X160" i="1"/>
  <c r="X159" i="1"/>
  <c r="X158" i="1"/>
  <c r="X168" i="1"/>
  <c r="X164" i="1"/>
  <c r="X161" i="1"/>
  <c r="X173" i="1"/>
  <c r="X171" i="1"/>
  <c r="X40" i="1"/>
  <c r="X44" i="1"/>
  <c r="X38" i="1"/>
  <c r="X57" i="1"/>
  <c r="X52" i="1"/>
  <c r="X58" i="1"/>
  <c r="X50" i="1"/>
  <c r="X66" i="1"/>
  <c r="X64" i="1"/>
  <c r="X63" i="1"/>
  <c r="X82" i="1"/>
  <c r="X80" i="1"/>
  <c r="X75" i="1"/>
  <c r="X91" i="1"/>
  <c r="X95" i="1"/>
  <c r="X97" i="1"/>
  <c r="X101" i="1"/>
  <c r="X136" i="1"/>
  <c r="X172" i="1"/>
  <c r="X65" i="1"/>
  <c r="Q15" i="1"/>
  <c r="W15" i="1" s="1"/>
  <c r="W175" i="1" s="1"/>
  <c r="X48" i="1"/>
  <c r="V175" i="1"/>
  <c r="X4" i="1"/>
  <c r="X6" i="1"/>
  <c r="X11" i="1"/>
  <c r="X8" i="1"/>
  <c r="X10" i="1"/>
  <c r="X13" i="1"/>
  <c r="X16" i="1"/>
  <c r="X19" i="1"/>
  <c r="X28" i="1"/>
  <c r="X17" i="1"/>
  <c r="X31" i="1"/>
  <c r="X27" i="1"/>
  <c r="X29" i="1"/>
  <c r="X22" i="1"/>
  <c r="X33" i="1"/>
  <c r="X35" i="1"/>
  <c r="X34" i="1"/>
  <c r="X46" i="1"/>
  <c r="X85" i="1"/>
  <c r="X72" i="1"/>
  <c r="X89" i="1"/>
  <c r="X157" i="1"/>
  <c r="X69" i="1"/>
  <c r="X93" i="1"/>
  <c r="X104" i="1"/>
  <c r="X128" i="1"/>
  <c r="X145" i="1"/>
  <c r="X165" i="1"/>
  <c r="X169" i="1"/>
  <c r="X53" i="1"/>
  <c r="X60" i="1"/>
  <c r="X56" i="1"/>
  <c r="X74" i="1"/>
  <c r="X70" i="1"/>
  <c r="X100" i="1"/>
  <c r="X76" i="1"/>
  <c r="X84" i="1"/>
  <c r="X92" i="1"/>
  <c r="X68" i="1"/>
  <c r="X90" i="1"/>
  <c r="X88" i="1"/>
  <c r="X103" i="1"/>
  <c r="X125" i="1"/>
  <c r="X113" i="1"/>
  <c r="X123" i="1"/>
  <c r="X127" i="1"/>
  <c r="X122" i="1"/>
  <c r="X118" i="1"/>
  <c r="X108" i="1"/>
  <c r="X109" i="1"/>
  <c r="X133" i="1"/>
  <c r="X114" i="1"/>
  <c r="X106" i="1"/>
  <c r="X130" i="1"/>
  <c r="X131" i="1"/>
  <c r="X137" i="1"/>
  <c r="X138" i="1"/>
  <c r="X147" i="1"/>
  <c r="X144" i="1"/>
  <c r="X146" i="1"/>
  <c r="X155" i="1"/>
  <c r="X142" i="1"/>
  <c r="X149" i="1"/>
  <c r="X141" i="1"/>
  <c r="X148" i="1"/>
  <c r="X139" i="1"/>
  <c r="X166" i="1"/>
  <c r="X163" i="1"/>
  <c r="X162" i="1"/>
  <c r="X170" i="1"/>
  <c r="X174" i="1"/>
  <c r="X62" i="1"/>
  <c r="X45" i="1"/>
  <c r="X41" i="1"/>
  <c r="X39" i="1"/>
  <c r="X37" i="1"/>
  <c r="X61" i="1"/>
  <c r="X51" i="1"/>
  <c r="X49" i="1"/>
  <c r="X54" i="1"/>
  <c r="X67" i="1"/>
  <c r="X86" i="1"/>
  <c r="X99" i="1"/>
  <c r="X116" i="1"/>
  <c r="B43" i="6"/>
  <c r="B44" i="6" s="1"/>
  <c r="X3" i="1"/>
  <c r="X5" i="1"/>
  <c r="X12" i="1"/>
  <c r="X9" i="1"/>
  <c r="X7" i="1"/>
  <c r="N15" i="1"/>
  <c r="T15" i="1" s="1"/>
  <c r="T175" i="1" s="1"/>
  <c r="X14" i="1"/>
  <c r="X20" i="1"/>
  <c r="X18" i="1"/>
  <c r="X25" i="1"/>
  <c r="X30" i="1"/>
  <c r="X24" i="1"/>
  <c r="X26" i="1"/>
  <c r="X21" i="1"/>
  <c r="X23" i="1"/>
  <c r="X36" i="1"/>
  <c r="X32" i="1"/>
  <c r="X42" i="1"/>
  <c r="X15" i="1" l="1"/>
  <c r="C43" i="6"/>
  <c r="C44" i="6" s="1"/>
  <c r="C14" i="6"/>
  <c r="C15" i="6" s="1"/>
  <c r="D43" i="6"/>
  <c r="D44" i="6" s="1"/>
  <c r="D14" i="6"/>
  <c r="D15" i="6" s="1"/>
  <c r="E43" i="6"/>
  <c r="E44" i="6" s="1"/>
  <c r="E14" i="6"/>
  <c r="E15" i="6" s="1"/>
  <c r="B14" i="6" l="1"/>
  <c r="B15" i="6" s="1"/>
  <c r="B7" i="6"/>
  <c r="I81" i="1" l="1"/>
  <c r="O81" i="1" s="1"/>
  <c r="U81" i="1" s="1"/>
  <c r="U175" i="1" l="1"/>
  <c r="X175" i="1" s="1"/>
  <c r="X81" i="1"/>
  <c r="B1" i="4" a="1"/>
  <c r="BL1" i="4" l="1"/>
  <c r="ES1" i="4"/>
  <c r="BK2" i="4"/>
  <c r="ES2" i="4"/>
  <c r="AU3" i="4"/>
  <c r="AW1" i="4"/>
  <c r="FF1" i="4"/>
  <c r="DA2" i="4"/>
  <c r="AJ3" i="4"/>
  <c r="DH3" i="4"/>
  <c r="Q1" i="4"/>
  <c r="FL1" i="4"/>
  <c r="ET2" i="4"/>
  <c r="CP3" i="4"/>
  <c r="F4" i="4"/>
  <c r="BR4" i="4"/>
  <c r="ED4" i="4"/>
  <c r="AA5" i="4"/>
  <c r="CM5" i="4"/>
  <c r="EY5" i="4"/>
  <c r="DC4" i="4"/>
  <c r="Z1" i="4"/>
  <c r="DH1" i="4"/>
  <c r="Z2" i="4"/>
  <c r="DG2" i="4"/>
  <c r="S3" i="4"/>
  <c r="CE3" i="4"/>
  <c r="DI1" i="4"/>
  <c r="BC2" i="4"/>
  <c r="FM2" i="4"/>
  <c r="CF3" i="4"/>
  <c r="ER3" i="4"/>
  <c r="CX1" i="4"/>
  <c r="CD2" i="4"/>
  <c r="AV3" i="4"/>
  <c r="EL3" i="4"/>
  <c r="AP4" i="4"/>
  <c r="DB4" i="4"/>
  <c r="FN4" i="4"/>
  <c r="BK5" i="4"/>
  <c r="DW5" i="4"/>
  <c r="BG4" i="4"/>
  <c r="I1" i="4"/>
  <c r="BV1" i="4"/>
  <c r="FD1" i="4"/>
  <c r="BV2" i="4"/>
  <c r="FC2" i="4"/>
  <c r="BC3" i="4"/>
  <c r="BJ1" i="4"/>
  <c r="F2" i="4"/>
  <c r="DO2" i="4"/>
  <c r="AT3" i="4"/>
  <c r="DP3" i="4"/>
  <c r="AJ1" i="4"/>
  <c r="Q2" i="4"/>
  <c r="FK2" i="4"/>
  <c r="DA3" i="4"/>
  <c r="N4" i="4"/>
  <c r="BZ4" i="4"/>
  <c r="EL4" i="4"/>
  <c r="AI5" i="4"/>
  <c r="CU5" i="4"/>
  <c r="FG5" i="4"/>
  <c r="DS4" i="4"/>
  <c r="BF1" i="4"/>
  <c r="EN1" i="4"/>
  <c r="BF2" i="4"/>
  <c r="EM2" i="4"/>
  <c r="AQ3" i="4"/>
  <c r="AO1" i="4"/>
  <c r="EZ1" i="4"/>
  <c r="CT2" i="4"/>
  <c r="AD3" i="4"/>
  <c r="DD3" i="4"/>
  <c r="H1" i="4"/>
  <c r="FB1" i="4"/>
  <c r="EI2" i="4"/>
  <c r="CK3" i="4"/>
  <c r="B4" i="4"/>
  <c r="BN4" i="4"/>
  <c r="DZ4" i="4"/>
  <c r="W5" i="4"/>
  <c r="CI5" i="4"/>
  <c r="EU5" i="4"/>
  <c r="CU4" i="4"/>
  <c r="R1" i="4"/>
  <c r="I2" i="4"/>
  <c r="FE2" i="4"/>
  <c r="CW3" i="4"/>
  <c r="O4" i="4"/>
  <c r="EI4" i="4"/>
  <c r="BO2" i="4"/>
  <c r="ED3" i="4"/>
  <c r="CV4" i="4"/>
  <c r="AK5" i="4"/>
  <c r="DR5" i="4"/>
  <c r="N2" i="4"/>
  <c r="M4" i="4"/>
  <c r="AB5" i="4"/>
  <c r="FP5" i="4"/>
  <c r="CZ4" i="4"/>
  <c r="CV1" i="4"/>
  <c r="FE4" i="4"/>
  <c r="AY2" i="4"/>
  <c r="V5" i="4"/>
  <c r="EF1" i="4"/>
  <c r="DH4" i="4"/>
  <c r="W2" i="4"/>
  <c r="I5" i="4"/>
  <c r="FE3" i="4"/>
  <c r="AR1" i="4"/>
  <c r="EW4" i="4"/>
  <c r="BX2" i="4"/>
  <c r="DX2" i="4"/>
  <c r="CU1" i="4"/>
  <c r="AA1" i="4"/>
  <c r="CQ1" i="4"/>
  <c r="FD2" i="4"/>
  <c r="EV1" i="4"/>
  <c r="EA2" i="4"/>
  <c r="CG3" i="4"/>
  <c r="C4" i="4"/>
  <c r="DG4" i="4"/>
  <c r="K2" i="4"/>
  <c r="CX3" i="4"/>
  <c r="BX4" i="4"/>
  <c r="U5" i="4"/>
  <c r="DB5" i="4"/>
  <c r="DE1" i="4"/>
  <c r="EE3" i="4"/>
  <c r="FP4" i="4"/>
  <c r="EJ5" i="4"/>
  <c r="AN4" i="4"/>
  <c r="EP5" i="4"/>
  <c r="CC4" i="4"/>
  <c r="AG1" i="4"/>
  <c r="EK4" i="4"/>
  <c r="BH1" i="4"/>
  <c r="AV4" i="4"/>
  <c r="FA5" i="4"/>
  <c r="DQ4" i="4"/>
  <c r="BT3" i="4"/>
  <c r="EF5" i="4"/>
  <c r="CK4" i="4"/>
  <c r="DT2" i="4"/>
  <c r="AM1" i="4"/>
  <c r="FH2" i="4"/>
  <c r="FO1" i="4"/>
  <c r="FE1" i="4"/>
  <c r="EL2" i="4"/>
  <c r="CL3" i="4"/>
  <c r="G4" i="4"/>
  <c r="DO4" i="4"/>
  <c r="AD2" i="4"/>
  <c r="DI3" i="4"/>
  <c r="CF4" i="4"/>
  <c r="Z5" i="4"/>
  <c r="DH5" i="4"/>
  <c r="DY1" i="4"/>
  <c r="FA3" i="4"/>
  <c r="L5" i="4"/>
  <c r="ET5" i="4"/>
  <c r="BD4" i="4"/>
  <c r="FF5" i="4"/>
  <c r="DI4" i="4"/>
  <c r="CK1" i="4"/>
  <c r="FA4" i="4"/>
  <c r="BZ1" i="4"/>
  <c r="BT4" i="4"/>
  <c r="B1" i="4"/>
  <c r="CG1" i="4"/>
  <c r="FN1" i="4"/>
  <c r="CG2" i="4"/>
  <c r="FN2" i="4"/>
  <c r="BK3" i="4"/>
  <c r="BY1" i="4"/>
  <c r="S2" i="4"/>
  <c r="ED2" i="4"/>
  <c r="BE3" i="4"/>
  <c r="DX3" i="4"/>
  <c r="BB1" i="4"/>
  <c r="AI2" i="4"/>
  <c r="L3" i="4"/>
  <c r="DK3" i="4"/>
  <c r="V4" i="4"/>
  <c r="CH4" i="4"/>
  <c r="ET4" i="4"/>
  <c r="AQ5" i="4"/>
  <c r="DC5" i="4"/>
  <c r="FO5" i="4"/>
  <c r="EE4" i="4"/>
  <c r="AV1" i="4"/>
  <c r="EC1" i="4"/>
  <c r="AU2" i="4"/>
  <c r="EC2" i="4"/>
  <c r="AI3" i="4"/>
  <c r="AB1" i="4"/>
  <c r="EK1" i="4"/>
  <c r="CE2" i="4"/>
  <c r="T3" i="4"/>
  <c r="CV3" i="4"/>
  <c r="FH3" i="4"/>
  <c r="EJ1" i="4"/>
  <c r="DQ2" i="4"/>
  <c r="BX3" i="4"/>
  <c r="FG3" i="4"/>
  <c r="BF4" i="4"/>
  <c r="DR4" i="4"/>
  <c r="O5" i="4"/>
  <c r="CA5" i="4"/>
  <c r="EM5" i="4"/>
  <c r="CI4" i="4"/>
  <c r="J1" i="4"/>
  <c r="CR1" i="4"/>
  <c r="J2" i="4"/>
  <c r="CQ2" i="4"/>
  <c r="G3" i="4"/>
  <c r="BS3" i="4"/>
  <c r="CN1" i="4"/>
  <c r="AH2" i="4"/>
  <c r="EQ2" i="4"/>
  <c r="BP3" i="4"/>
  <c r="EF3" i="4"/>
  <c r="BU1" i="4"/>
  <c r="BB2" i="4"/>
  <c r="Z3" i="4"/>
  <c r="DV3" i="4"/>
  <c r="AD4" i="4"/>
  <c r="CP4" i="4"/>
  <c r="FB4" i="4"/>
  <c r="AY5" i="4"/>
  <c r="DK5" i="4"/>
  <c r="AI4" i="4"/>
  <c r="EU4" i="4"/>
  <c r="CB1" i="4"/>
  <c r="FI1" i="4"/>
  <c r="CA2" i="4"/>
  <c r="FI2" i="4"/>
  <c r="BG3" i="4"/>
  <c r="BR1" i="4"/>
  <c r="M2" i="4"/>
  <c r="DV2" i="4"/>
  <c r="AZ3" i="4"/>
  <c r="DT3" i="4"/>
  <c r="AS1" i="4"/>
  <c r="Y2" i="4"/>
  <c r="E3" i="4"/>
  <c r="DF3" i="4"/>
  <c r="R4" i="4"/>
  <c r="CD4" i="4"/>
  <c r="EP4" i="4"/>
  <c r="AM5" i="4"/>
  <c r="CY5" i="4"/>
  <c r="FK5" i="4"/>
  <c r="DW4" i="4"/>
  <c r="BN1" i="4"/>
  <c r="AT2" i="4"/>
  <c r="U3" i="4"/>
  <c r="DR3" i="4"/>
  <c r="AE4" i="4"/>
  <c r="L1" i="4"/>
  <c r="EO2" i="4"/>
  <c r="D4" i="4"/>
  <c r="EB4" i="4"/>
  <c r="BF5" i="4"/>
  <c r="EN5" i="4"/>
  <c r="DY2" i="4"/>
  <c r="BI4" i="4"/>
  <c r="BH5" i="4"/>
  <c r="BZ2" i="4"/>
  <c r="H5" i="4"/>
  <c r="FA2" i="4"/>
  <c r="AT5" i="4"/>
  <c r="BN3" i="4"/>
  <c r="CC5" i="4"/>
  <c r="CS2" i="4"/>
  <c r="M5" i="4"/>
  <c r="BH3" i="4"/>
  <c r="BP5" i="4"/>
  <c r="EF4" i="4"/>
  <c r="AQ2" i="4"/>
  <c r="BU5" i="4"/>
  <c r="L2" i="4"/>
  <c r="DP2" i="4"/>
  <c r="AI1" i="4"/>
  <c r="DL2" i="4"/>
  <c r="AE1" i="4"/>
  <c r="AL1" i="4"/>
  <c r="R2" i="4"/>
  <c r="FO2" i="4"/>
  <c r="DB3" i="4"/>
  <c r="S4" i="4"/>
  <c r="EQ4" i="4"/>
  <c r="CI2" i="4"/>
  <c r="EO3" i="4"/>
  <c r="DD4" i="4"/>
  <c r="AP5" i="4"/>
  <c r="DX5" i="4"/>
  <c r="AG2" i="4"/>
  <c r="U4" i="4"/>
  <c r="AG5" i="4"/>
  <c r="CS1" i="4"/>
  <c r="DP4" i="4"/>
  <c r="FA1" i="4"/>
  <c r="D5" i="4"/>
  <c r="DE2" i="4"/>
  <c r="AL5" i="4"/>
  <c r="B2" i="4"/>
  <c r="DX4" i="4"/>
  <c r="CC2" i="4"/>
  <c r="Y5" i="4"/>
  <c r="AF4" i="4"/>
  <c r="CC1" i="4"/>
  <c r="N5" i="4"/>
  <c r="BH2" i="4"/>
  <c r="CZ2" i="4"/>
  <c r="AJ2" i="4"/>
  <c r="AT1" i="4"/>
  <c r="AC2" i="4"/>
  <c r="F3" i="4"/>
  <c r="DG3" i="4"/>
  <c r="W4" i="4"/>
  <c r="EY4" i="4"/>
  <c r="DC2" i="4"/>
  <c r="EY3" i="4"/>
  <c r="DL4" i="4"/>
  <c r="AV5" i="4"/>
  <c r="EC5" i="4"/>
  <c r="BS2" i="4"/>
  <c r="AC4" i="4"/>
  <c r="AR5" i="4"/>
  <c r="EW1" i="4"/>
  <c r="EN4" i="4"/>
  <c r="BI2" i="4"/>
  <c r="T5" i="4"/>
  <c r="EP2" i="4"/>
  <c r="BB5" i="4"/>
  <c r="AM2" i="4"/>
  <c r="EV4" i="4"/>
  <c r="U1" i="4"/>
  <c r="DB1" i="4"/>
  <c r="U2" i="4"/>
  <c r="DB2" i="4"/>
  <c r="O3" i="4"/>
  <c r="CA3" i="4"/>
  <c r="DA1" i="4"/>
  <c r="AW2" i="4"/>
  <c r="FF2" i="4"/>
  <c r="BZ3" i="4"/>
  <c r="EN3" i="4"/>
  <c r="CO1" i="4"/>
  <c r="BU2" i="4"/>
  <c r="AN3" i="4"/>
  <c r="EG3" i="4"/>
  <c r="AL4" i="4"/>
  <c r="CX4" i="4"/>
  <c r="FJ4" i="4"/>
  <c r="BG5" i="4"/>
  <c r="DS5" i="4"/>
  <c r="AY4" i="4"/>
  <c r="FG4" i="4"/>
  <c r="BQ1" i="4"/>
  <c r="EX1" i="4"/>
  <c r="BQ2" i="4"/>
  <c r="EX2" i="4"/>
  <c r="AY3" i="4"/>
  <c r="BD1" i="4"/>
  <c r="FM1" i="4"/>
  <c r="DI2" i="4"/>
  <c r="AO3" i="4"/>
  <c r="DL3" i="4"/>
  <c r="Y1" i="4"/>
  <c r="G2" i="4"/>
  <c r="FB2" i="4"/>
  <c r="CU3" i="4"/>
  <c r="J4" i="4"/>
  <c r="BV4" i="4"/>
  <c r="EH4" i="4"/>
  <c r="AE5" i="4"/>
  <c r="CQ5" i="4"/>
  <c r="FC5" i="4"/>
  <c r="DK4" i="4"/>
  <c r="AF1" i="4"/>
  <c r="DM1" i="4"/>
  <c r="AE2" i="4"/>
  <c r="DM2" i="4"/>
  <c r="W3" i="4"/>
  <c r="F1" i="4"/>
  <c r="DP1" i="4"/>
  <c r="BJ2" i="4"/>
  <c r="D3" i="4"/>
  <c r="CJ3" i="4"/>
  <c r="EV3" i="4"/>
  <c r="DF1" i="4"/>
  <c r="CO2" i="4"/>
  <c r="BB3" i="4"/>
  <c r="EQ3" i="4"/>
  <c r="AT4" i="4"/>
  <c r="DF4" i="4"/>
  <c r="C5" i="4"/>
  <c r="BO5" i="4"/>
  <c r="EA5" i="4"/>
  <c r="BK4" i="4"/>
  <c r="P1" i="4"/>
  <c r="CW1" i="4"/>
  <c r="O2" i="4"/>
  <c r="CW2" i="4"/>
  <c r="K3" i="4"/>
  <c r="BW3" i="4"/>
  <c r="CT1" i="4"/>
  <c r="AO2" i="4"/>
  <c r="EY2" i="4"/>
  <c r="BU3" i="4"/>
  <c r="EJ3" i="4"/>
  <c r="CD1" i="4"/>
  <c r="BM2" i="4"/>
  <c r="AG3" i="4"/>
  <c r="EA3" i="4"/>
  <c r="AH4" i="4"/>
  <c r="CT4" i="4"/>
  <c r="FF4" i="4"/>
  <c r="BC5" i="4"/>
  <c r="DO5" i="4"/>
  <c r="AQ4" i="4"/>
  <c r="FC4" i="4"/>
  <c r="CZ1" i="4"/>
  <c r="CH2" i="4"/>
  <c r="AW3" i="4"/>
  <c r="EM3" i="4"/>
  <c r="BO4" i="4"/>
  <c r="CJ1" i="4"/>
  <c r="AK3" i="4"/>
  <c r="AJ4" i="4"/>
  <c r="FH4" i="4"/>
  <c r="CB5" i="4"/>
  <c r="FI5" i="4"/>
  <c r="BA3" i="4"/>
  <c r="DE4" i="4"/>
  <c r="CS5" i="4"/>
  <c r="BF3" i="4"/>
  <c r="BN5" i="4"/>
  <c r="EK3" i="4"/>
  <c r="DF5" i="4"/>
  <c r="AK4" i="4"/>
  <c r="ED5" i="4"/>
  <c r="CH3" i="4"/>
  <c r="BY5" i="4"/>
  <c r="FP3" i="4"/>
  <c r="DV5" i="4"/>
  <c r="BD5" i="4"/>
  <c r="CT3" i="4"/>
  <c r="ER5" i="4"/>
  <c r="DO1" i="4"/>
  <c r="BD2" i="4"/>
  <c r="CR2" i="4"/>
  <c r="AZ2" i="4"/>
  <c r="BL2" i="4"/>
  <c r="BX1" i="4"/>
  <c r="BE2" i="4"/>
  <c r="AB3" i="4"/>
  <c r="DW3" i="4"/>
  <c r="AM4" i="4"/>
  <c r="AD1" i="4"/>
  <c r="FG2" i="4"/>
  <c r="L4" i="4"/>
  <c r="EJ4" i="4"/>
  <c r="BL5" i="4"/>
  <c r="ES5" i="4"/>
  <c r="FJ2" i="4"/>
  <c r="BY4" i="4"/>
  <c r="BR5" i="4"/>
  <c r="DK2" i="4"/>
  <c r="X5" i="4"/>
  <c r="AS3" i="4"/>
  <c r="BJ5" i="4"/>
  <c r="CY3" i="4"/>
  <c r="CN5" i="4"/>
  <c r="EE2" i="4"/>
  <c r="AC5" i="4"/>
  <c r="CI3" i="4"/>
  <c r="CF5" i="4"/>
  <c r="FL4" i="4"/>
  <c r="CU2" i="4"/>
  <c r="CK5" i="4"/>
  <c r="FK1" i="4"/>
  <c r="EQ1" i="4"/>
  <c r="O1" i="4"/>
  <c r="CH1" i="4"/>
  <c r="BN2" i="4"/>
  <c r="AH3" i="4"/>
  <c r="EC3" i="4"/>
  <c r="AU4" i="4"/>
  <c r="AX1" i="4"/>
  <c r="H3" i="4"/>
  <c r="T4" i="4"/>
  <c r="ER4" i="4"/>
  <c r="BQ5" i="4"/>
  <c r="EX5" i="4"/>
  <c r="J3" i="4"/>
  <c r="CG4" i="4"/>
  <c r="BX5" i="4"/>
  <c r="EW2" i="4"/>
  <c r="AH5" i="4"/>
  <c r="BV3" i="4"/>
  <c r="BZ5" i="4"/>
  <c r="EP3" i="4"/>
  <c r="DD5" i="4"/>
  <c r="P3" i="4"/>
  <c r="AS5" i="4"/>
  <c r="AP1" i="4"/>
  <c r="DX1" i="4"/>
  <c r="AP2" i="4"/>
  <c r="DW2" i="4"/>
  <c r="AE3" i="4"/>
  <c r="T1" i="4"/>
  <c r="ED1" i="4"/>
  <c r="BY2" i="4"/>
  <c r="N3" i="4"/>
  <c r="CR3" i="4"/>
  <c r="FD3" i="4"/>
  <c r="DZ1" i="4"/>
  <c r="DF2" i="4"/>
  <c r="BQ3" i="4"/>
  <c r="FB3" i="4"/>
  <c r="BB4" i="4"/>
  <c r="DN4" i="4"/>
  <c r="K5" i="4"/>
  <c r="BW5" i="4"/>
  <c r="EI5" i="4"/>
  <c r="CA4" i="4"/>
  <c r="E1" i="4"/>
  <c r="CL1" i="4"/>
  <c r="E2" i="4"/>
  <c r="CL2" i="4"/>
  <c r="C3" i="4"/>
  <c r="BO3" i="4"/>
  <c r="CF1" i="4"/>
  <c r="AA2" i="4"/>
  <c r="EK2" i="4"/>
  <c r="BJ3" i="4"/>
  <c r="EB3" i="4"/>
  <c r="BM1" i="4"/>
  <c r="AS2" i="4"/>
  <c r="R3" i="4"/>
  <c r="DQ3" i="4"/>
  <c r="Z4" i="4"/>
  <c r="CL4" i="4"/>
  <c r="EX4" i="4"/>
  <c r="AU5" i="4"/>
  <c r="DG5" i="4"/>
  <c r="EX3" i="4"/>
  <c r="EM4" i="4"/>
  <c r="BA1" i="4"/>
  <c r="EH1" i="4"/>
  <c r="BA2" i="4"/>
  <c r="EH2" i="4"/>
  <c r="AM3" i="4"/>
  <c r="AH1" i="4"/>
  <c r="ER1" i="4"/>
  <c r="CM2" i="4"/>
  <c r="Y3" i="4"/>
  <c r="CZ3" i="4"/>
  <c r="FL3" i="4"/>
  <c r="ET1" i="4"/>
  <c r="DZ2" i="4"/>
  <c r="CD3" i="4"/>
  <c r="FM3" i="4"/>
  <c r="BJ4" i="4"/>
  <c r="DV4" i="4"/>
  <c r="S5" i="4"/>
  <c r="CE5" i="4"/>
  <c r="EQ5" i="4"/>
  <c r="CM4" i="4"/>
  <c r="AK1" i="4"/>
  <c r="DR1" i="4"/>
  <c r="AK2" i="4"/>
  <c r="DR2" i="4"/>
  <c r="AA3" i="4"/>
  <c r="M1" i="4"/>
  <c r="DV1" i="4"/>
  <c r="BR2" i="4"/>
  <c r="I3" i="4"/>
  <c r="CN3" i="4"/>
  <c r="EZ3" i="4"/>
  <c r="DQ1" i="4"/>
  <c r="CX2" i="4"/>
  <c r="BI3" i="4"/>
  <c r="EW3" i="4"/>
  <c r="AX4" i="4"/>
  <c r="DJ4" i="4"/>
  <c r="G5" i="4"/>
  <c r="BS5" i="4"/>
  <c r="EE5" i="4"/>
  <c r="BS4" i="4"/>
  <c r="AC1" i="4"/>
  <c r="EL1" i="4"/>
  <c r="DS2" i="4"/>
  <c r="BY3" i="4"/>
  <c r="FN3" i="4"/>
  <c r="CY4" i="4"/>
  <c r="FH1" i="4"/>
  <c r="CM3" i="4"/>
  <c r="BP4" i="4"/>
  <c r="P5" i="4"/>
  <c r="CW5" i="4"/>
  <c r="BT1" i="4"/>
  <c r="DU3" i="4"/>
  <c r="FI4" i="4"/>
  <c r="DY5" i="4"/>
  <c r="P4" i="4"/>
  <c r="DZ5" i="4"/>
  <c r="BE4" i="4"/>
  <c r="FH5" i="4"/>
  <c r="DM4" i="4"/>
  <c r="V1" i="4"/>
  <c r="X4" i="4"/>
  <c r="EK5" i="4"/>
  <c r="CS4" i="4"/>
  <c r="FP2" i="4"/>
  <c r="DP5" i="4"/>
  <c r="BM4" i="4"/>
  <c r="EJ2" i="4"/>
  <c r="BC1" i="4"/>
  <c r="FG1" i="4"/>
  <c r="EY1" i="4"/>
  <c r="FC1" i="4"/>
  <c r="DC1" i="4"/>
  <c r="DJ1" i="4"/>
  <c r="CP2" i="4"/>
  <c r="BD3" i="4"/>
  <c r="ES3" i="4"/>
  <c r="BW4" i="4"/>
  <c r="DD1" i="4"/>
  <c r="AX3" i="4"/>
  <c r="AR4" i="4"/>
  <c r="FO4" i="4"/>
  <c r="CG5" i="4"/>
  <c r="FN5" i="4"/>
  <c r="CC3" i="4"/>
  <c r="DU4" i="4"/>
  <c r="CX5" i="4"/>
  <c r="CS3" i="4"/>
  <c r="CD5" i="4"/>
  <c r="FF3" i="4"/>
  <c r="DQ5" i="4"/>
  <c r="BA4" i="4"/>
  <c r="EO5" i="4"/>
  <c r="DN3" i="4"/>
  <c r="CO5" i="4"/>
  <c r="Y4" i="4"/>
  <c r="EL5" i="4"/>
  <c r="BT5" i="4"/>
  <c r="DZ3" i="4"/>
  <c r="FM5" i="4"/>
  <c r="CY1" i="4"/>
  <c r="S1" i="4"/>
  <c r="BW1" i="4"/>
  <c r="DT1" i="4"/>
  <c r="CY2" i="4"/>
  <c r="BL3" i="4"/>
  <c r="FC3" i="4"/>
  <c r="CE4" i="4"/>
  <c r="DU1" i="4"/>
  <c r="BM3" i="4"/>
  <c r="AZ4" i="4"/>
  <c r="E5" i="4"/>
  <c r="CL5" i="4"/>
  <c r="N1" i="4"/>
  <c r="CO3" i="4"/>
  <c r="EC4" i="4"/>
  <c r="DI5" i="4"/>
  <c r="EI3" i="4"/>
  <c r="CT5" i="4"/>
  <c r="Q4" i="4"/>
  <c r="EG5" i="4"/>
  <c r="BQ4" i="4"/>
  <c r="EZ5" i="4"/>
  <c r="ET3" i="4"/>
  <c r="DE5" i="4"/>
  <c r="X1" i="4"/>
  <c r="EO4" i="4"/>
  <c r="DC3" i="4"/>
  <c r="EV5" i="4"/>
  <c r="DA4" i="4"/>
  <c r="DD2" i="4"/>
  <c r="W1" i="4"/>
  <c r="EA1" i="4"/>
  <c r="CM1" i="4"/>
  <c r="DW1" i="4"/>
  <c r="CP1" i="4"/>
  <c r="BW2" i="4"/>
  <c r="AP3" i="4"/>
  <c r="EH3" i="4"/>
  <c r="BC4" i="4"/>
  <c r="BP1" i="4"/>
  <c r="V3" i="4"/>
  <c r="AB4" i="4"/>
  <c r="EZ4" i="4"/>
  <c r="BV5" i="4"/>
  <c r="FD5" i="4"/>
  <c r="AL3" i="4"/>
  <c r="CW4" i="4"/>
  <c r="CH5" i="4"/>
  <c r="AC3" i="4"/>
  <c r="AX5" i="4"/>
  <c r="DE3" i="4"/>
  <c r="CP5" i="4"/>
  <c r="E4" i="4"/>
  <c r="DT5" i="4"/>
  <c r="AR3" i="4"/>
  <c r="BI5" i="4"/>
  <c r="EU3" i="4"/>
  <c r="DL5" i="4"/>
  <c r="AN5" i="4"/>
  <c r="AF3" i="4"/>
  <c r="EB5" i="4"/>
  <c r="EE1" i="4"/>
  <c r="BT2" i="4"/>
  <c r="EN2" i="4"/>
  <c r="BP2" i="4"/>
  <c r="DH2" i="4"/>
  <c r="AN2" i="4"/>
  <c r="CV2" i="4"/>
  <c r="EG2" i="4"/>
  <c r="AO5" i="4"/>
  <c r="BL4" i="4"/>
  <c r="DN1" i="4"/>
  <c r="AD5" i="4"/>
  <c r="AR2" i="4"/>
  <c r="EV2" i="4"/>
  <c r="BO1" i="4"/>
  <c r="ER2" i="4"/>
  <c r="BK1" i="4"/>
  <c r="EB1" i="4"/>
  <c r="DJ2" i="4"/>
  <c r="BR3" i="4"/>
  <c r="FI3" i="4"/>
  <c r="CQ4" i="4"/>
  <c r="EO1" i="4"/>
  <c r="CB3" i="4"/>
  <c r="BH4" i="4"/>
  <c r="J5" i="4"/>
  <c r="CR5" i="4"/>
  <c r="AZ1" i="4"/>
  <c r="DJ3" i="4"/>
  <c r="ES4" i="4"/>
  <c r="DN5" i="4"/>
  <c r="FO3" i="4"/>
  <c r="DJ5" i="4"/>
  <c r="AO4" i="4"/>
  <c r="EW5" i="4"/>
  <c r="CO4" i="4"/>
  <c r="FJ5" i="4"/>
  <c r="H4" i="4"/>
  <c r="DU5" i="4"/>
  <c r="BU4" i="4"/>
  <c r="AN1" i="4"/>
  <c r="CZ5" i="4"/>
  <c r="EZ2" i="4"/>
  <c r="BS1" i="4"/>
  <c r="H2" i="4"/>
  <c r="P2" i="4"/>
  <c r="D2" i="4"/>
  <c r="EI1" i="4"/>
  <c r="CE1" i="4"/>
  <c r="EM1" i="4"/>
  <c r="CV5" i="4"/>
  <c r="R5" i="4"/>
  <c r="B3" i="4"/>
  <c r="DA5" i="4"/>
  <c r="EU1" i="4"/>
  <c r="CJ2" i="4"/>
  <c r="C1" i="4"/>
  <c r="FP1" i="4"/>
  <c r="EU2" i="4"/>
  <c r="CQ3" i="4"/>
  <c r="AX2" i="4"/>
  <c r="CN4" i="4"/>
  <c r="EP1" i="4"/>
  <c r="FE5" i="4"/>
  <c r="BI1" i="4"/>
  <c r="F5" i="4"/>
  <c r="FM4" i="4"/>
  <c r="FL5" i="4"/>
  <c r="G1" i="4"/>
  <c r="DG1" i="4"/>
  <c r="CB2" i="4"/>
  <c r="AG4" i="4"/>
  <c r="DO3" i="4"/>
  <c r="CF2" i="4"/>
  <c r="K4" i="4"/>
  <c r="AF5" i="4"/>
  <c r="Q5" i="4"/>
  <c r="FJ1" i="4"/>
  <c r="EG1" i="4"/>
  <c r="DY4" i="4"/>
  <c r="BG1" i="4"/>
  <c r="AW4" i="4"/>
  <c r="FB5" i="4"/>
  <c r="CJ5" i="4"/>
  <c r="I4" i="4"/>
  <c r="D1" i="4"/>
  <c r="CI1" i="4"/>
  <c r="X2" i="4"/>
  <c r="AV2" i="4"/>
  <c r="T2" i="4"/>
  <c r="BE1" i="4"/>
  <c r="AL2" i="4"/>
  <c r="M3" i="4"/>
  <c r="DM3" i="4"/>
  <c r="AA4" i="4"/>
  <c r="FK4" i="4"/>
  <c r="DU2" i="4"/>
  <c r="FJ3" i="4"/>
  <c r="DT4" i="4"/>
  <c r="BA5" i="4"/>
  <c r="EH5" i="4"/>
  <c r="CK2" i="4"/>
  <c r="AS4" i="4"/>
  <c r="AW5" i="4"/>
  <c r="V2" i="4"/>
  <c r="FD4" i="4"/>
  <c r="DN2" i="4"/>
  <c r="AJ5" i="4"/>
  <c r="X3" i="4"/>
  <c r="BM5" i="4"/>
  <c r="BG2" i="4"/>
  <c r="B5" i="4"/>
  <c r="Q3" i="4"/>
  <c r="BE5" i="4"/>
  <c r="CR4" i="4"/>
  <c r="C2" i="4"/>
  <c r="AZ5" i="4"/>
  <c r="AB2" i="4"/>
  <c r="EF2" i="4"/>
  <c r="AY1" i="4"/>
  <c r="EB2" i="4"/>
  <c r="AU1" i="4"/>
  <c r="FL2" i="4"/>
  <c r="DS1" i="4"/>
  <c r="AF2" i="4"/>
  <c r="AQ1" i="4"/>
  <c r="EA4" i="4"/>
  <c r="DS3" i="4"/>
  <c r="DM5" i="4"/>
  <c r="FK3" i="4"/>
  <c r="CB4" i="4"/>
  <c r="EG4" i="4"/>
  <c r="DL1" i="4"/>
  <c r="CJ4" i="4"/>
  <c r="DY3" i="4"/>
  <c r="CN2" i="4"/>
  <c r="DK1" i="4"/>
  <c r="K1" i="4"/>
  <c r="CA1" i="4"/>
</calcChain>
</file>

<file path=xl/sharedStrings.xml><?xml version="1.0" encoding="utf-8"?>
<sst xmlns="http://schemas.openxmlformats.org/spreadsheetml/2006/main" count="577" uniqueCount="279">
  <si>
    <t>deploy time</t>
  </si>
  <si>
    <t>collect time</t>
  </si>
  <si>
    <t>flow (L/min)</t>
  </si>
  <si>
    <t>time (h)</t>
  </si>
  <si>
    <t>Vol (m3)</t>
  </si>
  <si>
    <t>Concentration (ng/m3)</t>
  </si>
  <si>
    <t>SumPCBs</t>
  </si>
  <si>
    <t>mass (g)</t>
  </si>
  <si>
    <t>ng/m3</t>
  </si>
  <si>
    <t xml:space="preserve">PCB1 </t>
  </si>
  <si>
    <t xml:space="preserve">PCB2 </t>
  </si>
  <si>
    <t xml:space="preserve">PCB3 </t>
  </si>
  <si>
    <t xml:space="preserve">PCB4 </t>
  </si>
  <si>
    <t xml:space="preserve">PCB5 </t>
  </si>
  <si>
    <t xml:space="preserve">PCB6 </t>
  </si>
  <si>
    <t xml:space="preserve">PCB7 </t>
  </si>
  <si>
    <t xml:space="preserve">PCB8 </t>
  </si>
  <si>
    <t xml:space="preserve">PCB9 </t>
  </si>
  <si>
    <t xml:space="preserve">PCB10 </t>
  </si>
  <si>
    <t xml:space="preserve">PCB11 </t>
  </si>
  <si>
    <t xml:space="preserve">PCB12+13 </t>
  </si>
  <si>
    <t xml:space="preserve">PCB15 </t>
  </si>
  <si>
    <t xml:space="preserve">PCB16 </t>
  </si>
  <si>
    <t xml:space="preserve">PCB17 </t>
  </si>
  <si>
    <t xml:space="preserve">PCB18+30 </t>
  </si>
  <si>
    <t xml:space="preserve">PCB19 </t>
  </si>
  <si>
    <t xml:space="preserve">PCB20+28 </t>
  </si>
  <si>
    <t xml:space="preserve">PCB21+33 </t>
  </si>
  <si>
    <t xml:space="preserve">PCB22 </t>
  </si>
  <si>
    <t xml:space="preserve">PCB23 </t>
  </si>
  <si>
    <t xml:space="preserve">PCB24 </t>
  </si>
  <si>
    <t xml:space="preserve">PCB25 </t>
  </si>
  <si>
    <t xml:space="preserve">PCB26+29 </t>
  </si>
  <si>
    <t xml:space="preserve">PCB27 </t>
  </si>
  <si>
    <t xml:space="preserve">PCB31 </t>
  </si>
  <si>
    <t xml:space="preserve">PCB32 </t>
  </si>
  <si>
    <t xml:space="preserve">PCB34 </t>
  </si>
  <si>
    <t xml:space="preserve">PCB35 </t>
  </si>
  <si>
    <t xml:space="preserve">PCB36 </t>
  </si>
  <si>
    <t xml:space="preserve">PCB37 </t>
  </si>
  <si>
    <t xml:space="preserve">PCB38 </t>
  </si>
  <si>
    <t xml:space="preserve">PCB39 </t>
  </si>
  <si>
    <t xml:space="preserve">PCB40+71 </t>
  </si>
  <si>
    <t xml:space="preserve">PCB41 </t>
  </si>
  <si>
    <t xml:space="preserve">PCB42 </t>
  </si>
  <si>
    <t xml:space="preserve">PCB43 </t>
  </si>
  <si>
    <t xml:space="preserve">PCB44+47+65 </t>
  </si>
  <si>
    <t xml:space="preserve">PCB46 </t>
  </si>
  <si>
    <t xml:space="preserve">PCB48 </t>
  </si>
  <si>
    <t xml:space="preserve">PCB49+69 </t>
  </si>
  <si>
    <t xml:space="preserve">PCB50+53 </t>
  </si>
  <si>
    <t xml:space="preserve">PCB52 </t>
  </si>
  <si>
    <t xml:space="preserve">PCB54 </t>
  </si>
  <si>
    <t xml:space="preserve">PCB55 </t>
  </si>
  <si>
    <t xml:space="preserve">PCB56 </t>
  </si>
  <si>
    <t xml:space="preserve">PCB57 </t>
  </si>
  <si>
    <t xml:space="preserve">PCB58 </t>
  </si>
  <si>
    <t xml:space="preserve">PCB59+62+75 </t>
  </si>
  <si>
    <t xml:space="preserve">PCB60 </t>
  </si>
  <si>
    <t xml:space="preserve">PCB61+70+74+76 </t>
  </si>
  <si>
    <t xml:space="preserve">PCB64 </t>
  </si>
  <si>
    <t xml:space="preserve">PCB66 </t>
  </si>
  <si>
    <t xml:space="preserve">PCB67 </t>
  </si>
  <si>
    <t xml:space="preserve">PCB68 </t>
  </si>
  <si>
    <t xml:space="preserve">PCB72 </t>
  </si>
  <si>
    <t xml:space="preserve">PCB73 </t>
  </si>
  <si>
    <t xml:space="preserve">PCB77 </t>
  </si>
  <si>
    <t xml:space="preserve">PCB78 </t>
  </si>
  <si>
    <t xml:space="preserve">PCB79 </t>
  </si>
  <si>
    <t xml:space="preserve">PCB80 </t>
  </si>
  <si>
    <t xml:space="preserve">PCB81 </t>
  </si>
  <si>
    <t xml:space="preserve">PCB82 </t>
  </si>
  <si>
    <t xml:space="preserve">PCB83 </t>
  </si>
  <si>
    <t xml:space="preserve">PCB84 </t>
  </si>
  <si>
    <t xml:space="preserve">PCB85+116 </t>
  </si>
  <si>
    <t xml:space="preserve">PCB86+97+109+119 </t>
  </si>
  <si>
    <t xml:space="preserve">PCB87+125 </t>
  </si>
  <si>
    <t xml:space="preserve">PCB88 </t>
  </si>
  <si>
    <t xml:space="preserve">PCB89 </t>
  </si>
  <si>
    <t xml:space="preserve">PCB90+101+113 </t>
  </si>
  <si>
    <t xml:space="preserve">PCB91 </t>
  </si>
  <si>
    <t xml:space="preserve">PCB92 </t>
  </si>
  <si>
    <t xml:space="preserve">PCB93+100 </t>
  </si>
  <si>
    <t xml:space="preserve">PCB94 </t>
  </si>
  <si>
    <t xml:space="preserve">PCB95 </t>
  </si>
  <si>
    <t xml:space="preserve">PCB96 </t>
  </si>
  <si>
    <t xml:space="preserve">PCB98 </t>
  </si>
  <si>
    <t xml:space="preserve">PCB99 </t>
  </si>
  <si>
    <t xml:space="preserve">PCB102 </t>
  </si>
  <si>
    <t xml:space="preserve">PCB103 </t>
  </si>
  <si>
    <t xml:space="preserve">PCB104 </t>
  </si>
  <si>
    <t xml:space="preserve">PCB105 </t>
  </si>
  <si>
    <t xml:space="preserve">PCB106 </t>
  </si>
  <si>
    <t xml:space="preserve">PCB107 </t>
  </si>
  <si>
    <t xml:space="preserve">PCB108+124 </t>
  </si>
  <si>
    <t xml:space="preserve">PCB110 </t>
  </si>
  <si>
    <t xml:space="preserve">PCB111 </t>
  </si>
  <si>
    <t xml:space="preserve">PCB112 </t>
  </si>
  <si>
    <t xml:space="preserve">PCB114 </t>
  </si>
  <si>
    <t xml:space="preserve">PCB115 </t>
  </si>
  <si>
    <t xml:space="preserve">PCB117 </t>
  </si>
  <si>
    <t xml:space="preserve">PCB118 </t>
  </si>
  <si>
    <t xml:space="preserve">PCB120 </t>
  </si>
  <si>
    <t xml:space="preserve">PCB121 </t>
  </si>
  <si>
    <t xml:space="preserve">PCB122 </t>
  </si>
  <si>
    <t xml:space="preserve">PCB123 </t>
  </si>
  <si>
    <t xml:space="preserve">PCB126 </t>
  </si>
  <si>
    <t xml:space="preserve">PCB127 </t>
  </si>
  <si>
    <t xml:space="preserve">PCB129+138+163 </t>
  </si>
  <si>
    <t xml:space="preserve">PCB130 </t>
  </si>
  <si>
    <t xml:space="preserve">PCB131 </t>
  </si>
  <si>
    <t xml:space="preserve">PCB132 </t>
  </si>
  <si>
    <t xml:space="preserve">PCB133 </t>
  </si>
  <si>
    <t xml:space="preserve">PCB134 </t>
  </si>
  <si>
    <t xml:space="preserve">PCB135+151 </t>
  </si>
  <si>
    <t xml:space="preserve">PCB136 </t>
  </si>
  <si>
    <t xml:space="preserve">PCB137 </t>
  </si>
  <si>
    <t xml:space="preserve">PCB139+140 </t>
  </si>
  <si>
    <t xml:space="preserve">PCB141 </t>
  </si>
  <si>
    <t xml:space="preserve">PCB143 </t>
  </si>
  <si>
    <t xml:space="preserve">PCB142 </t>
  </si>
  <si>
    <t xml:space="preserve">PCB144 </t>
  </si>
  <si>
    <t xml:space="preserve">PCB145 </t>
  </si>
  <si>
    <t xml:space="preserve">PCB146 </t>
  </si>
  <si>
    <t xml:space="preserve">PCB147+149 </t>
  </si>
  <si>
    <t xml:space="preserve">PCB148 </t>
  </si>
  <si>
    <t xml:space="preserve">PCB150 </t>
  </si>
  <si>
    <t xml:space="preserve">PCB152 </t>
  </si>
  <si>
    <t xml:space="preserve">PCB153+168 </t>
  </si>
  <si>
    <t xml:space="preserve">PCB154 </t>
  </si>
  <si>
    <t xml:space="preserve">PCB155 </t>
  </si>
  <si>
    <t xml:space="preserve">PCB156+157 </t>
  </si>
  <si>
    <t xml:space="preserve">PCB158 </t>
  </si>
  <si>
    <t xml:space="preserve">PCB159 </t>
  </si>
  <si>
    <t xml:space="preserve">PCB160 </t>
  </si>
  <si>
    <t xml:space="preserve">PCB161 </t>
  </si>
  <si>
    <t xml:space="preserve">PCB162 </t>
  </si>
  <si>
    <t xml:space="preserve">PCB164 </t>
  </si>
  <si>
    <t xml:space="preserve">PCB165 </t>
  </si>
  <si>
    <t xml:space="preserve">PCB167 </t>
  </si>
  <si>
    <t xml:space="preserve">PCB169 </t>
  </si>
  <si>
    <t xml:space="preserve">PCB170 </t>
  </si>
  <si>
    <t xml:space="preserve">PCB171+173 </t>
  </si>
  <si>
    <t xml:space="preserve">PCB172 </t>
  </si>
  <si>
    <t xml:space="preserve">PCB174 </t>
  </si>
  <si>
    <t xml:space="preserve">PCB175 </t>
  </si>
  <si>
    <t xml:space="preserve">PCB176 </t>
  </si>
  <si>
    <t xml:space="preserve">PCB177 </t>
  </si>
  <si>
    <t xml:space="preserve">PCB178 </t>
  </si>
  <si>
    <t xml:space="preserve">PCB179 </t>
  </si>
  <si>
    <t xml:space="preserve">PCB180+193 </t>
  </si>
  <si>
    <t xml:space="preserve">PCB181 </t>
  </si>
  <si>
    <t xml:space="preserve">PCB182 </t>
  </si>
  <si>
    <t xml:space="preserve">PCB183 </t>
  </si>
  <si>
    <t xml:space="preserve">PCB184 </t>
  </si>
  <si>
    <t xml:space="preserve">PCB185 </t>
  </si>
  <si>
    <t xml:space="preserve">PCB186 </t>
  </si>
  <si>
    <t xml:space="preserve">PCB187 </t>
  </si>
  <si>
    <t xml:space="preserve">PCB188 </t>
  </si>
  <si>
    <t xml:space="preserve">PCB189 </t>
  </si>
  <si>
    <t xml:space="preserve">PCB190 </t>
  </si>
  <si>
    <t xml:space="preserve">PCB191 </t>
  </si>
  <si>
    <t xml:space="preserve">PCB192 </t>
  </si>
  <si>
    <t xml:space="preserve">PCB194 </t>
  </si>
  <si>
    <t xml:space="preserve">PCB195 </t>
  </si>
  <si>
    <t xml:space="preserve">PCB196 </t>
  </si>
  <si>
    <t xml:space="preserve">PCB197 </t>
  </si>
  <si>
    <t xml:space="preserve">PCB198+199 </t>
  </si>
  <si>
    <t xml:space="preserve">PCB200 </t>
  </si>
  <si>
    <t xml:space="preserve">PCB201 </t>
  </si>
  <si>
    <t xml:space="preserve">PCB202 </t>
  </si>
  <si>
    <t xml:space="preserve">PCB203 </t>
  </si>
  <si>
    <t xml:space="preserve">PCB205 </t>
  </si>
  <si>
    <t xml:space="preserve">PCB206 </t>
  </si>
  <si>
    <t xml:space="preserve">PCB207 </t>
  </si>
  <si>
    <t xml:space="preserve">PCB208 </t>
  </si>
  <si>
    <t xml:space="preserve">PCB209 </t>
  </si>
  <si>
    <t>PCB63</t>
  </si>
  <si>
    <t>time</t>
  </si>
  <si>
    <t>ng</t>
  </si>
  <si>
    <t>sample</t>
  </si>
  <si>
    <t>h</t>
  </si>
  <si>
    <t>m3</t>
  </si>
  <si>
    <t>slope</t>
  </si>
  <si>
    <t>m3/d</t>
  </si>
  <si>
    <t>mean</t>
  </si>
  <si>
    <t>12/13</t>
  </si>
  <si>
    <t>18/30</t>
  </si>
  <si>
    <t>20/28</t>
  </si>
  <si>
    <t>21/33</t>
  </si>
  <si>
    <t>26/29</t>
  </si>
  <si>
    <t>40/71</t>
  </si>
  <si>
    <t>44/47/65</t>
  </si>
  <si>
    <t>49/69</t>
  </si>
  <si>
    <t>50/53</t>
  </si>
  <si>
    <t>59/62/75</t>
  </si>
  <si>
    <t>61/70/74/76</t>
  </si>
  <si>
    <t>85/116</t>
  </si>
  <si>
    <t>86/97/109/119</t>
  </si>
  <si>
    <t>87/125</t>
  </si>
  <si>
    <t>90/101/113</t>
  </si>
  <si>
    <t>93/100</t>
  </si>
  <si>
    <t>108/124</t>
  </si>
  <si>
    <t>129/138/163</t>
  </si>
  <si>
    <t>135/151</t>
  </si>
  <si>
    <t>139/140</t>
  </si>
  <si>
    <t>147/149</t>
  </si>
  <si>
    <t>153/168</t>
  </si>
  <si>
    <t>156/157</t>
  </si>
  <si>
    <t>171/173</t>
  </si>
  <si>
    <t>180/193</t>
  </si>
  <si>
    <t>198/199</t>
  </si>
  <si>
    <t>g WB</t>
  </si>
  <si>
    <t>13C 3</t>
  </si>
  <si>
    <t>13C 15</t>
  </si>
  <si>
    <t>30D</t>
  </si>
  <si>
    <t>13C 28</t>
  </si>
  <si>
    <t>13C 52</t>
  </si>
  <si>
    <t>13C 118</t>
  </si>
  <si>
    <t>128/166</t>
  </si>
  <si>
    <t>13C 153</t>
  </si>
  <si>
    <t>13C 180</t>
  </si>
  <si>
    <t>13C 194</t>
  </si>
  <si>
    <t>13C 206</t>
  </si>
  <si>
    <t>13C 209</t>
  </si>
  <si>
    <t>ST001</t>
  </si>
  <si>
    <t>ROT001</t>
  </si>
  <si>
    <t>ROT002</t>
  </si>
  <si>
    <t>ROT003</t>
  </si>
  <si>
    <t>ST002</t>
  </si>
  <si>
    <t>ST003</t>
  </si>
  <si>
    <t>ST004</t>
  </si>
  <si>
    <t>ROT004</t>
  </si>
  <si>
    <t>Mix001</t>
  </si>
  <si>
    <t>Mix002</t>
  </si>
  <si>
    <t>Mix003</t>
  </si>
  <si>
    <t>ng/g WB</t>
  </si>
  <si>
    <t>95 CL</t>
  </si>
  <si>
    <t>time (hr)</t>
  </si>
  <si>
    <t>ST</t>
  </si>
  <si>
    <t>ROT</t>
  </si>
  <si>
    <t>MIX</t>
  </si>
  <si>
    <t>ST+ROT</t>
  </si>
  <si>
    <t>R</t>
  </si>
  <si>
    <t>PUF001</t>
  </si>
  <si>
    <t>PUF002</t>
  </si>
  <si>
    <t>PUF003</t>
  </si>
  <si>
    <t>PUF004</t>
  </si>
  <si>
    <t>min</t>
  </si>
  <si>
    <t>stat</t>
  </si>
  <si>
    <t>rot</t>
  </si>
  <si>
    <t>stat1</t>
  </si>
  <si>
    <t>rot1</t>
  </si>
  <si>
    <t>stat2</t>
  </si>
  <si>
    <t>rot2</t>
  </si>
  <si>
    <t>times</t>
  </si>
  <si>
    <t>total</t>
  </si>
  <si>
    <t>total time</t>
  </si>
  <si>
    <t>PCB14</t>
  </si>
  <si>
    <t>PCB128+166</t>
  </si>
  <si>
    <t>g WB total</t>
  </si>
  <si>
    <t>ng/WB</t>
  </si>
  <si>
    <t>PCB52</t>
  </si>
  <si>
    <t>PUF005</t>
  </si>
  <si>
    <t>45/51</t>
  </si>
  <si>
    <t>PCB45+51</t>
  </si>
  <si>
    <t>65D</t>
  </si>
  <si>
    <t>Mix</t>
  </si>
  <si>
    <t>PCB8</t>
  </si>
  <si>
    <t>total time (d)</t>
  </si>
  <si>
    <t>stat time (d)</t>
  </si>
  <si>
    <t>rot time (d)</t>
  </si>
  <si>
    <t>R static (m3/d)</t>
  </si>
  <si>
    <t>R rot (m3/d)</t>
  </si>
  <si>
    <t>Estimate WB conc (ng/m3)</t>
  </si>
  <si>
    <t>Low Vol conc (ng/m3)</t>
  </si>
  <si>
    <t>WB mass collected (ng)</t>
  </si>
  <si>
    <t>PCB187</t>
  </si>
  <si>
    <t>tPCB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</si>
</sst>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\ h:mm;@"/>
    <numFmt numFmtId="165" formatCode="0.0%"/>
    <numFmt numFmtId="166" formatCode="0.000"/>
    <numFmt numFmtId="167" formatCode="0.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2" borderId="0" xfId="0" applyFill="1"/>
    <xf numFmtId="9" fontId="0" fillId="0" borderId="0" xfId="1" applyFont="1"/>
    <xf numFmtId="166" fontId="0" fillId="0" borderId="0" xfId="0" applyNumberFormat="1"/>
    <xf numFmtId="167" fontId="0" fillId="0" borderId="0" xfId="0" applyNumberFormat="1"/>
    <xf numFmtId="0" fontId="0" fillId="3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7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6.xml"/><Relationship Id="rId10" Type="http://schemas.openxmlformats.org/officeDocument/2006/relationships/externalLink" Target="externalLinks/externalLink1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PUF!$T$2</c:f>
              <c:strCache>
                <c:ptCount val="1"/>
                <c:pt idx="0">
                  <c:v>PUF001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PUF!$S$3:$S$174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PCB143 </c:v>
                </c:pt>
                <c:pt idx="115">
                  <c:v>PCB142 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PUF!$T$3:$T$174</c:f>
              <c:numCache>
                <c:formatCode>General</c:formatCode>
                <c:ptCount val="172"/>
                <c:pt idx="0">
                  <c:v>0.32133273999294765</c:v>
                </c:pt>
                <c:pt idx="1">
                  <c:v>2.286234809699994E-2</c:v>
                </c:pt>
                <c:pt idx="2">
                  <c:v>8.8847134166550087E-2</c:v>
                </c:pt>
                <c:pt idx="3">
                  <c:v>0.88605906060091977</c:v>
                </c:pt>
                <c:pt idx="4">
                  <c:v>9.1526339894301034E-2</c:v>
                </c:pt>
                <c:pt idx="5">
                  <c:v>0.41470528287192998</c:v>
                </c:pt>
                <c:pt idx="6">
                  <c:v>0.11622938358722114</c:v>
                </c:pt>
                <c:pt idx="7">
                  <c:v>1.8435518164351727</c:v>
                </c:pt>
                <c:pt idx="8">
                  <c:v>0.14718860499814881</c:v>
                </c:pt>
                <c:pt idx="9">
                  <c:v>7.6964151691939334E-2</c:v>
                </c:pt>
                <c:pt idx="10">
                  <c:v>0.38104783534903253</c:v>
                </c:pt>
                <c:pt idx="11">
                  <c:v>0.17030470534823153</c:v>
                </c:pt>
                <c:pt idx="12">
                  <c:v>3.8052660921413121E-2</c:v>
                </c:pt>
                <c:pt idx="13">
                  <c:v>0.60744619601233596</c:v>
                </c:pt>
                <c:pt idx="14">
                  <c:v>1.1328337760970559</c:v>
                </c:pt>
                <c:pt idx="15">
                  <c:v>0.99223702608176634</c:v>
                </c:pt>
                <c:pt idx="16">
                  <c:v>2.2546736766380748</c:v>
                </c:pt>
                <c:pt idx="17">
                  <c:v>0.25531214968674298</c:v>
                </c:pt>
                <c:pt idx="18">
                  <c:v>1.6721752506181928</c:v>
                </c:pt>
                <c:pt idx="19">
                  <c:v>1.2949106804538661</c:v>
                </c:pt>
                <c:pt idx="20">
                  <c:v>0.75162660986027741</c:v>
                </c:pt>
                <c:pt idx="21">
                  <c:v>0</c:v>
                </c:pt>
                <c:pt idx="22">
                  <c:v>6.5461973037710147E-2</c:v>
                </c:pt>
                <c:pt idx="23">
                  <c:v>0.17978140877265805</c:v>
                </c:pt>
                <c:pt idx="24">
                  <c:v>0.33710039812541925</c:v>
                </c:pt>
                <c:pt idx="25">
                  <c:v>0.18717895706641557</c:v>
                </c:pt>
                <c:pt idx="26">
                  <c:v>2.1485175546447297</c:v>
                </c:pt>
                <c:pt idx="27">
                  <c:v>0.59840178150283763</c:v>
                </c:pt>
                <c:pt idx="28">
                  <c:v>1.2171422099759304E-2</c:v>
                </c:pt>
                <c:pt idx="29">
                  <c:v>7.0093671180292014E-2</c:v>
                </c:pt>
                <c:pt idx="30">
                  <c:v>0.11954564175251606</c:v>
                </c:pt>
                <c:pt idx="31">
                  <c:v>0.39311949675359154</c:v>
                </c:pt>
                <c:pt idx="32">
                  <c:v>6.6874520251422945E-2</c:v>
                </c:pt>
                <c:pt idx="33">
                  <c:v>4.6703825810100713E-2</c:v>
                </c:pt>
                <c:pt idx="34">
                  <c:v>1.4050610681832294</c:v>
                </c:pt>
                <c:pt idx="35">
                  <c:v>0.2466079457898995</c:v>
                </c:pt>
                <c:pt idx="36">
                  <c:v>1.0081796787913726</c:v>
                </c:pt>
                <c:pt idx="37">
                  <c:v>0.31236558119753477</c:v>
                </c:pt>
                <c:pt idx="38">
                  <c:v>11.02993776788526</c:v>
                </c:pt>
                <c:pt idx="39">
                  <c:v>0.62608019968422157</c:v>
                </c:pt>
                <c:pt idx="40">
                  <c:v>0.30754795213146013</c:v>
                </c:pt>
                <c:pt idx="41">
                  <c:v>0.84849118832081349</c:v>
                </c:pt>
                <c:pt idx="42">
                  <c:v>6.8188233078632665</c:v>
                </c:pt>
                <c:pt idx="43">
                  <c:v>1.1665647030338457</c:v>
                </c:pt>
                <c:pt idx="44">
                  <c:v>32.841776426082156</c:v>
                </c:pt>
                <c:pt idx="45">
                  <c:v>0</c:v>
                </c:pt>
                <c:pt idx="46">
                  <c:v>0.35344285613889176</c:v>
                </c:pt>
                <c:pt idx="47">
                  <c:v>1.1985185573509309</c:v>
                </c:pt>
                <c:pt idx="48">
                  <c:v>0.21103462687549557</c:v>
                </c:pt>
                <c:pt idx="49">
                  <c:v>3.7337491772478734E-2</c:v>
                </c:pt>
                <c:pt idx="50">
                  <c:v>0.35049696530490121</c:v>
                </c:pt>
                <c:pt idx="51">
                  <c:v>0.8527230947494937</c:v>
                </c:pt>
                <c:pt idx="52">
                  <c:v>11.188463903585435</c:v>
                </c:pt>
                <c:pt idx="53">
                  <c:v>0.14141748154088712</c:v>
                </c:pt>
                <c:pt idx="54">
                  <c:v>3.1677412347785463</c:v>
                </c:pt>
                <c:pt idx="55">
                  <c:v>2.4638617759478501</c:v>
                </c:pt>
                <c:pt idx="56">
                  <c:v>2.8142457195579649E-2</c:v>
                </c:pt>
                <c:pt idx="57">
                  <c:v>6.5126437092468584E-2</c:v>
                </c:pt>
                <c:pt idx="58">
                  <c:v>6.5946058356753351E-2</c:v>
                </c:pt>
                <c:pt idx="59">
                  <c:v>0.30922992959051993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1.1032769639227984</c:v>
                </c:pt>
                <c:pt idx="66">
                  <c:v>2.5638686497090086</c:v>
                </c:pt>
                <c:pt idx="67">
                  <c:v>7.6535434234559805</c:v>
                </c:pt>
                <c:pt idx="68">
                  <c:v>1.2543810513476741</c:v>
                </c:pt>
                <c:pt idx="69">
                  <c:v>2.8404819033337474</c:v>
                </c:pt>
                <c:pt idx="70">
                  <c:v>5.1269642776152686</c:v>
                </c:pt>
                <c:pt idx="71">
                  <c:v>1.6994729521534693</c:v>
                </c:pt>
                <c:pt idx="72">
                  <c:v>0.43884752957820178</c:v>
                </c:pt>
                <c:pt idx="73">
                  <c:v>17.65198543200027</c:v>
                </c:pt>
                <c:pt idx="74">
                  <c:v>2.4225636814656055</c:v>
                </c:pt>
                <c:pt idx="75">
                  <c:v>3.7335647136875707</c:v>
                </c:pt>
                <c:pt idx="76">
                  <c:v>0.29859894375814028</c:v>
                </c:pt>
                <c:pt idx="77">
                  <c:v>0.12994142268093473</c:v>
                </c:pt>
                <c:pt idx="78">
                  <c:v>26.424226788213311</c:v>
                </c:pt>
                <c:pt idx="79">
                  <c:v>0.27757927655806508</c:v>
                </c:pt>
                <c:pt idx="80">
                  <c:v>9.2102438331327224E-2</c:v>
                </c:pt>
                <c:pt idx="81">
                  <c:v>4.1089358155485147</c:v>
                </c:pt>
                <c:pt idx="82">
                  <c:v>0.82098026117969214</c:v>
                </c:pt>
                <c:pt idx="83">
                  <c:v>0.17275077090849678</c:v>
                </c:pt>
                <c:pt idx="84">
                  <c:v>0</c:v>
                </c:pt>
                <c:pt idx="85">
                  <c:v>1.0406504602977602</c:v>
                </c:pt>
                <c:pt idx="86">
                  <c:v>8.8344966979444162E-2</c:v>
                </c:pt>
                <c:pt idx="87">
                  <c:v>0.24860537343198816</c:v>
                </c:pt>
                <c:pt idx="88">
                  <c:v>0.21317200461761093</c:v>
                </c:pt>
                <c:pt idx="89">
                  <c:v>10.416165053549687</c:v>
                </c:pt>
                <c:pt idx="90">
                  <c:v>0</c:v>
                </c:pt>
                <c:pt idx="91">
                  <c:v>6.9479119535776929E-2</c:v>
                </c:pt>
                <c:pt idx="92">
                  <c:v>0.40318512353781188</c:v>
                </c:pt>
                <c:pt idx="93">
                  <c:v>0.4222878945516515</c:v>
                </c:pt>
                <c:pt idx="94">
                  <c:v>0.44783906921575511</c:v>
                </c:pt>
                <c:pt idx="95">
                  <c:v>3.203070072611331</c:v>
                </c:pt>
                <c:pt idx="96">
                  <c:v>4.6012900207072965E-2</c:v>
                </c:pt>
                <c:pt idx="97">
                  <c:v>3.5001850458840439E-2</c:v>
                </c:pt>
                <c:pt idx="98">
                  <c:v>0.38522270594514318</c:v>
                </c:pt>
                <c:pt idx="99">
                  <c:v>0.10738629058903254</c:v>
                </c:pt>
                <c:pt idx="100">
                  <c:v>5.8751461865170482E-2</c:v>
                </c:pt>
                <c:pt idx="101">
                  <c:v>1.8258386047958972E-2</c:v>
                </c:pt>
                <c:pt idx="102">
                  <c:v>0.25609726105474667</c:v>
                </c:pt>
                <c:pt idx="103">
                  <c:v>2.100382332821999</c:v>
                </c:pt>
                <c:pt idx="104">
                  <c:v>0.15471753437404387</c:v>
                </c:pt>
                <c:pt idx="105">
                  <c:v>0.13523080250460257</c:v>
                </c:pt>
                <c:pt idx="106">
                  <c:v>1.4261590186040216</c:v>
                </c:pt>
                <c:pt idx="107">
                  <c:v>5.9963228604750236E-2</c:v>
                </c:pt>
                <c:pt idx="108">
                  <c:v>0.41541088521529129</c:v>
                </c:pt>
                <c:pt idx="109">
                  <c:v>1.9631482656722437</c:v>
                </c:pt>
                <c:pt idx="110">
                  <c:v>1.5738352097254358</c:v>
                </c:pt>
                <c:pt idx="111">
                  <c:v>0.16209196709426368</c:v>
                </c:pt>
                <c:pt idx="112">
                  <c:v>0.15558575094698121</c:v>
                </c:pt>
                <c:pt idx="113">
                  <c:v>0.42471490550589708</c:v>
                </c:pt>
                <c:pt idx="114">
                  <c:v>9.3273344241325933E-3</c:v>
                </c:pt>
                <c:pt idx="115">
                  <c:v>3.6544966718693429E-2</c:v>
                </c:pt>
                <c:pt idx="116">
                  <c:v>0.32012561906506387</c:v>
                </c:pt>
                <c:pt idx="117">
                  <c:v>1.6858712298123104E-2</c:v>
                </c:pt>
                <c:pt idx="118">
                  <c:v>0.33356815684527963</c:v>
                </c:pt>
                <c:pt idx="119">
                  <c:v>3.9666973854286982</c:v>
                </c:pt>
                <c:pt idx="120">
                  <c:v>1.2274077875979814E-2</c:v>
                </c:pt>
                <c:pt idx="121">
                  <c:v>2.1785717061190181E-2</c:v>
                </c:pt>
                <c:pt idx="122">
                  <c:v>2.5528987123555679E-2</c:v>
                </c:pt>
                <c:pt idx="123">
                  <c:v>1.8289455948573572</c:v>
                </c:pt>
                <c:pt idx="124">
                  <c:v>6.9913617530710945E-2</c:v>
                </c:pt>
                <c:pt idx="125">
                  <c:v>4.8428355463358309E-3</c:v>
                </c:pt>
                <c:pt idx="126">
                  <c:v>9.0086749631022672E-2</c:v>
                </c:pt>
                <c:pt idx="127">
                  <c:v>0.21696570738979881</c:v>
                </c:pt>
                <c:pt idx="128">
                  <c:v>1.0323353047120447E-2</c:v>
                </c:pt>
                <c:pt idx="129">
                  <c:v>2.7218418125583829E-2</c:v>
                </c:pt>
                <c:pt idx="130">
                  <c:v>1.220643888703386E-2</c:v>
                </c:pt>
                <c:pt idx="131">
                  <c:v>7.8722695636343643E-3</c:v>
                </c:pt>
                <c:pt idx="132">
                  <c:v>0.12317532629878727</c:v>
                </c:pt>
                <c:pt idx="133">
                  <c:v>8.0479003023330928E-3</c:v>
                </c:pt>
                <c:pt idx="134">
                  <c:v>4.7043622445336587E-2</c:v>
                </c:pt>
                <c:pt idx="135">
                  <c:v>8.9997242084145432E-3</c:v>
                </c:pt>
                <c:pt idx="136">
                  <c:v>4.9685563396709646E-2</c:v>
                </c:pt>
                <c:pt idx="137">
                  <c:v>4.8639515787573487E-2</c:v>
                </c:pt>
                <c:pt idx="138">
                  <c:v>2.1919489950458504E-2</c:v>
                </c:pt>
                <c:pt idx="139">
                  <c:v>8.2456983579418927E-2</c:v>
                </c:pt>
                <c:pt idx="140">
                  <c:v>1.3021920066847922E-2</c:v>
                </c:pt>
                <c:pt idx="141">
                  <c:v>4.5095650840424863E-2</c:v>
                </c:pt>
                <c:pt idx="142">
                  <c:v>6.3291215400178513E-2</c:v>
                </c:pt>
                <c:pt idx="143">
                  <c:v>3.9359233957440863E-2</c:v>
                </c:pt>
                <c:pt idx="144">
                  <c:v>0.11221602907024313</c:v>
                </c:pt>
                <c:pt idx="145">
                  <c:v>9.2252329737584307E-2</c:v>
                </c:pt>
                <c:pt idx="146">
                  <c:v>1.8772599064895177E-2</c:v>
                </c:pt>
                <c:pt idx="147">
                  <c:v>2.3844814737345153E-2</c:v>
                </c:pt>
                <c:pt idx="148">
                  <c:v>7.9297328222182328E-2</c:v>
                </c:pt>
                <c:pt idx="149">
                  <c:v>2.2439127938149134E-2</c:v>
                </c:pt>
                <c:pt idx="150">
                  <c:v>2.7394340264462181E-2</c:v>
                </c:pt>
                <c:pt idx="151">
                  <c:v>1.0586147737699765E-2</c:v>
                </c:pt>
                <c:pt idx="152">
                  <c:v>0.12682604475212267</c:v>
                </c:pt>
                <c:pt idx="153">
                  <c:v>1.7996575959727971E-2</c:v>
                </c:pt>
                <c:pt idx="154">
                  <c:v>2.5543016841080245E-2</c:v>
                </c:pt>
                <c:pt idx="155">
                  <c:v>2.1779256116016058E-2</c:v>
                </c:pt>
                <c:pt idx="156">
                  <c:v>1.3182080627368876E-2</c:v>
                </c:pt>
                <c:pt idx="157">
                  <c:v>8.4169613404348736E-3</c:v>
                </c:pt>
                <c:pt idx="158">
                  <c:v>1.1789341030794513E-2</c:v>
                </c:pt>
                <c:pt idx="159">
                  <c:v>1.533867113923873E-2</c:v>
                </c:pt>
                <c:pt idx="160">
                  <c:v>9.6340747837312304E-3</c:v>
                </c:pt>
                <c:pt idx="161">
                  <c:v>8.4913656856823762E-3</c:v>
                </c:pt>
                <c:pt idx="162">
                  <c:v>2.0708329439596669E-2</c:v>
                </c:pt>
                <c:pt idx="163">
                  <c:v>7.4652067887553356E-3</c:v>
                </c:pt>
                <c:pt idx="164">
                  <c:v>1.0278477298826413E-2</c:v>
                </c:pt>
                <c:pt idx="165">
                  <c:v>1.4781580207085202E-2</c:v>
                </c:pt>
                <c:pt idx="166">
                  <c:v>1.4608820441742583E-2</c:v>
                </c:pt>
                <c:pt idx="167">
                  <c:v>1.3996459432820569E-2</c:v>
                </c:pt>
                <c:pt idx="168">
                  <c:v>2.1782523166689691E-2</c:v>
                </c:pt>
                <c:pt idx="169">
                  <c:v>1.2893411848593214E-2</c:v>
                </c:pt>
                <c:pt idx="170">
                  <c:v>1.2769830263324589E-2</c:v>
                </c:pt>
                <c:pt idx="171">
                  <c:v>2.3877437820822509E-2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D-EE46-8AE4-D2F0F9F3D9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PUF!$U$2</c:f>
              <c:strCache>
                <c:ptCount val="1"/>
                <c:pt idx="0">
                  <c:v>PUF002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PUF!$S$3:$S$174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PCB143 </c:v>
                </c:pt>
                <c:pt idx="115">
                  <c:v>PCB142 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PUF!$U$3:$U$174</c:f>
              <c:numCache>
                <c:formatCode>General</c:formatCode>
                <c:ptCount val="172"/>
                <c:pt idx="0">
                  <c:v>0.15915788105696738</c:v>
                </c:pt>
                <c:pt idx="1">
                  <c:v>6.0827334402193999E-3</c:v>
                </c:pt>
                <c:pt idx="2">
                  <c:v>4.2899644358342766E-2</c:v>
                </c:pt>
                <c:pt idx="3">
                  <c:v>0.43688092618117924</c:v>
                </c:pt>
                <c:pt idx="4">
                  <c:v>4.2781901944156993E-2</c:v>
                </c:pt>
                <c:pt idx="5">
                  <c:v>0.23181738268540619</c:v>
                </c:pt>
                <c:pt idx="6">
                  <c:v>6.2272907300552148E-2</c:v>
                </c:pt>
                <c:pt idx="7">
                  <c:v>1.0669536782738254</c:v>
                </c:pt>
                <c:pt idx="8">
                  <c:v>8.1165394905761995E-2</c:v>
                </c:pt>
                <c:pt idx="9">
                  <c:v>4.1629946668381469E-2</c:v>
                </c:pt>
                <c:pt idx="10">
                  <c:v>0.34899903285393852</c:v>
                </c:pt>
                <c:pt idx="11">
                  <c:v>0.11387593272434553</c:v>
                </c:pt>
                <c:pt idx="12">
                  <c:v>2.7606824235239188E-2</c:v>
                </c:pt>
                <c:pt idx="13">
                  <c:v>0.36936653783961021</c:v>
                </c:pt>
                <c:pt idx="14">
                  <c:v>0.48901675663979755</c:v>
                </c:pt>
                <c:pt idx="15">
                  <c:v>0.5658610872544968</c:v>
                </c:pt>
                <c:pt idx="16">
                  <c:v>1.3473257439832291</c:v>
                </c:pt>
                <c:pt idx="17">
                  <c:v>0.12543425306699971</c:v>
                </c:pt>
                <c:pt idx="18">
                  <c:v>3.3219607389426948</c:v>
                </c:pt>
                <c:pt idx="19">
                  <c:v>0.89126884838497034</c:v>
                </c:pt>
                <c:pt idx="20">
                  <c:v>0.42393843754285093</c:v>
                </c:pt>
                <c:pt idx="21">
                  <c:v>0</c:v>
                </c:pt>
                <c:pt idx="22">
                  <c:v>3.8455092355386855E-2</c:v>
                </c:pt>
                <c:pt idx="23">
                  <c:v>0.10251602382965484</c:v>
                </c:pt>
                <c:pt idx="24">
                  <c:v>0.2184442446659266</c:v>
                </c:pt>
                <c:pt idx="25">
                  <c:v>7.9382376691151224E-2</c:v>
                </c:pt>
                <c:pt idx="26">
                  <c:v>1.1511184137211801</c:v>
                </c:pt>
                <c:pt idx="27">
                  <c:v>0.34058316300566294</c:v>
                </c:pt>
                <c:pt idx="28">
                  <c:v>0</c:v>
                </c:pt>
                <c:pt idx="29">
                  <c:v>5.9270539454804677E-2</c:v>
                </c:pt>
                <c:pt idx="30">
                  <c:v>6.7988401282132391E-2</c:v>
                </c:pt>
                <c:pt idx="31">
                  <c:v>0.24853406785934007</c:v>
                </c:pt>
                <c:pt idx="32">
                  <c:v>6.4438388453476839E-2</c:v>
                </c:pt>
                <c:pt idx="33">
                  <c:v>4.953615411587977E-2</c:v>
                </c:pt>
                <c:pt idx="34">
                  <c:v>0.86128793920735247</c:v>
                </c:pt>
                <c:pt idx="35">
                  <c:v>0.29277697374867079</c:v>
                </c:pt>
                <c:pt idx="36">
                  <c:v>0.639161812091532</c:v>
                </c:pt>
                <c:pt idx="37">
                  <c:v>0</c:v>
                </c:pt>
                <c:pt idx="38">
                  <c:v>7.2801486190477034</c:v>
                </c:pt>
                <c:pt idx="39">
                  <c:v>0.31704740488529315</c:v>
                </c:pt>
                <c:pt idx="40">
                  <c:v>0</c:v>
                </c:pt>
                <c:pt idx="41">
                  <c:v>0.57087232878448702</c:v>
                </c:pt>
                <c:pt idx="42">
                  <c:v>4.2921753128319562</c:v>
                </c:pt>
                <c:pt idx="43">
                  <c:v>0.61506842303314158</c:v>
                </c:pt>
                <c:pt idx="44">
                  <c:v>20.230596678427247</c:v>
                </c:pt>
                <c:pt idx="45">
                  <c:v>0</c:v>
                </c:pt>
                <c:pt idx="46">
                  <c:v>0.29665604845195043</c:v>
                </c:pt>
                <c:pt idx="47">
                  <c:v>0.82758828672144691</c:v>
                </c:pt>
                <c:pt idx="48">
                  <c:v>0</c:v>
                </c:pt>
                <c:pt idx="49">
                  <c:v>0</c:v>
                </c:pt>
                <c:pt idx="50">
                  <c:v>0.2323670819559758</c:v>
                </c:pt>
                <c:pt idx="51">
                  <c:v>0.47414997073110132</c:v>
                </c:pt>
                <c:pt idx="52">
                  <c:v>10.096410719355017</c:v>
                </c:pt>
                <c:pt idx="53">
                  <c:v>0</c:v>
                </c:pt>
                <c:pt idx="54">
                  <c:v>2.3141482877825346</c:v>
                </c:pt>
                <c:pt idx="55">
                  <c:v>2.257095694876357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0.24918339318912522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1.2852089982969486</c:v>
                </c:pt>
                <c:pt idx="66">
                  <c:v>3.0624007760770682</c:v>
                </c:pt>
                <c:pt idx="67">
                  <c:v>4.8847570300493564</c:v>
                </c:pt>
                <c:pt idx="68">
                  <c:v>2.7749624513252469</c:v>
                </c:pt>
                <c:pt idx="69">
                  <c:v>3.4659611758306506</c:v>
                </c:pt>
                <c:pt idx="70">
                  <c:v>4.8102137541807988</c:v>
                </c:pt>
                <c:pt idx="71">
                  <c:v>0.55642854780813922</c:v>
                </c:pt>
                <c:pt idx="72">
                  <c:v>0</c:v>
                </c:pt>
                <c:pt idx="73">
                  <c:v>18.237304921197175</c:v>
                </c:pt>
                <c:pt idx="74">
                  <c:v>1.4814119057582613</c:v>
                </c:pt>
                <c:pt idx="75">
                  <c:v>3.3376768897612723</c:v>
                </c:pt>
                <c:pt idx="76">
                  <c:v>0.4514086864020333</c:v>
                </c:pt>
                <c:pt idx="77">
                  <c:v>0</c:v>
                </c:pt>
                <c:pt idx="78">
                  <c:v>39.293771053641173</c:v>
                </c:pt>
                <c:pt idx="79">
                  <c:v>0</c:v>
                </c:pt>
                <c:pt idx="80">
                  <c:v>0</c:v>
                </c:pt>
                <c:pt idx="81">
                  <c:v>4.0629621433252732</c:v>
                </c:pt>
                <c:pt idx="82">
                  <c:v>0.41041740641748026</c:v>
                </c:pt>
                <c:pt idx="83">
                  <c:v>0</c:v>
                </c:pt>
                <c:pt idx="84">
                  <c:v>0</c:v>
                </c:pt>
                <c:pt idx="85">
                  <c:v>1.0554976398866389</c:v>
                </c:pt>
                <c:pt idx="86">
                  <c:v>0</c:v>
                </c:pt>
                <c:pt idx="87">
                  <c:v>0.29821119036726046</c:v>
                </c:pt>
                <c:pt idx="88">
                  <c:v>0</c:v>
                </c:pt>
                <c:pt idx="89">
                  <c:v>9.8992944434180163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1.0377407811753236</c:v>
                </c:pt>
                <c:pt idx="94">
                  <c:v>0.66048323435684375</c:v>
                </c:pt>
                <c:pt idx="95">
                  <c:v>3.9545115960826491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0.51136057468495877</c:v>
                </c:pt>
                <c:pt idx="103">
                  <c:v>3.7807715519752798</c:v>
                </c:pt>
                <c:pt idx="104">
                  <c:v>0.29657919471338656</c:v>
                </c:pt>
                <c:pt idx="105">
                  <c:v>0.18620095903650311</c:v>
                </c:pt>
                <c:pt idx="106">
                  <c:v>2.5795696823480165</c:v>
                </c:pt>
                <c:pt idx="107">
                  <c:v>9.6623128097446206E-2</c:v>
                </c:pt>
                <c:pt idx="108">
                  <c:v>0.6670824249843692</c:v>
                </c:pt>
                <c:pt idx="109">
                  <c:v>3.099992991001272</c:v>
                </c:pt>
                <c:pt idx="110">
                  <c:v>1.9034672408773532</c:v>
                </c:pt>
                <c:pt idx="111">
                  <c:v>0.3038127910023139</c:v>
                </c:pt>
                <c:pt idx="112">
                  <c:v>0.23812924047619152</c:v>
                </c:pt>
                <c:pt idx="113">
                  <c:v>0.69565448657503004</c:v>
                </c:pt>
                <c:pt idx="114">
                  <c:v>7.7752561022491156E-4</c:v>
                </c:pt>
                <c:pt idx="115">
                  <c:v>7.8822537491444198E-4</c:v>
                </c:pt>
                <c:pt idx="116">
                  <c:v>0.49124950758506053</c:v>
                </c:pt>
                <c:pt idx="117">
                  <c:v>4.9758466492056731E-4</c:v>
                </c:pt>
                <c:pt idx="118">
                  <c:v>0.60528532471585694</c:v>
                </c:pt>
                <c:pt idx="119">
                  <c:v>6.6368206401844292</c:v>
                </c:pt>
                <c:pt idx="120">
                  <c:v>7.350900155359821E-4</c:v>
                </c:pt>
                <c:pt idx="121">
                  <c:v>5.1098127389535256E-4</c:v>
                </c:pt>
                <c:pt idx="122">
                  <c:v>5.0312757555647566E-4</c:v>
                </c:pt>
                <c:pt idx="123">
                  <c:v>3.5812964740331634</c:v>
                </c:pt>
                <c:pt idx="124">
                  <c:v>9.7326714195313038E-2</c:v>
                </c:pt>
                <c:pt idx="125">
                  <c:v>4.9789451880532577E-4</c:v>
                </c:pt>
                <c:pt idx="126">
                  <c:v>0.13844410428938056</c:v>
                </c:pt>
                <c:pt idx="127">
                  <c:v>0.39027160759034984</c:v>
                </c:pt>
                <c:pt idx="128">
                  <c:v>5.1355619091019843E-4</c:v>
                </c:pt>
                <c:pt idx="129">
                  <c:v>4.8808258596340939E-4</c:v>
                </c:pt>
                <c:pt idx="130">
                  <c:v>4.4033351787884728E-4</c:v>
                </c:pt>
                <c:pt idx="131">
                  <c:v>5.2216274466444486E-4</c:v>
                </c:pt>
                <c:pt idx="132">
                  <c:v>0.22259358207643448</c:v>
                </c:pt>
                <c:pt idx="133">
                  <c:v>4.3547839191193817E-4</c:v>
                </c:pt>
                <c:pt idx="134">
                  <c:v>6.7495434057956605E-2</c:v>
                </c:pt>
                <c:pt idx="135">
                  <c:v>4.7047447662612531E-4</c:v>
                </c:pt>
                <c:pt idx="136">
                  <c:v>8.985550883037996E-2</c:v>
                </c:pt>
                <c:pt idx="137">
                  <c:v>9.4360663713255147E-2</c:v>
                </c:pt>
                <c:pt idx="138">
                  <c:v>3.0177683168448564E-2</c:v>
                </c:pt>
                <c:pt idx="139">
                  <c:v>0.36406568748126811</c:v>
                </c:pt>
                <c:pt idx="140">
                  <c:v>2.7537110079852604E-2</c:v>
                </c:pt>
                <c:pt idx="141">
                  <c:v>0.11320007305975047</c:v>
                </c:pt>
                <c:pt idx="142">
                  <c:v>0.16160431090011665</c:v>
                </c:pt>
                <c:pt idx="143">
                  <c:v>9.8764555511605706E-2</c:v>
                </c:pt>
                <c:pt idx="144">
                  <c:v>0.31435553680029171</c:v>
                </c:pt>
                <c:pt idx="145">
                  <c:v>0.27580767994371569</c:v>
                </c:pt>
                <c:pt idx="146">
                  <c:v>1.3665427164950282E-2</c:v>
                </c:pt>
                <c:pt idx="147">
                  <c:v>1.3263552150550317E-2</c:v>
                </c:pt>
                <c:pt idx="148">
                  <c:v>0.26429362331373885</c:v>
                </c:pt>
                <c:pt idx="149">
                  <c:v>7.8360918747803678E-3</c:v>
                </c:pt>
                <c:pt idx="150">
                  <c:v>6.40612271287542E-2</c:v>
                </c:pt>
                <c:pt idx="151">
                  <c:v>5.403766159509212E-4</c:v>
                </c:pt>
                <c:pt idx="152">
                  <c:v>0.61544476489339994</c:v>
                </c:pt>
                <c:pt idx="153">
                  <c:v>6.850033813131734E-3</c:v>
                </c:pt>
                <c:pt idx="154">
                  <c:v>1.3156984720369302E-2</c:v>
                </c:pt>
                <c:pt idx="155">
                  <c:v>2.7178986379627231E-2</c:v>
                </c:pt>
                <c:pt idx="156">
                  <c:v>1.0935169990392873E-2</c:v>
                </c:pt>
                <c:pt idx="157">
                  <c:v>6.3264895638650653E-4</c:v>
                </c:pt>
                <c:pt idx="158">
                  <c:v>3.4913076066870871E-2</c:v>
                </c:pt>
                <c:pt idx="159">
                  <c:v>1.9520346080646098E-2</c:v>
                </c:pt>
                <c:pt idx="160">
                  <c:v>2.9863185592060453E-2</c:v>
                </c:pt>
                <c:pt idx="161">
                  <c:v>1.4852018674188673E-2</c:v>
                </c:pt>
                <c:pt idx="162">
                  <c:v>9.1033889493306083E-2</c:v>
                </c:pt>
                <c:pt idx="163">
                  <c:v>1.700099670568336E-2</c:v>
                </c:pt>
                <c:pt idx="164">
                  <c:v>3.0619344969246214E-2</c:v>
                </c:pt>
                <c:pt idx="165">
                  <c:v>6.5033625693358299E-2</c:v>
                </c:pt>
                <c:pt idx="166">
                  <c:v>5.1848091964076803E-2</c:v>
                </c:pt>
                <c:pt idx="167">
                  <c:v>1.1600393136016532E-2</c:v>
                </c:pt>
                <c:pt idx="168">
                  <c:v>2.4941014560633305E-2</c:v>
                </c:pt>
                <c:pt idx="169">
                  <c:v>1.0972892235219158E-2</c:v>
                </c:pt>
                <c:pt idx="170">
                  <c:v>2.4185134993392868E-2</c:v>
                </c:pt>
                <c:pt idx="171">
                  <c:v>9.3521948382177481E-3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7-0E47-BF29-F712B9D6F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PUF!$V$2</c:f>
              <c:strCache>
                <c:ptCount val="1"/>
                <c:pt idx="0">
                  <c:v>PUF003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PUF!$S$3:$S$174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PCB143 </c:v>
                </c:pt>
                <c:pt idx="115">
                  <c:v>PCB142 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PUF!$V$3:$V$174</c:f>
              <c:numCache>
                <c:formatCode>General</c:formatCode>
                <c:ptCount val="172"/>
                <c:pt idx="0">
                  <c:v>0.78380119534321135</c:v>
                </c:pt>
                <c:pt idx="1">
                  <c:v>0</c:v>
                </c:pt>
                <c:pt idx="2">
                  <c:v>0.2379435406628585</c:v>
                </c:pt>
                <c:pt idx="3">
                  <c:v>1.3826545259142171</c:v>
                </c:pt>
                <c:pt idx="4">
                  <c:v>0.1843331211532995</c:v>
                </c:pt>
                <c:pt idx="5">
                  <c:v>0.58096380650969914</c:v>
                </c:pt>
                <c:pt idx="6">
                  <c:v>0.26953007079312125</c:v>
                </c:pt>
                <c:pt idx="7">
                  <c:v>2.4542423410667942</c:v>
                </c:pt>
                <c:pt idx="8">
                  <c:v>0.2292792148838026</c:v>
                </c:pt>
                <c:pt idx="9">
                  <c:v>0.24948196946643958</c:v>
                </c:pt>
                <c:pt idx="10">
                  <c:v>0.66194717818328186</c:v>
                </c:pt>
                <c:pt idx="11">
                  <c:v>0.49846466083748164</c:v>
                </c:pt>
                <c:pt idx="12">
                  <c:v>0</c:v>
                </c:pt>
                <c:pt idx="13">
                  <c:v>1.1771201268240103</c:v>
                </c:pt>
                <c:pt idx="14">
                  <c:v>1.4116413835792696</c:v>
                </c:pt>
                <c:pt idx="15">
                  <c:v>1.190053391875727</c:v>
                </c:pt>
                <c:pt idx="16">
                  <c:v>2.592275511413261</c:v>
                </c:pt>
                <c:pt idx="17">
                  <c:v>0.3388098224045572</c:v>
                </c:pt>
                <c:pt idx="18">
                  <c:v>2.2018294776066312</c:v>
                </c:pt>
                <c:pt idx="19">
                  <c:v>2.36696517897437</c:v>
                </c:pt>
                <c:pt idx="20">
                  <c:v>1.1486978988010523</c:v>
                </c:pt>
                <c:pt idx="21">
                  <c:v>0</c:v>
                </c:pt>
                <c:pt idx="22">
                  <c:v>0</c:v>
                </c:pt>
                <c:pt idx="23">
                  <c:v>0.34822100057265187</c:v>
                </c:pt>
                <c:pt idx="24">
                  <c:v>0.51193720614861371</c:v>
                </c:pt>
                <c:pt idx="25">
                  <c:v>0.20640494427417319</c:v>
                </c:pt>
                <c:pt idx="26">
                  <c:v>2.9480418356270919</c:v>
                </c:pt>
                <c:pt idx="27">
                  <c:v>0.72314500894599909</c:v>
                </c:pt>
                <c:pt idx="28">
                  <c:v>0</c:v>
                </c:pt>
                <c:pt idx="29">
                  <c:v>0</c:v>
                </c:pt>
                <c:pt idx="30">
                  <c:v>0.25400950770425634</c:v>
                </c:pt>
                <c:pt idx="31">
                  <c:v>0.36393595633543557</c:v>
                </c:pt>
                <c:pt idx="32">
                  <c:v>0.12913674958747434</c:v>
                </c:pt>
                <c:pt idx="33">
                  <c:v>0.1346835174728038</c:v>
                </c:pt>
                <c:pt idx="34">
                  <c:v>1.5657959139638296</c:v>
                </c:pt>
                <c:pt idx="35">
                  <c:v>0.59930628560427213</c:v>
                </c:pt>
                <c:pt idx="36">
                  <c:v>1.5651745305968552</c:v>
                </c:pt>
                <c:pt idx="37">
                  <c:v>0.63583534482541793</c:v>
                </c:pt>
                <c:pt idx="38">
                  <c:v>13.995744834818684</c:v>
                </c:pt>
                <c:pt idx="39">
                  <c:v>0.85796519811972671</c:v>
                </c:pt>
                <c:pt idx="40">
                  <c:v>0</c:v>
                </c:pt>
                <c:pt idx="41">
                  <c:v>1.2297587950019138</c:v>
                </c:pt>
                <c:pt idx="42">
                  <c:v>8.5444169924254503</c:v>
                </c:pt>
                <c:pt idx="43">
                  <c:v>1.4978406246244635</c:v>
                </c:pt>
                <c:pt idx="44">
                  <c:v>38.234739091010212</c:v>
                </c:pt>
                <c:pt idx="45">
                  <c:v>0</c:v>
                </c:pt>
                <c:pt idx="46">
                  <c:v>0.82497742989377121</c:v>
                </c:pt>
                <c:pt idx="47">
                  <c:v>1.154373982722031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0.7761227918661382</c:v>
                </c:pt>
                <c:pt idx="52">
                  <c:v>11.173334495224081</c:v>
                </c:pt>
                <c:pt idx="53">
                  <c:v>0</c:v>
                </c:pt>
                <c:pt idx="54">
                  <c:v>3.2503236778285309</c:v>
                </c:pt>
                <c:pt idx="55">
                  <c:v>2.5959301057980739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1.048602861580354</c:v>
                </c:pt>
                <c:pt idx="60">
                  <c:v>0</c:v>
                </c:pt>
                <c:pt idx="61">
                  <c:v>0</c:v>
                </c:pt>
                <c:pt idx="62">
                  <c:v>0.37257175875991666</c:v>
                </c:pt>
                <c:pt idx="63">
                  <c:v>0.28163367049305671</c:v>
                </c:pt>
                <c:pt idx="64">
                  <c:v>0</c:v>
                </c:pt>
                <c:pt idx="65">
                  <c:v>1.6094073402619506</c:v>
                </c:pt>
                <c:pt idx="66">
                  <c:v>3.0131866899793884</c:v>
                </c:pt>
                <c:pt idx="67">
                  <c:v>6.7631958656169218</c:v>
                </c:pt>
                <c:pt idx="68">
                  <c:v>4.0503816368713332</c:v>
                </c:pt>
                <c:pt idx="69">
                  <c:v>4.058502095090704</c:v>
                </c:pt>
                <c:pt idx="70">
                  <c:v>6.8136450435393279</c:v>
                </c:pt>
                <c:pt idx="71">
                  <c:v>1.1287419385202007</c:v>
                </c:pt>
                <c:pt idx="72">
                  <c:v>0.38491503367848728</c:v>
                </c:pt>
                <c:pt idx="73">
                  <c:v>20.089590810436238</c:v>
                </c:pt>
                <c:pt idx="74">
                  <c:v>2.3390603756853494</c:v>
                </c:pt>
                <c:pt idx="75">
                  <c:v>3.912228980131129</c:v>
                </c:pt>
                <c:pt idx="76">
                  <c:v>0.69982657953503236</c:v>
                </c:pt>
                <c:pt idx="77">
                  <c:v>0</c:v>
                </c:pt>
                <c:pt idx="78">
                  <c:v>24.180553791264913</c:v>
                </c:pt>
                <c:pt idx="79">
                  <c:v>0.41148255734739358</c:v>
                </c:pt>
                <c:pt idx="80">
                  <c:v>0</c:v>
                </c:pt>
                <c:pt idx="81">
                  <c:v>4.8955745274952136</c:v>
                </c:pt>
                <c:pt idx="82">
                  <c:v>0.6270779251833023</c:v>
                </c:pt>
                <c:pt idx="83">
                  <c:v>0</c:v>
                </c:pt>
                <c:pt idx="84">
                  <c:v>0</c:v>
                </c:pt>
                <c:pt idx="85">
                  <c:v>1.2177120980581</c:v>
                </c:pt>
                <c:pt idx="86">
                  <c:v>0.16054287460422267</c:v>
                </c:pt>
                <c:pt idx="87">
                  <c:v>0.38784145879447834</c:v>
                </c:pt>
                <c:pt idx="88">
                  <c:v>0.36335064439357384</c:v>
                </c:pt>
                <c:pt idx="89">
                  <c:v>9.8781450314211732</c:v>
                </c:pt>
                <c:pt idx="90">
                  <c:v>0.16734870042959865</c:v>
                </c:pt>
                <c:pt idx="91">
                  <c:v>0.2998337529423884</c:v>
                </c:pt>
                <c:pt idx="92">
                  <c:v>0.23797789820331672</c:v>
                </c:pt>
                <c:pt idx="93">
                  <c:v>0.99577233830766509</c:v>
                </c:pt>
                <c:pt idx="94">
                  <c:v>0.68502934257707082</c:v>
                </c:pt>
                <c:pt idx="95">
                  <c:v>4.4613001105173993</c:v>
                </c:pt>
                <c:pt idx="96">
                  <c:v>0</c:v>
                </c:pt>
                <c:pt idx="97">
                  <c:v>0</c:v>
                </c:pt>
                <c:pt idx="98">
                  <c:v>0.19943899470505302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0.55113937194797746</c:v>
                </c:pt>
                <c:pt idx="103">
                  <c:v>3.5410092404576439</c:v>
                </c:pt>
                <c:pt idx="104">
                  <c:v>0.33410920595847821</c:v>
                </c:pt>
                <c:pt idx="105">
                  <c:v>0.24384337740895187</c:v>
                </c:pt>
                <c:pt idx="106">
                  <c:v>2.0991118959928903</c:v>
                </c:pt>
                <c:pt idx="107">
                  <c:v>0.17155421906292309</c:v>
                </c:pt>
                <c:pt idx="108">
                  <c:v>0.61098792286519332</c:v>
                </c:pt>
                <c:pt idx="109">
                  <c:v>2.7305815818823769</c:v>
                </c:pt>
                <c:pt idx="110">
                  <c:v>2.0656472160588866</c:v>
                </c:pt>
                <c:pt idx="111">
                  <c:v>0.339169539808093</c:v>
                </c:pt>
                <c:pt idx="112">
                  <c:v>0.3193053288922939</c:v>
                </c:pt>
                <c:pt idx="113">
                  <c:v>0.68292870991354482</c:v>
                </c:pt>
                <c:pt idx="114">
                  <c:v>7.4010553282183478E-2</c:v>
                </c:pt>
                <c:pt idx="115">
                  <c:v>0.12090011030762615</c:v>
                </c:pt>
                <c:pt idx="116">
                  <c:v>0.48390703004920599</c:v>
                </c:pt>
                <c:pt idx="117">
                  <c:v>8.2304903475484192E-2</c:v>
                </c:pt>
                <c:pt idx="118">
                  <c:v>0.55904360633635009</c:v>
                </c:pt>
                <c:pt idx="119">
                  <c:v>5.7434555880642071</c:v>
                </c:pt>
                <c:pt idx="120">
                  <c:v>0.12178222198754921</c:v>
                </c:pt>
                <c:pt idx="121">
                  <c:v>8.5132002384612021E-2</c:v>
                </c:pt>
                <c:pt idx="122">
                  <c:v>6.9643234047310029E-2</c:v>
                </c:pt>
                <c:pt idx="123">
                  <c:v>2.9364825832634356</c:v>
                </c:pt>
                <c:pt idx="124">
                  <c:v>0.13220792343501592</c:v>
                </c:pt>
                <c:pt idx="125">
                  <c:v>5.4604535228715147E-2</c:v>
                </c:pt>
                <c:pt idx="126">
                  <c:v>0.22399208071458301</c:v>
                </c:pt>
                <c:pt idx="127">
                  <c:v>0.39677129971423419</c:v>
                </c:pt>
                <c:pt idx="128">
                  <c:v>8.5594501423347943E-2</c:v>
                </c:pt>
                <c:pt idx="129">
                  <c:v>6.2731142224426467E-2</c:v>
                </c:pt>
                <c:pt idx="130">
                  <c:v>5.063788905044949E-2</c:v>
                </c:pt>
                <c:pt idx="131">
                  <c:v>7.2300805180070343E-2</c:v>
                </c:pt>
                <c:pt idx="132">
                  <c:v>0.17372049574546536</c:v>
                </c:pt>
                <c:pt idx="133">
                  <c:v>7.4210172202181429E-2</c:v>
                </c:pt>
                <c:pt idx="134">
                  <c:v>0.13875867819006124</c:v>
                </c:pt>
                <c:pt idx="135">
                  <c:v>0.1373576220525882</c:v>
                </c:pt>
                <c:pt idx="136">
                  <c:v>0.38821151543011467</c:v>
                </c:pt>
                <c:pt idx="137">
                  <c:v>0.23748992063030297</c:v>
                </c:pt>
                <c:pt idx="138">
                  <c:v>0.21921578345602677</c:v>
                </c:pt>
                <c:pt idx="139">
                  <c:v>0.25144696556784063</c:v>
                </c:pt>
                <c:pt idx="140">
                  <c:v>0.10781806601065658</c:v>
                </c:pt>
                <c:pt idx="141">
                  <c:v>0.12769316116707416</c:v>
                </c:pt>
                <c:pt idx="142">
                  <c:v>0.23818173038175097</c:v>
                </c:pt>
                <c:pt idx="143">
                  <c:v>0.19997603304835793</c:v>
                </c:pt>
                <c:pt idx="144">
                  <c:v>0.23957492353931442</c:v>
                </c:pt>
                <c:pt idx="145">
                  <c:v>0.30833045310461166</c:v>
                </c:pt>
                <c:pt idx="146">
                  <c:v>0.26653079243257138</c:v>
                </c:pt>
                <c:pt idx="147">
                  <c:v>0.25781400602605237</c:v>
                </c:pt>
                <c:pt idx="148">
                  <c:v>0.20830520592789675</c:v>
                </c:pt>
                <c:pt idx="149">
                  <c:v>0.31526096568717304</c:v>
                </c:pt>
                <c:pt idx="150">
                  <c:v>9.9454629449968746E-2</c:v>
                </c:pt>
                <c:pt idx="151">
                  <c:v>0.11496117359983828</c:v>
                </c:pt>
                <c:pt idx="152">
                  <c:v>0.30934940648575671</c:v>
                </c:pt>
                <c:pt idx="153">
                  <c:v>0.18581481034700403</c:v>
                </c:pt>
                <c:pt idx="154">
                  <c:v>0.25448169373244867</c:v>
                </c:pt>
                <c:pt idx="155">
                  <c:v>0.22516431186172584</c:v>
                </c:pt>
                <c:pt idx="156">
                  <c:v>0.17657498020102208</c:v>
                </c:pt>
                <c:pt idx="157">
                  <c:v>9.6883734565054294E-2</c:v>
                </c:pt>
                <c:pt idx="158">
                  <c:v>0.31269249717566067</c:v>
                </c:pt>
                <c:pt idx="159">
                  <c:v>0.20718323042085857</c:v>
                </c:pt>
                <c:pt idx="160">
                  <c:v>0.11829984948680948</c:v>
                </c:pt>
                <c:pt idx="161">
                  <c:v>0.11864997889914213</c:v>
                </c:pt>
                <c:pt idx="162">
                  <c:v>0.20731634956854431</c:v>
                </c:pt>
                <c:pt idx="163">
                  <c:v>9.6718707523362549E-2</c:v>
                </c:pt>
                <c:pt idx="164">
                  <c:v>7.1400311394924795E-2</c:v>
                </c:pt>
                <c:pt idx="165">
                  <c:v>7.0846552171466334E-2</c:v>
                </c:pt>
                <c:pt idx="166">
                  <c:v>0.14132733354324997</c:v>
                </c:pt>
                <c:pt idx="167">
                  <c:v>0.17348452078062623</c:v>
                </c:pt>
                <c:pt idx="168">
                  <c:v>0.39478126758665388</c:v>
                </c:pt>
                <c:pt idx="169">
                  <c:v>0.12987269731941634</c:v>
                </c:pt>
                <c:pt idx="170">
                  <c:v>0.126300824526593</c:v>
                </c:pt>
                <c:pt idx="171">
                  <c:v>0.26078399075157638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35-424B-ABC6-13E532068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PUF!$W$2</c:f>
              <c:strCache>
                <c:ptCount val="1"/>
                <c:pt idx="0">
                  <c:v>PUF005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PUF!$S$3:$S$174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PCB143 </c:v>
                </c:pt>
                <c:pt idx="115">
                  <c:v>PCB142 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PUF!$W$3:$W$174</c:f>
              <c:numCache>
                <c:formatCode>General</c:formatCode>
                <c:ptCount val="172"/>
                <c:pt idx="0">
                  <c:v>0.24879125398185667</c:v>
                </c:pt>
                <c:pt idx="1">
                  <c:v>0</c:v>
                </c:pt>
                <c:pt idx="2">
                  <c:v>6.7059552718395199E-2</c:v>
                </c:pt>
                <c:pt idx="3">
                  <c:v>0.94788627308213225</c:v>
                </c:pt>
                <c:pt idx="4">
                  <c:v>0.11199635247480041</c:v>
                </c:pt>
                <c:pt idx="5">
                  <c:v>0.45396929080320092</c:v>
                </c:pt>
                <c:pt idx="6">
                  <c:v>0.12604747565253524</c:v>
                </c:pt>
                <c:pt idx="7">
                  <c:v>2.0363111711043356</c:v>
                </c:pt>
                <c:pt idx="8">
                  <c:v>0.15608132840324696</c:v>
                </c:pt>
                <c:pt idx="9">
                  <c:v>7.7304765879199655E-2</c:v>
                </c:pt>
                <c:pt idx="10">
                  <c:v>0.41524579057654931</c:v>
                </c:pt>
                <c:pt idx="11">
                  <c:v>0.18603819992169657</c:v>
                </c:pt>
                <c:pt idx="12">
                  <c:v>4.301649938131516E-2</c:v>
                </c:pt>
                <c:pt idx="13">
                  <c:v>0.70105510805812221</c:v>
                </c:pt>
                <c:pt idx="14">
                  <c:v>0.98211232769049672</c:v>
                </c:pt>
                <c:pt idx="15">
                  <c:v>1.0932350052696478</c:v>
                </c:pt>
                <c:pt idx="16">
                  <c:v>2.4427397253476251</c:v>
                </c:pt>
                <c:pt idx="17">
                  <c:v>0.25963519148491249</c:v>
                </c:pt>
                <c:pt idx="18">
                  <c:v>1.8953336328982155</c:v>
                </c:pt>
                <c:pt idx="19">
                  <c:v>1.6346554585106625</c:v>
                </c:pt>
                <c:pt idx="20">
                  <c:v>0.84495397841589404</c:v>
                </c:pt>
                <c:pt idx="21">
                  <c:v>0</c:v>
                </c:pt>
                <c:pt idx="22">
                  <c:v>0.13894131656451403</c:v>
                </c:pt>
                <c:pt idx="23">
                  <c:v>0.23281037432737706</c:v>
                </c:pt>
                <c:pt idx="24">
                  <c:v>0.40724076578732299</c:v>
                </c:pt>
                <c:pt idx="25">
                  <c:v>0.17804015901412551</c:v>
                </c:pt>
                <c:pt idx="26">
                  <c:v>2.4097767595822139</c:v>
                </c:pt>
                <c:pt idx="27">
                  <c:v>0.61657986796769337</c:v>
                </c:pt>
                <c:pt idx="28">
                  <c:v>0</c:v>
                </c:pt>
                <c:pt idx="29">
                  <c:v>4.4780211806930516E-2</c:v>
                </c:pt>
                <c:pt idx="30">
                  <c:v>0.10926058874005122</c:v>
                </c:pt>
                <c:pt idx="31">
                  <c:v>0.32699512603556019</c:v>
                </c:pt>
                <c:pt idx="32">
                  <c:v>4.0922112094684056E-2</c:v>
                </c:pt>
                <c:pt idx="33">
                  <c:v>4.1391329357664708E-2</c:v>
                </c:pt>
                <c:pt idx="34">
                  <c:v>1.5321826996410262</c:v>
                </c:pt>
                <c:pt idx="35">
                  <c:v>0</c:v>
                </c:pt>
                <c:pt idx="36">
                  <c:v>1.0825354875121134</c:v>
                </c:pt>
                <c:pt idx="37">
                  <c:v>0</c:v>
                </c:pt>
                <c:pt idx="38">
                  <c:v>10.93513361869058</c:v>
                </c:pt>
                <c:pt idx="39">
                  <c:v>0.62428474832905057</c:v>
                </c:pt>
                <c:pt idx="40">
                  <c:v>0</c:v>
                </c:pt>
                <c:pt idx="41">
                  <c:v>0.83867269490056928</c:v>
                </c:pt>
                <c:pt idx="42">
                  <c:v>6.9609497936275933</c:v>
                </c:pt>
                <c:pt idx="43">
                  <c:v>1.0738003823879332</c:v>
                </c:pt>
                <c:pt idx="44">
                  <c:v>32.995287925715139</c:v>
                </c:pt>
                <c:pt idx="45">
                  <c:v>0</c:v>
                </c:pt>
                <c:pt idx="46">
                  <c:v>0.43367923186629881</c:v>
                </c:pt>
                <c:pt idx="47">
                  <c:v>1.0805768868662584</c:v>
                </c:pt>
                <c:pt idx="48">
                  <c:v>0</c:v>
                </c:pt>
                <c:pt idx="49">
                  <c:v>0</c:v>
                </c:pt>
                <c:pt idx="50">
                  <c:v>0.35680899244413644</c:v>
                </c:pt>
                <c:pt idx="51">
                  <c:v>0.63588869159792616</c:v>
                </c:pt>
                <c:pt idx="52">
                  <c:v>12.544596395414718</c:v>
                </c:pt>
                <c:pt idx="53">
                  <c:v>0</c:v>
                </c:pt>
                <c:pt idx="54">
                  <c:v>3.2578906688770251</c:v>
                </c:pt>
                <c:pt idx="55">
                  <c:v>2.7982702591886537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0.33464709149844862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1.1051296821070511</c:v>
                </c:pt>
                <c:pt idx="66">
                  <c:v>3.6678936528802724</c:v>
                </c:pt>
                <c:pt idx="67">
                  <c:v>5.7939301880935403</c:v>
                </c:pt>
                <c:pt idx="68">
                  <c:v>2.0607966688210118</c:v>
                </c:pt>
                <c:pt idx="69">
                  <c:v>3.825123077378807</c:v>
                </c:pt>
                <c:pt idx="70">
                  <c:v>4.777921386718555</c:v>
                </c:pt>
                <c:pt idx="71">
                  <c:v>1.1340445205440834</c:v>
                </c:pt>
                <c:pt idx="72">
                  <c:v>0</c:v>
                </c:pt>
                <c:pt idx="73">
                  <c:v>18.016635645652759</c:v>
                </c:pt>
                <c:pt idx="74">
                  <c:v>1.9423196300510959</c:v>
                </c:pt>
                <c:pt idx="75">
                  <c:v>3.3871479778054754</c:v>
                </c:pt>
                <c:pt idx="76">
                  <c:v>0.40305584752624118</c:v>
                </c:pt>
                <c:pt idx="77">
                  <c:v>0</c:v>
                </c:pt>
                <c:pt idx="78">
                  <c:v>21.293389498794628</c:v>
                </c:pt>
                <c:pt idx="79">
                  <c:v>0</c:v>
                </c:pt>
                <c:pt idx="80">
                  <c:v>0</c:v>
                </c:pt>
                <c:pt idx="81">
                  <c:v>3.5249036764879937</c:v>
                </c:pt>
                <c:pt idx="82">
                  <c:v>0.46498623170149278</c:v>
                </c:pt>
                <c:pt idx="83">
                  <c:v>0</c:v>
                </c:pt>
                <c:pt idx="84">
                  <c:v>0</c:v>
                </c:pt>
                <c:pt idx="85">
                  <c:v>0.92121303314046976</c:v>
                </c:pt>
                <c:pt idx="86">
                  <c:v>0</c:v>
                </c:pt>
                <c:pt idx="87">
                  <c:v>0.26631731250816393</c:v>
                </c:pt>
                <c:pt idx="88">
                  <c:v>0.22108052079113005</c:v>
                </c:pt>
                <c:pt idx="89">
                  <c:v>10.020601751858669</c:v>
                </c:pt>
                <c:pt idx="90">
                  <c:v>0</c:v>
                </c:pt>
                <c:pt idx="91">
                  <c:v>0.16789318637364758</c:v>
                </c:pt>
                <c:pt idx="92">
                  <c:v>0.12353441595257399</c:v>
                </c:pt>
                <c:pt idx="93">
                  <c:v>0.5654430528370159</c:v>
                </c:pt>
                <c:pt idx="94">
                  <c:v>0.62057564855708913</c:v>
                </c:pt>
                <c:pt idx="95">
                  <c:v>3.6769958204235627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0.32117226962191586</c:v>
                </c:pt>
                <c:pt idx="103">
                  <c:v>2.6940914758955818</c:v>
                </c:pt>
                <c:pt idx="104">
                  <c:v>0.21202765311629188</c:v>
                </c:pt>
                <c:pt idx="105">
                  <c:v>0.19000200753158142</c:v>
                </c:pt>
                <c:pt idx="106">
                  <c:v>2.1098972093773516</c:v>
                </c:pt>
                <c:pt idx="107">
                  <c:v>9.3240873590029499E-2</c:v>
                </c:pt>
                <c:pt idx="108">
                  <c:v>0.59995773792780083</c:v>
                </c:pt>
                <c:pt idx="109">
                  <c:v>2.8343448468944401</c:v>
                </c:pt>
                <c:pt idx="110">
                  <c:v>2.201180197493529</c:v>
                </c:pt>
                <c:pt idx="111">
                  <c:v>0.25126158586690495</c:v>
                </c:pt>
                <c:pt idx="112">
                  <c:v>0.22543885577781919</c:v>
                </c:pt>
                <c:pt idx="113">
                  <c:v>0.47128051992473419</c:v>
                </c:pt>
                <c:pt idx="114">
                  <c:v>1.4376622927538736E-3</c:v>
                </c:pt>
                <c:pt idx="115">
                  <c:v>1.4574463976543251E-3</c:v>
                </c:pt>
                <c:pt idx="116">
                  <c:v>0.45718540543483177</c:v>
                </c:pt>
                <c:pt idx="117">
                  <c:v>9.2004520597326934E-4</c:v>
                </c:pt>
                <c:pt idx="118">
                  <c:v>0.48436308207295292</c:v>
                </c:pt>
                <c:pt idx="119">
                  <c:v>5.8932680640877111</c:v>
                </c:pt>
                <c:pt idx="120">
                  <c:v>1.3591979263682919E-3</c:v>
                </c:pt>
                <c:pt idx="121">
                  <c:v>9.4481583644580877E-4</c:v>
                </c:pt>
                <c:pt idx="122">
                  <c:v>9.3029417206333138E-4</c:v>
                </c:pt>
                <c:pt idx="123">
                  <c:v>2.3578054956180927</c:v>
                </c:pt>
                <c:pt idx="124">
                  <c:v>8.8589323526911443E-2</c:v>
                </c:pt>
                <c:pt idx="125">
                  <c:v>9.2061813275603078E-4</c:v>
                </c:pt>
                <c:pt idx="126">
                  <c:v>0.11416396399686751</c:v>
                </c:pt>
                <c:pt idx="127">
                  <c:v>0.25615717867027832</c:v>
                </c:pt>
                <c:pt idx="128">
                  <c:v>9.4957691576015232E-4</c:v>
                </c:pt>
                <c:pt idx="129">
                  <c:v>9.0247564885537028E-4</c:v>
                </c:pt>
                <c:pt idx="130">
                  <c:v>8.1418655098314057E-4</c:v>
                </c:pt>
                <c:pt idx="131">
                  <c:v>9.6549062669175779E-4</c:v>
                </c:pt>
                <c:pt idx="132">
                  <c:v>0.12663219117085883</c:v>
                </c:pt>
                <c:pt idx="133">
                  <c:v>8.0520931417266909E-4</c:v>
                </c:pt>
                <c:pt idx="134">
                  <c:v>5.9841821909873839E-2</c:v>
                </c:pt>
                <c:pt idx="135">
                  <c:v>8.6991785975106277E-4</c:v>
                </c:pt>
                <c:pt idx="136">
                  <c:v>5.7620330975246943E-2</c:v>
                </c:pt>
                <c:pt idx="137">
                  <c:v>5.5687878682431642E-2</c:v>
                </c:pt>
                <c:pt idx="138">
                  <c:v>2.278901969514616E-2</c:v>
                </c:pt>
                <c:pt idx="139">
                  <c:v>7.4618109545705913E-2</c:v>
                </c:pt>
                <c:pt idx="140">
                  <c:v>1.9523031900208744E-2</c:v>
                </c:pt>
                <c:pt idx="141">
                  <c:v>5.2751671663627743E-2</c:v>
                </c:pt>
                <c:pt idx="142">
                  <c:v>8.2739538441065796E-2</c:v>
                </c:pt>
                <c:pt idx="143">
                  <c:v>4.2072797474977511E-2</c:v>
                </c:pt>
                <c:pt idx="144">
                  <c:v>0.15366919384707836</c:v>
                </c:pt>
                <c:pt idx="145">
                  <c:v>0.11800884646146544</c:v>
                </c:pt>
                <c:pt idx="146">
                  <c:v>2.6468767657303164E-2</c:v>
                </c:pt>
                <c:pt idx="147">
                  <c:v>3.4294442394597585E-2</c:v>
                </c:pt>
                <c:pt idx="148">
                  <c:v>0.10165634486306159</c:v>
                </c:pt>
                <c:pt idx="149">
                  <c:v>3.9989025648250492E-2</c:v>
                </c:pt>
                <c:pt idx="150">
                  <c:v>4.89257862736227E-2</c:v>
                </c:pt>
                <c:pt idx="151">
                  <c:v>7.639942498369268E-3</c:v>
                </c:pt>
                <c:pt idx="152">
                  <c:v>0.15950037435036415</c:v>
                </c:pt>
                <c:pt idx="153">
                  <c:v>2.5557747071780896E-2</c:v>
                </c:pt>
                <c:pt idx="154">
                  <c:v>2.1081182861122715E-2</c:v>
                </c:pt>
                <c:pt idx="155">
                  <c:v>2.3813025079209505E-2</c:v>
                </c:pt>
                <c:pt idx="156">
                  <c:v>1.419245307716728E-2</c:v>
                </c:pt>
                <c:pt idx="157">
                  <c:v>8.923347656872924E-3</c:v>
                </c:pt>
                <c:pt idx="158">
                  <c:v>1.7998980506882353E-2</c:v>
                </c:pt>
                <c:pt idx="159">
                  <c:v>9.7457594994739133E-3</c:v>
                </c:pt>
                <c:pt idx="160">
                  <c:v>1.2257083452281468E-2</c:v>
                </c:pt>
                <c:pt idx="161">
                  <c:v>1.0168582114993842E-2</c:v>
                </c:pt>
                <c:pt idx="162">
                  <c:v>2.2982833905159102E-2</c:v>
                </c:pt>
                <c:pt idx="163">
                  <c:v>8.8444297308066782E-3</c:v>
                </c:pt>
                <c:pt idx="164">
                  <c:v>8.0675684167633276E-3</c:v>
                </c:pt>
                <c:pt idx="165">
                  <c:v>1.7465451918077895E-2</c:v>
                </c:pt>
                <c:pt idx="166">
                  <c:v>1.5144369515173681E-2</c:v>
                </c:pt>
                <c:pt idx="167">
                  <c:v>1.4850961189392336E-2</c:v>
                </c:pt>
                <c:pt idx="168">
                  <c:v>3.0642935801820294E-2</c:v>
                </c:pt>
                <c:pt idx="169">
                  <c:v>1.5791295302434279E-2</c:v>
                </c:pt>
                <c:pt idx="170">
                  <c:v>8.5145349904134429E-3</c:v>
                </c:pt>
                <c:pt idx="171">
                  <c:v>2.0639814437997027E-2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EB-9240-899B-0A43F755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'PUF (2)'!$N$2</c:f>
              <c:strCache>
                <c:ptCount val="1"/>
                <c:pt idx="0">
                  <c:v>PUF001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'PUF (2)'!$M$3:$M$174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PCB143 </c:v>
                </c:pt>
                <c:pt idx="115">
                  <c:v>PCB142 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'PUF (2)'!$N$3:$N$174</c:f>
              <c:numCache>
                <c:formatCode>General</c:formatCode>
                <c:ptCount val="172"/>
                <c:pt idx="0">
                  <c:v>0.32133273999294765</c:v>
                </c:pt>
                <c:pt idx="1">
                  <c:v>2.286234809699994E-2</c:v>
                </c:pt>
                <c:pt idx="2">
                  <c:v>8.8847134166550087E-2</c:v>
                </c:pt>
                <c:pt idx="3">
                  <c:v>0.88605906060091977</c:v>
                </c:pt>
                <c:pt idx="4">
                  <c:v>9.1526339894301034E-2</c:v>
                </c:pt>
                <c:pt idx="5">
                  <c:v>0.41470528287192998</c:v>
                </c:pt>
                <c:pt idx="6">
                  <c:v>0.11622938358722114</c:v>
                </c:pt>
                <c:pt idx="7">
                  <c:v>1.8435518164351727</c:v>
                </c:pt>
                <c:pt idx="8">
                  <c:v>0.14718860499814881</c:v>
                </c:pt>
                <c:pt idx="9">
                  <c:v>7.6964151691939334E-2</c:v>
                </c:pt>
                <c:pt idx="10">
                  <c:v>0.38104783534903253</c:v>
                </c:pt>
                <c:pt idx="11">
                  <c:v>0.17030470534823153</c:v>
                </c:pt>
                <c:pt idx="12">
                  <c:v>3.8052660921413121E-2</c:v>
                </c:pt>
                <c:pt idx="13">
                  <c:v>0.60744619601233596</c:v>
                </c:pt>
                <c:pt idx="14">
                  <c:v>1.1328337760970559</c:v>
                </c:pt>
                <c:pt idx="15">
                  <c:v>0.99223702608176634</c:v>
                </c:pt>
                <c:pt idx="16">
                  <c:v>2.2546736766380748</c:v>
                </c:pt>
                <c:pt idx="17">
                  <c:v>0.25531214968674298</c:v>
                </c:pt>
                <c:pt idx="18">
                  <c:v>1.6721752506181928</c:v>
                </c:pt>
                <c:pt idx="19">
                  <c:v>1.2949106804538661</c:v>
                </c:pt>
                <c:pt idx="20">
                  <c:v>0.75162660986027741</c:v>
                </c:pt>
                <c:pt idx="21">
                  <c:v>0</c:v>
                </c:pt>
                <c:pt idx="22">
                  <c:v>6.5461973037710147E-2</c:v>
                </c:pt>
                <c:pt idx="23">
                  <c:v>0.17978140877265805</c:v>
                </c:pt>
                <c:pt idx="24">
                  <c:v>0.33710039812541925</c:v>
                </c:pt>
                <c:pt idx="25">
                  <c:v>0.18717895706641557</c:v>
                </c:pt>
                <c:pt idx="26">
                  <c:v>2.1485175546447297</c:v>
                </c:pt>
                <c:pt idx="27">
                  <c:v>0.59840178150283763</c:v>
                </c:pt>
                <c:pt idx="28">
                  <c:v>1.2171422099759304E-2</c:v>
                </c:pt>
                <c:pt idx="29">
                  <c:v>7.0093671180292014E-2</c:v>
                </c:pt>
                <c:pt idx="30">
                  <c:v>0.11954564175251606</c:v>
                </c:pt>
                <c:pt idx="31">
                  <c:v>0.39311949675359154</c:v>
                </c:pt>
                <c:pt idx="32">
                  <c:v>6.6874520251422945E-2</c:v>
                </c:pt>
                <c:pt idx="33">
                  <c:v>4.6703825810100713E-2</c:v>
                </c:pt>
                <c:pt idx="34">
                  <c:v>1.4050610681832294</c:v>
                </c:pt>
                <c:pt idx="35">
                  <c:v>0.2466079457898995</c:v>
                </c:pt>
                <c:pt idx="36">
                  <c:v>1.0081796787913726</c:v>
                </c:pt>
                <c:pt idx="37">
                  <c:v>0.31236558119753477</c:v>
                </c:pt>
                <c:pt idx="38">
                  <c:v>11.02993776788526</c:v>
                </c:pt>
                <c:pt idx="39">
                  <c:v>0.62608019968422157</c:v>
                </c:pt>
                <c:pt idx="40">
                  <c:v>0.30754795213146013</c:v>
                </c:pt>
                <c:pt idx="41">
                  <c:v>0.84849118832081349</c:v>
                </c:pt>
                <c:pt idx="42">
                  <c:v>6.8188233078632665</c:v>
                </c:pt>
                <c:pt idx="43">
                  <c:v>1.1665647030338457</c:v>
                </c:pt>
                <c:pt idx="44">
                  <c:v>32.841776426082156</c:v>
                </c:pt>
                <c:pt idx="45">
                  <c:v>0</c:v>
                </c:pt>
                <c:pt idx="46">
                  <c:v>0.35344285613889176</c:v>
                </c:pt>
                <c:pt idx="47">
                  <c:v>1.1985185573509309</c:v>
                </c:pt>
                <c:pt idx="48">
                  <c:v>0.21103462687549557</c:v>
                </c:pt>
                <c:pt idx="49">
                  <c:v>3.7337491772478734E-2</c:v>
                </c:pt>
                <c:pt idx="50">
                  <c:v>0.35049696530490121</c:v>
                </c:pt>
                <c:pt idx="51">
                  <c:v>0.8527230947494937</c:v>
                </c:pt>
                <c:pt idx="52">
                  <c:v>11.188463903585435</c:v>
                </c:pt>
                <c:pt idx="53">
                  <c:v>0.14141748154088712</c:v>
                </c:pt>
                <c:pt idx="54">
                  <c:v>3.1677412347785463</c:v>
                </c:pt>
                <c:pt idx="55">
                  <c:v>2.4638617759478501</c:v>
                </c:pt>
                <c:pt idx="56">
                  <c:v>2.8142457195579649E-2</c:v>
                </c:pt>
                <c:pt idx="57">
                  <c:v>6.5126437092468584E-2</c:v>
                </c:pt>
                <c:pt idx="58">
                  <c:v>6.5946058356753351E-2</c:v>
                </c:pt>
                <c:pt idx="59">
                  <c:v>0.30922992959051993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1.1032769639227984</c:v>
                </c:pt>
                <c:pt idx="66">
                  <c:v>2.5638686497090086</c:v>
                </c:pt>
                <c:pt idx="67">
                  <c:v>7.6535434234559805</c:v>
                </c:pt>
                <c:pt idx="68">
                  <c:v>1.2543810513476741</c:v>
                </c:pt>
                <c:pt idx="69">
                  <c:v>2.8404819033337474</c:v>
                </c:pt>
                <c:pt idx="70">
                  <c:v>5.1269642776152686</c:v>
                </c:pt>
                <c:pt idx="71">
                  <c:v>1.6994729521534693</c:v>
                </c:pt>
                <c:pt idx="72">
                  <c:v>0.43884752957820178</c:v>
                </c:pt>
                <c:pt idx="73">
                  <c:v>17.65198543200027</c:v>
                </c:pt>
                <c:pt idx="74">
                  <c:v>2.4225636814656055</c:v>
                </c:pt>
                <c:pt idx="75">
                  <c:v>3.7335647136875707</c:v>
                </c:pt>
                <c:pt idx="76">
                  <c:v>0.29859894375814028</c:v>
                </c:pt>
                <c:pt idx="77">
                  <c:v>0.12994142268093473</c:v>
                </c:pt>
                <c:pt idx="78">
                  <c:v>26.424226788213311</c:v>
                </c:pt>
                <c:pt idx="79">
                  <c:v>0.27757927655806508</c:v>
                </c:pt>
                <c:pt idx="80">
                  <c:v>9.2102438331327224E-2</c:v>
                </c:pt>
                <c:pt idx="81">
                  <c:v>4.1089358155485147</c:v>
                </c:pt>
                <c:pt idx="82">
                  <c:v>0.82098026117969214</c:v>
                </c:pt>
                <c:pt idx="83">
                  <c:v>0.17275077090849678</c:v>
                </c:pt>
                <c:pt idx="84">
                  <c:v>0</c:v>
                </c:pt>
                <c:pt idx="85">
                  <c:v>1.0406504602977602</c:v>
                </c:pt>
                <c:pt idx="86">
                  <c:v>8.8344966979444162E-2</c:v>
                </c:pt>
                <c:pt idx="87">
                  <c:v>0.24860537343198816</c:v>
                </c:pt>
                <c:pt idx="88">
                  <c:v>0.21317200461761093</c:v>
                </c:pt>
                <c:pt idx="89">
                  <c:v>10.416165053549687</c:v>
                </c:pt>
                <c:pt idx="90">
                  <c:v>0</c:v>
                </c:pt>
                <c:pt idx="91">
                  <c:v>6.9479119535776929E-2</c:v>
                </c:pt>
                <c:pt idx="92">
                  <c:v>0.40318512353781188</c:v>
                </c:pt>
                <c:pt idx="93">
                  <c:v>0.4222878945516515</c:v>
                </c:pt>
                <c:pt idx="94">
                  <c:v>0.44783906921575511</c:v>
                </c:pt>
                <c:pt idx="95">
                  <c:v>3.203070072611331</c:v>
                </c:pt>
                <c:pt idx="96">
                  <c:v>4.6012900207072965E-2</c:v>
                </c:pt>
                <c:pt idx="97">
                  <c:v>3.5001850458840439E-2</c:v>
                </c:pt>
                <c:pt idx="98">
                  <c:v>0.38522270594514318</c:v>
                </c:pt>
                <c:pt idx="99">
                  <c:v>0.10738629058903254</c:v>
                </c:pt>
                <c:pt idx="100">
                  <c:v>5.8751461865170482E-2</c:v>
                </c:pt>
                <c:pt idx="101">
                  <c:v>1.8258386047958972E-2</c:v>
                </c:pt>
                <c:pt idx="102">
                  <c:v>0.25609726105474667</c:v>
                </c:pt>
                <c:pt idx="103">
                  <c:v>2.100382332821999</c:v>
                </c:pt>
                <c:pt idx="104">
                  <c:v>0.15471753437404387</c:v>
                </c:pt>
                <c:pt idx="105">
                  <c:v>0.13523080250460257</c:v>
                </c:pt>
                <c:pt idx="106">
                  <c:v>1.4261590186040216</c:v>
                </c:pt>
                <c:pt idx="107">
                  <c:v>5.9963228604750236E-2</c:v>
                </c:pt>
                <c:pt idx="108">
                  <c:v>0.41541088521529129</c:v>
                </c:pt>
                <c:pt idx="109">
                  <c:v>1.9631482656722437</c:v>
                </c:pt>
                <c:pt idx="110">
                  <c:v>1.5738352097254358</c:v>
                </c:pt>
                <c:pt idx="111">
                  <c:v>0.16209196709426368</c:v>
                </c:pt>
                <c:pt idx="112">
                  <c:v>0.15558575094698121</c:v>
                </c:pt>
                <c:pt idx="113">
                  <c:v>0.42471490550589708</c:v>
                </c:pt>
                <c:pt idx="114">
                  <c:v>9.3273344241325933E-3</c:v>
                </c:pt>
                <c:pt idx="115">
                  <c:v>3.6544966718693429E-2</c:v>
                </c:pt>
                <c:pt idx="116">
                  <c:v>0.32012561906506387</c:v>
                </c:pt>
                <c:pt idx="117">
                  <c:v>1.6858712298123104E-2</c:v>
                </c:pt>
                <c:pt idx="118">
                  <c:v>0.33356815684527963</c:v>
                </c:pt>
                <c:pt idx="119">
                  <c:v>3.9666973854286982</c:v>
                </c:pt>
                <c:pt idx="120">
                  <c:v>1.2274077875979814E-2</c:v>
                </c:pt>
                <c:pt idx="121">
                  <c:v>2.1785717061190181E-2</c:v>
                </c:pt>
                <c:pt idx="122">
                  <c:v>2.5528987123555679E-2</c:v>
                </c:pt>
                <c:pt idx="123">
                  <c:v>1.8289455948573572</c:v>
                </c:pt>
                <c:pt idx="124">
                  <c:v>6.9913617530710945E-2</c:v>
                </c:pt>
                <c:pt idx="125">
                  <c:v>4.8428355463358309E-3</c:v>
                </c:pt>
                <c:pt idx="126">
                  <c:v>9.0086749631022672E-2</c:v>
                </c:pt>
                <c:pt idx="127">
                  <c:v>0.21696570738979881</c:v>
                </c:pt>
                <c:pt idx="128">
                  <c:v>1.0323353047120447E-2</c:v>
                </c:pt>
                <c:pt idx="129">
                  <c:v>2.7218418125583829E-2</c:v>
                </c:pt>
                <c:pt idx="130">
                  <c:v>1.220643888703386E-2</c:v>
                </c:pt>
                <c:pt idx="131">
                  <c:v>7.8722695636343643E-3</c:v>
                </c:pt>
                <c:pt idx="132">
                  <c:v>0.12317532629878727</c:v>
                </c:pt>
                <c:pt idx="133">
                  <c:v>8.0479003023330928E-3</c:v>
                </c:pt>
                <c:pt idx="134">
                  <c:v>4.7043622445336587E-2</c:v>
                </c:pt>
                <c:pt idx="135">
                  <c:v>8.9997242084145432E-3</c:v>
                </c:pt>
                <c:pt idx="136">
                  <c:v>4.9685563396709646E-2</c:v>
                </c:pt>
                <c:pt idx="137">
                  <c:v>4.8639515787573487E-2</c:v>
                </c:pt>
                <c:pt idx="138">
                  <c:v>2.1919489950458504E-2</c:v>
                </c:pt>
                <c:pt idx="139">
                  <c:v>8.2456983579418927E-2</c:v>
                </c:pt>
                <c:pt idx="140">
                  <c:v>1.3021920066847922E-2</c:v>
                </c:pt>
                <c:pt idx="141">
                  <c:v>4.5095650840424863E-2</c:v>
                </c:pt>
                <c:pt idx="142">
                  <c:v>6.3291215400178513E-2</c:v>
                </c:pt>
                <c:pt idx="143">
                  <c:v>3.9359233957440863E-2</c:v>
                </c:pt>
                <c:pt idx="144">
                  <c:v>0.11221602907024313</c:v>
                </c:pt>
                <c:pt idx="145">
                  <c:v>9.2252329737584307E-2</c:v>
                </c:pt>
                <c:pt idx="146">
                  <c:v>1.8772599064895177E-2</c:v>
                </c:pt>
                <c:pt idx="147">
                  <c:v>2.3844814737345153E-2</c:v>
                </c:pt>
                <c:pt idx="148">
                  <c:v>7.9297328222182328E-2</c:v>
                </c:pt>
                <c:pt idx="149">
                  <c:v>2.2439127938149134E-2</c:v>
                </c:pt>
                <c:pt idx="150">
                  <c:v>2.7394340264462181E-2</c:v>
                </c:pt>
                <c:pt idx="151">
                  <c:v>1.0586147737699765E-2</c:v>
                </c:pt>
                <c:pt idx="152">
                  <c:v>0.12682604475212267</c:v>
                </c:pt>
                <c:pt idx="153">
                  <c:v>1.7996575959727971E-2</c:v>
                </c:pt>
                <c:pt idx="154">
                  <c:v>2.5543016841080245E-2</c:v>
                </c:pt>
                <c:pt idx="155">
                  <c:v>2.1779256116016058E-2</c:v>
                </c:pt>
                <c:pt idx="156">
                  <c:v>1.3182080627368876E-2</c:v>
                </c:pt>
                <c:pt idx="157">
                  <c:v>8.4169613404348736E-3</c:v>
                </c:pt>
                <c:pt idx="158">
                  <c:v>1.1789341030794513E-2</c:v>
                </c:pt>
                <c:pt idx="159">
                  <c:v>1.533867113923873E-2</c:v>
                </c:pt>
                <c:pt idx="160">
                  <c:v>9.6340747837312304E-3</c:v>
                </c:pt>
                <c:pt idx="161">
                  <c:v>8.4913656856823762E-3</c:v>
                </c:pt>
                <c:pt idx="162">
                  <c:v>2.0708329439596669E-2</c:v>
                </c:pt>
                <c:pt idx="163">
                  <c:v>7.4652067887553356E-3</c:v>
                </c:pt>
                <c:pt idx="164">
                  <c:v>1.0278477298826413E-2</c:v>
                </c:pt>
                <c:pt idx="165">
                  <c:v>1.4781580207085202E-2</c:v>
                </c:pt>
                <c:pt idx="166">
                  <c:v>1.4608820441742583E-2</c:v>
                </c:pt>
                <c:pt idx="167">
                  <c:v>1.3996459432820569E-2</c:v>
                </c:pt>
                <c:pt idx="168">
                  <c:v>2.1782523166689691E-2</c:v>
                </c:pt>
                <c:pt idx="169">
                  <c:v>1.2893411848593214E-2</c:v>
                </c:pt>
                <c:pt idx="170">
                  <c:v>1.2769830263324589E-2</c:v>
                </c:pt>
                <c:pt idx="171">
                  <c:v>2.3877437820822509E-2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44-2249-974B-2F3B99354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'PUF (2)'!$O$2</c:f>
              <c:strCache>
                <c:ptCount val="1"/>
                <c:pt idx="0">
                  <c:v>PUF005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'PUF (2)'!$M$3:$M$174</c:f>
              <c:strCache>
                <c:ptCount val="172"/>
                <c:pt idx="0">
                  <c:v>PCB1 </c:v>
                </c:pt>
                <c:pt idx="1">
                  <c:v>PCB2 </c:v>
                </c:pt>
                <c:pt idx="2">
                  <c:v>PCB3 </c:v>
                </c:pt>
                <c:pt idx="3">
                  <c:v>PCB4 </c:v>
                </c:pt>
                <c:pt idx="4">
                  <c:v>PCB5 </c:v>
                </c:pt>
                <c:pt idx="5">
                  <c:v>PCB6 </c:v>
                </c:pt>
                <c:pt idx="6">
                  <c:v>PCB7 </c:v>
                </c:pt>
                <c:pt idx="7">
                  <c:v>PCB8 </c:v>
                </c:pt>
                <c:pt idx="8">
                  <c:v>PCB9 </c:v>
                </c:pt>
                <c:pt idx="9">
                  <c:v>PCB10 </c:v>
                </c:pt>
                <c:pt idx="10">
                  <c:v>PCB11 </c:v>
                </c:pt>
                <c:pt idx="11">
                  <c:v>PCB12+13 </c:v>
                </c:pt>
                <c:pt idx="12">
                  <c:v>PCB14</c:v>
                </c:pt>
                <c:pt idx="13">
                  <c:v>PCB15 </c:v>
                </c:pt>
                <c:pt idx="14">
                  <c:v>PCB16 </c:v>
                </c:pt>
                <c:pt idx="15">
                  <c:v>PCB17 </c:v>
                </c:pt>
                <c:pt idx="16">
                  <c:v>PCB18+30 </c:v>
                </c:pt>
                <c:pt idx="17">
                  <c:v>PCB19 </c:v>
                </c:pt>
                <c:pt idx="18">
                  <c:v>PCB20+28 </c:v>
                </c:pt>
                <c:pt idx="19">
                  <c:v>PCB21+33 </c:v>
                </c:pt>
                <c:pt idx="20">
                  <c:v>PCB22 </c:v>
                </c:pt>
                <c:pt idx="21">
                  <c:v>PCB23 </c:v>
                </c:pt>
                <c:pt idx="22">
                  <c:v>PCB24 </c:v>
                </c:pt>
                <c:pt idx="23">
                  <c:v>PCB25 </c:v>
                </c:pt>
                <c:pt idx="24">
                  <c:v>PCB26+29 </c:v>
                </c:pt>
                <c:pt idx="25">
                  <c:v>PCB27 </c:v>
                </c:pt>
                <c:pt idx="26">
                  <c:v>PCB31 </c:v>
                </c:pt>
                <c:pt idx="27">
                  <c:v>PCB32 </c:v>
                </c:pt>
                <c:pt idx="28">
                  <c:v>PCB34 </c:v>
                </c:pt>
                <c:pt idx="29">
                  <c:v>PCB35 </c:v>
                </c:pt>
                <c:pt idx="30">
                  <c:v>PCB36 </c:v>
                </c:pt>
                <c:pt idx="31">
                  <c:v>PCB37 </c:v>
                </c:pt>
                <c:pt idx="32">
                  <c:v>PCB38 </c:v>
                </c:pt>
                <c:pt idx="33">
                  <c:v>PCB39 </c:v>
                </c:pt>
                <c:pt idx="34">
                  <c:v>PCB40+71 </c:v>
                </c:pt>
                <c:pt idx="35">
                  <c:v>PCB41 </c:v>
                </c:pt>
                <c:pt idx="36">
                  <c:v>PCB42 </c:v>
                </c:pt>
                <c:pt idx="37">
                  <c:v>PCB43 </c:v>
                </c:pt>
                <c:pt idx="38">
                  <c:v>PCB44+47+65 </c:v>
                </c:pt>
                <c:pt idx="39">
                  <c:v>PCB45+51</c:v>
                </c:pt>
                <c:pt idx="40">
                  <c:v>PCB46 </c:v>
                </c:pt>
                <c:pt idx="41">
                  <c:v>PCB48 </c:v>
                </c:pt>
                <c:pt idx="42">
                  <c:v>PCB49+69 </c:v>
                </c:pt>
                <c:pt idx="43">
                  <c:v>PCB50+53 </c:v>
                </c:pt>
                <c:pt idx="44">
                  <c:v>PCB52 </c:v>
                </c:pt>
                <c:pt idx="45">
                  <c:v>PCB54 </c:v>
                </c:pt>
                <c:pt idx="46">
                  <c:v>PCB55 </c:v>
                </c:pt>
                <c:pt idx="47">
                  <c:v>PCB56 </c:v>
                </c:pt>
                <c:pt idx="48">
                  <c:v>PCB57 </c:v>
                </c:pt>
                <c:pt idx="49">
                  <c:v>PCB58 </c:v>
                </c:pt>
                <c:pt idx="50">
                  <c:v>PCB59+62+75 </c:v>
                </c:pt>
                <c:pt idx="51">
                  <c:v>PCB60 </c:v>
                </c:pt>
                <c:pt idx="52">
                  <c:v>PCB61+70+74+76 </c:v>
                </c:pt>
                <c:pt idx="53">
                  <c:v>PCB63</c:v>
                </c:pt>
                <c:pt idx="54">
                  <c:v>PCB64 </c:v>
                </c:pt>
                <c:pt idx="55">
                  <c:v>PCB66 </c:v>
                </c:pt>
                <c:pt idx="56">
                  <c:v>PCB67 </c:v>
                </c:pt>
                <c:pt idx="57">
                  <c:v>PCB68 </c:v>
                </c:pt>
                <c:pt idx="58">
                  <c:v>PCB72 </c:v>
                </c:pt>
                <c:pt idx="59">
                  <c:v>PCB73 </c:v>
                </c:pt>
                <c:pt idx="60">
                  <c:v>PCB77 </c:v>
                </c:pt>
                <c:pt idx="61">
                  <c:v>PCB78 </c:v>
                </c:pt>
                <c:pt idx="62">
                  <c:v>PCB79 </c:v>
                </c:pt>
                <c:pt idx="63">
                  <c:v>PCB80 </c:v>
                </c:pt>
                <c:pt idx="64">
                  <c:v>PCB81 </c:v>
                </c:pt>
                <c:pt idx="65">
                  <c:v>PCB82 </c:v>
                </c:pt>
                <c:pt idx="66">
                  <c:v>PCB83 </c:v>
                </c:pt>
                <c:pt idx="67">
                  <c:v>PCB84 </c:v>
                </c:pt>
                <c:pt idx="68">
                  <c:v>PCB85+116 </c:v>
                </c:pt>
                <c:pt idx="69">
                  <c:v>PCB86+97+109+119 </c:v>
                </c:pt>
                <c:pt idx="70">
                  <c:v>PCB87+125 </c:v>
                </c:pt>
                <c:pt idx="71">
                  <c:v>PCB88 </c:v>
                </c:pt>
                <c:pt idx="72">
                  <c:v>PCB89 </c:v>
                </c:pt>
                <c:pt idx="73">
                  <c:v>PCB90+101+113 </c:v>
                </c:pt>
                <c:pt idx="74">
                  <c:v>PCB91 </c:v>
                </c:pt>
                <c:pt idx="75">
                  <c:v>PCB92 </c:v>
                </c:pt>
                <c:pt idx="76">
                  <c:v>PCB93+100 </c:v>
                </c:pt>
                <c:pt idx="77">
                  <c:v>PCB94 </c:v>
                </c:pt>
                <c:pt idx="78">
                  <c:v>PCB95 </c:v>
                </c:pt>
                <c:pt idx="79">
                  <c:v>PCB96 </c:v>
                </c:pt>
                <c:pt idx="80">
                  <c:v>PCB98 </c:v>
                </c:pt>
                <c:pt idx="81">
                  <c:v>PCB99 </c:v>
                </c:pt>
                <c:pt idx="82">
                  <c:v>PCB102 </c:v>
                </c:pt>
                <c:pt idx="83">
                  <c:v>PCB103 </c:v>
                </c:pt>
                <c:pt idx="84">
                  <c:v>PCB104 </c:v>
                </c:pt>
                <c:pt idx="85">
                  <c:v>PCB105 </c:v>
                </c:pt>
                <c:pt idx="86">
                  <c:v>PCB106 </c:v>
                </c:pt>
                <c:pt idx="87">
                  <c:v>PCB107 </c:v>
                </c:pt>
                <c:pt idx="88">
                  <c:v>PCB108+124 </c:v>
                </c:pt>
                <c:pt idx="89">
                  <c:v>PCB110 </c:v>
                </c:pt>
                <c:pt idx="90">
                  <c:v>PCB111 </c:v>
                </c:pt>
                <c:pt idx="91">
                  <c:v>PCB112 </c:v>
                </c:pt>
                <c:pt idx="92">
                  <c:v>PCB114 </c:v>
                </c:pt>
                <c:pt idx="93">
                  <c:v>PCB115 </c:v>
                </c:pt>
                <c:pt idx="94">
                  <c:v>PCB117 </c:v>
                </c:pt>
                <c:pt idx="95">
                  <c:v>PCB118 </c:v>
                </c:pt>
                <c:pt idx="96">
                  <c:v>PCB120 </c:v>
                </c:pt>
                <c:pt idx="97">
                  <c:v>PCB121 </c:v>
                </c:pt>
                <c:pt idx="98">
                  <c:v>PCB122 </c:v>
                </c:pt>
                <c:pt idx="99">
                  <c:v>PCB123 </c:v>
                </c:pt>
                <c:pt idx="100">
                  <c:v>PCB126 </c:v>
                </c:pt>
                <c:pt idx="101">
                  <c:v>PCB127 </c:v>
                </c:pt>
                <c:pt idx="102">
                  <c:v>PCB128+166</c:v>
                </c:pt>
                <c:pt idx="103">
                  <c:v>PCB129+138+163 </c:v>
                </c:pt>
                <c:pt idx="104">
                  <c:v>PCB130 </c:v>
                </c:pt>
                <c:pt idx="105">
                  <c:v>PCB131 </c:v>
                </c:pt>
                <c:pt idx="106">
                  <c:v>PCB132 </c:v>
                </c:pt>
                <c:pt idx="107">
                  <c:v>PCB133 </c:v>
                </c:pt>
                <c:pt idx="108">
                  <c:v>PCB134 </c:v>
                </c:pt>
                <c:pt idx="109">
                  <c:v>PCB135+151 </c:v>
                </c:pt>
                <c:pt idx="110">
                  <c:v>PCB136 </c:v>
                </c:pt>
                <c:pt idx="111">
                  <c:v>PCB137 </c:v>
                </c:pt>
                <c:pt idx="112">
                  <c:v>PCB139+140 </c:v>
                </c:pt>
                <c:pt idx="113">
                  <c:v>PCB141 </c:v>
                </c:pt>
                <c:pt idx="114">
                  <c:v>PCB143 </c:v>
                </c:pt>
                <c:pt idx="115">
                  <c:v>PCB142 </c:v>
                </c:pt>
                <c:pt idx="116">
                  <c:v>PCB144 </c:v>
                </c:pt>
                <c:pt idx="117">
                  <c:v>PCB145 </c:v>
                </c:pt>
                <c:pt idx="118">
                  <c:v>PCB146 </c:v>
                </c:pt>
                <c:pt idx="119">
                  <c:v>PCB147+149 </c:v>
                </c:pt>
                <c:pt idx="120">
                  <c:v>PCB148 </c:v>
                </c:pt>
                <c:pt idx="121">
                  <c:v>PCB150 </c:v>
                </c:pt>
                <c:pt idx="122">
                  <c:v>PCB152 </c:v>
                </c:pt>
                <c:pt idx="123">
                  <c:v>PCB153+168 </c:v>
                </c:pt>
                <c:pt idx="124">
                  <c:v>PCB154 </c:v>
                </c:pt>
                <c:pt idx="125">
                  <c:v>PCB155 </c:v>
                </c:pt>
                <c:pt idx="126">
                  <c:v>PCB156+157 </c:v>
                </c:pt>
                <c:pt idx="127">
                  <c:v>PCB158 </c:v>
                </c:pt>
                <c:pt idx="128">
                  <c:v>PCB159 </c:v>
                </c:pt>
                <c:pt idx="129">
                  <c:v>PCB160 </c:v>
                </c:pt>
                <c:pt idx="130">
                  <c:v>PCB161 </c:v>
                </c:pt>
                <c:pt idx="131">
                  <c:v>PCB162 </c:v>
                </c:pt>
                <c:pt idx="132">
                  <c:v>PCB164 </c:v>
                </c:pt>
                <c:pt idx="133">
                  <c:v>PCB165 </c:v>
                </c:pt>
                <c:pt idx="134">
                  <c:v>PCB167 </c:v>
                </c:pt>
                <c:pt idx="135">
                  <c:v>PCB169 </c:v>
                </c:pt>
                <c:pt idx="136">
                  <c:v>PCB170 </c:v>
                </c:pt>
                <c:pt idx="137">
                  <c:v>PCB171+173 </c:v>
                </c:pt>
                <c:pt idx="138">
                  <c:v>PCB172 </c:v>
                </c:pt>
                <c:pt idx="139">
                  <c:v>PCB174 </c:v>
                </c:pt>
                <c:pt idx="140">
                  <c:v>PCB175 </c:v>
                </c:pt>
                <c:pt idx="141">
                  <c:v>PCB176 </c:v>
                </c:pt>
                <c:pt idx="142">
                  <c:v>PCB177 </c:v>
                </c:pt>
                <c:pt idx="143">
                  <c:v>PCB178 </c:v>
                </c:pt>
                <c:pt idx="144">
                  <c:v>PCB179 </c:v>
                </c:pt>
                <c:pt idx="145">
                  <c:v>PCB180+193 </c:v>
                </c:pt>
                <c:pt idx="146">
                  <c:v>PCB181 </c:v>
                </c:pt>
                <c:pt idx="147">
                  <c:v>PCB182 </c:v>
                </c:pt>
                <c:pt idx="148">
                  <c:v>PCB183 </c:v>
                </c:pt>
                <c:pt idx="149">
                  <c:v>PCB184 </c:v>
                </c:pt>
                <c:pt idx="150">
                  <c:v>PCB185 </c:v>
                </c:pt>
                <c:pt idx="151">
                  <c:v>PCB186 </c:v>
                </c:pt>
                <c:pt idx="152">
                  <c:v>PCB187 </c:v>
                </c:pt>
                <c:pt idx="153">
                  <c:v>PCB188 </c:v>
                </c:pt>
                <c:pt idx="154">
                  <c:v>PCB189 </c:v>
                </c:pt>
                <c:pt idx="155">
                  <c:v>PCB190 </c:v>
                </c:pt>
                <c:pt idx="156">
                  <c:v>PCB191 </c:v>
                </c:pt>
                <c:pt idx="157">
                  <c:v>PCB192 </c:v>
                </c:pt>
                <c:pt idx="158">
                  <c:v>PCB194 </c:v>
                </c:pt>
                <c:pt idx="159">
                  <c:v>PCB195 </c:v>
                </c:pt>
                <c:pt idx="160">
                  <c:v>PCB196 </c:v>
                </c:pt>
                <c:pt idx="161">
                  <c:v>PCB197 </c:v>
                </c:pt>
                <c:pt idx="162">
                  <c:v>PCB198+199 </c:v>
                </c:pt>
                <c:pt idx="163">
                  <c:v>PCB200 </c:v>
                </c:pt>
                <c:pt idx="164">
                  <c:v>PCB201 </c:v>
                </c:pt>
                <c:pt idx="165">
                  <c:v>PCB202 </c:v>
                </c:pt>
                <c:pt idx="166">
                  <c:v>PCB203 </c:v>
                </c:pt>
                <c:pt idx="167">
                  <c:v>PCB205 </c:v>
                </c:pt>
                <c:pt idx="168">
                  <c:v>PCB206 </c:v>
                </c:pt>
                <c:pt idx="169">
                  <c:v>PCB207 </c:v>
                </c:pt>
                <c:pt idx="170">
                  <c:v>PCB208 </c:v>
                </c:pt>
                <c:pt idx="171">
                  <c:v>PCB209 </c:v>
                </c:pt>
              </c:strCache>
            </c:strRef>
          </c:cat>
          <c:val>
            <c:numRef>
              <c:f>'PUF (2)'!$O$3:$O$174</c:f>
              <c:numCache>
                <c:formatCode>General</c:formatCode>
                <c:ptCount val="172"/>
                <c:pt idx="0">
                  <c:v>0.25049530366685957</c:v>
                </c:pt>
                <c:pt idx="1">
                  <c:v>0</c:v>
                </c:pt>
                <c:pt idx="2">
                  <c:v>6.751886472336846E-2</c:v>
                </c:pt>
                <c:pt idx="3">
                  <c:v>0.95437864481631696</c:v>
                </c:pt>
                <c:pt idx="4">
                  <c:v>0.11276345077951042</c:v>
                </c:pt>
                <c:pt idx="5">
                  <c:v>0.45707866950768949</c:v>
                </c:pt>
                <c:pt idx="6">
                  <c:v>0.12691081452696681</c:v>
                </c:pt>
                <c:pt idx="7">
                  <c:v>2.050258507894323</c:v>
                </c:pt>
                <c:pt idx="8">
                  <c:v>0.1571503785979125</c:v>
                </c:pt>
                <c:pt idx="9">
                  <c:v>7.7834250577063196E-2</c:v>
                </c:pt>
                <c:pt idx="10">
                  <c:v>0.41808993982740023</c:v>
                </c:pt>
                <c:pt idx="11">
                  <c:v>0.1873124341678819</c:v>
                </c:pt>
                <c:pt idx="12">
                  <c:v>4.3311132938755256E-2</c:v>
                </c:pt>
                <c:pt idx="13">
                  <c:v>0.70585685537414022</c:v>
                </c:pt>
                <c:pt idx="14">
                  <c:v>0.98883912445627253</c:v>
                </c:pt>
                <c:pt idx="15">
                  <c:v>1.100722916265505</c:v>
                </c:pt>
                <c:pt idx="16">
                  <c:v>2.4594708193587764</c:v>
                </c:pt>
                <c:pt idx="17">
                  <c:v>0.26141351471446539</c:v>
                </c:pt>
                <c:pt idx="18">
                  <c:v>1.9083153701113378</c:v>
                </c:pt>
                <c:pt idx="19">
                  <c:v>1.6458517287757197</c:v>
                </c:pt>
                <c:pt idx="20">
                  <c:v>0.85074133443310584</c:v>
                </c:pt>
                <c:pt idx="21">
                  <c:v>0</c:v>
                </c:pt>
                <c:pt idx="22">
                  <c:v>0.13989296941780491</c:v>
                </c:pt>
                <c:pt idx="23">
                  <c:v>0.23440496593254218</c:v>
                </c:pt>
                <c:pt idx="24">
                  <c:v>0.41003008610125508</c:v>
                </c:pt>
                <c:pt idx="25">
                  <c:v>0.17925961215819791</c:v>
                </c:pt>
                <c:pt idx="26">
                  <c:v>2.4262820798552203</c:v>
                </c:pt>
                <c:pt idx="27">
                  <c:v>0.62080301774877888</c:v>
                </c:pt>
                <c:pt idx="28">
                  <c:v>0</c:v>
                </c:pt>
                <c:pt idx="29">
                  <c:v>4.5086925586465258E-2</c:v>
                </c:pt>
                <c:pt idx="30">
                  <c:v>0.11000894893698682</c:v>
                </c:pt>
                <c:pt idx="31">
                  <c:v>0.32923481867989657</c:v>
                </c:pt>
                <c:pt idx="32">
                  <c:v>4.1202400533720929E-2</c:v>
                </c:pt>
                <c:pt idx="33">
                  <c:v>4.1674831613571675E-2</c:v>
                </c:pt>
                <c:pt idx="34">
                  <c:v>1.5426771016945671</c:v>
                </c:pt>
                <c:pt idx="35">
                  <c:v>0</c:v>
                </c:pt>
                <c:pt idx="36">
                  <c:v>1.0899501141397601</c:v>
                </c:pt>
                <c:pt idx="37">
                  <c:v>0</c:v>
                </c:pt>
                <c:pt idx="38">
                  <c:v>11.010031794169663</c:v>
                </c:pt>
                <c:pt idx="39">
                  <c:v>0.62856067126330217</c:v>
                </c:pt>
                <c:pt idx="40">
                  <c:v>0</c:v>
                </c:pt>
                <c:pt idx="41">
                  <c:v>0.84441702842794519</c:v>
                </c:pt>
                <c:pt idx="42">
                  <c:v>7.008627531945586</c:v>
                </c:pt>
                <c:pt idx="43">
                  <c:v>1.0811551795284211</c:v>
                </c:pt>
                <c:pt idx="44">
                  <c:v>33.221283048519965</c:v>
                </c:pt>
                <c:pt idx="45">
                  <c:v>0</c:v>
                </c:pt>
                <c:pt idx="46">
                  <c:v>0.43664963756435426</c:v>
                </c:pt>
                <c:pt idx="47">
                  <c:v>1.0879780984209866</c:v>
                </c:pt>
                <c:pt idx="48">
                  <c:v>0</c:v>
                </c:pt>
                <c:pt idx="49">
                  <c:v>0</c:v>
                </c:pt>
                <c:pt idx="50">
                  <c:v>0.3592528896529385</c:v>
                </c:pt>
                <c:pt idx="51">
                  <c:v>0.64024409359567236</c:v>
                </c:pt>
                <c:pt idx="52">
                  <c:v>12.630518288543863</c:v>
                </c:pt>
                <c:pt idx="53">
                  <c:v>0</c:v>
                </c:pt>
                <c:pt idx="54">
                  <c:v>3.2802049885294298</c:v>
                </c:pt>
                <c:pt idx="55">
                  <c:v>2.8174364938428313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0.33693919486513957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1.1126990634922151</c:v>
                </c:pt>
                <c:pt idx="66">
                  <c:v>3.6930162121494603</c:v>
                </c:pt>
                <c:pt idx="67">
                  <c:v>5.8336146414412031</c:v>
                </c:pt>
                <c:pt idx="68">
                  <c:v>2.0749117144994886</c:v>
                </c:pt>
                <c:pt idx="69">
                  <c:v>3.851322550514547</c:v>
                </c:pt>
                <c:pt idx="70">
                  <c:v>4.8106468756724396</c:v>
                </c:pt>
                <c:pt idx="71">
                  <c:v>1.1418119487678799</c:v>
                </c:pt>
                <c:pt idx="72">
                  <c:v>0</c:v>
                </c:pt>
                <c:pt idx="73">
                  <c:v>18.140037259678248</c:v>
                </c:pt>
                <c:pt idx="74">
                  <c:v>1.9556231891625626</c:v>
                </c:pt>
                <c:pt idx="75">
                  <c:v>3.4103476214917383</c:v>
                </c:pt>
                <c:pt idx="76">
                  <c:v>0.40581650401646396</c:v>
                </c:pt>
                <c:pt idx="77">
                  <c:v>0</c:v>
                </c:pt>
                <c:pt idx="78">
                  <c:v>21.439234632364762</c:v>
                </c:pt>
                <c:pt idx="79">
                  <c:v>0</c:v>
                </c:pt>
                <c:pt idx="80">
                  <c:v>0</c:v>
                </c:pt>
                <c:pt idx="81">
                  <c:v>3.5490468523571219</c:v>
                </c:pt>
                <c:pt idx="82">
                  <c:v>0.46817106890529336</c:v>
                </c:pt>
                <c:pt idx="83">
                  <c:v>0</c:v>
                </c:pt>
                <c:pt idx="84">
                  <c:v>0</c:v>
                </c:pt>
                <c:pt idx="85">
                  <c:v>0.92752271145037557</c:v>
                </c:pt>
                <c:pt idx="86">
                  <c:v>0</c:v>
                </c:pt>
                <c:pt idx="87">
                  <c:v>0.26814140368993611</c:v>
                </c:pt>
                <c:pt idx="88">
                  <c:v>0.22259477093370894</c:v>
                </c:pt>
                <c:pt idx="89">
                  <c:v>10.089236010440924</c:v>
                </c:pt>
                <c:pt idx="90">
                  <c:v>0</c:v>
                </c:pt>
                <c:pt idx="91">
                  <c:v>0.16904313970510598</c:v>
                </c:pt>
                <c:pt idx="92">
                  <c:v>0.12438054208933261</c:v>
                </c:pt>
                <c:pt idx="93">
                  <c:v>0.56931595045963201</c:v>
                </c:pt>
                <c:pt idx="94">
                  <c:v>0.6248261666983792</c:v>
                </c:pt>
                <c:pt idx="95">
                  <c:v>3.7021807233060682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0.32337207968807197</c:v>
                </c:pt>
                <c:pt idx="103">
                  <c:v>2.7125441572394511</c:v>
                </c:pt>
                <c:pt idx="104">
                  <c:v>0.21347989731588529</c:v>
                </c:pt>
                <c:pt idx="105">
                  <c:v>0.19130339114496087</c:v>
                </c:pt>
                <c:pt idx="106">
                  <c:v>2.1243485601281709</c:v>
                </c:pt>
                <c:pt idx="107">
                  <c:v>9.3879509710582482E-2</c:v>
                </c:pt>
                <c:pt idx="108">
                  <c:v>0.60406703750312063</c:v>
                </c:pt>
                <c:pt idx="109">
                  <c:v>2.8537581677658093</c:v>
                </c:pt>
                <c:pt idx="110">
                  <c:v>2.2162567741904216</c:v>
                </c:pt>
                <c:pt idx="111">
                  <c:v>0.25298255563331423</c:v>
                </c:pt>
                <c:pt idx="112">
                  <c:v>0.22698295752989936</c:v>
                </c:pt>
                <c:pt idx="113">
                  <c:v>0.47450846869171259</c:v>
                </c:pt>
                <c:pt idx="114">
                  <c:v>1.4475092947601677E-3</c:v>
                </c:pt>
                <c:pt idx="115">
                  <c:v>1.4674289072284462E-3</c:v>
                </c:pt>
                <c:pt idx="116">
                  <c:v>0.46031681232173127</c:v>
                </c:pt>
                <c:pt idx="117">
                  <c:v>9.2634688546696048E-4</c:v>
                </c:pt>
                <c:pt idx="118">
                  <c:v>0.48768063742999795</c:v>
                </c:pt>
                <c:pt idx="119">
                  <c:v>5.9336329138463713</c:v>
                </c:pt>
                <c:pt idx="120">
                  <c:v>1.3685075012074999E-3</c:v>
                </c:pt>
                <c:pt idx="121">
                  <c:v>9.5128717779207098E-4</c:v>
                </c:pt>
                <c:pt idx="122">
                  <c:v>9.3666604995490778E-4</c:v>
                </c:pt>
                <c:pt idx="123">
                  <c:v>2.3739548483296598</c:v>
                </c:pt>
                <c:pt idx="124">
                  <c:v>8.9196099715521601E-2</c:v>
                </c:pt>
                <c:pt idx="125">
                  <c:v>9.2692373640576868E-4</c:v>
                </c:pt>
                <c:pt idx="126">
                  <c:v>0.11494590895583996</c:v>
                </c:pt>
                <c:pt idx="127">
                  <c:v>0.25791167989424879</c:v>
                </c:pt>
                <c:pt idx="128">
                  <c:v>9.5608086723870847E-4</c:v>
                </c:pt>
                <c:pt idx="129">
                  <c:v>9.0865698891673331E-4</c:v>
                </c:pt>
                <c:pt idx="130">
                  <c:v>8.1976317119599417E-4</c:v>
                </c:pt>
                <c:pt idx="131">
                  <c:v>9.7210357619040592E-4</c:v>
                </c:pt>
                <c:pt idx="132">
                  <c:v>0.12749953494610128</c:v>
                </c:pt>
                <c:pt idx="133">
                  <c:v>8.1072444646215628E-4</c:v>
                </c:pt>
                <c:pt idx="134">
                  <c:v>6.0251697402454285E-2</c:v>
                </c:pt>
                <c:pt idx="135">
                  <c:v>8.7587620125689119E-4</c:v>
                </c:pt>
                <c:pt idx="136">
                  <c:v>5.8014990776492581E-2</c:v>
                </c:pt>
                <c:pt idx="137">
                  <c:v>5.6069302509067435E-2</c:v>
                </c:pt>
                <c:pt idx="138">
                  <c:v>2.2945108871158235E-2</c:v>
                </c:pt>
                <c:pt idx="139">
                  <c:v>7.5129192487858473E-2</c:v>
                </c:pt>
                <c:pt idx="140">
                  <c:v>1.9656751296800869E-2</c:v>
                </c:pt>
                <c:pt idx="141">
                  <c:v>5.3112984483283117E-2</c:v>
                </c:pt>
                <c:pt idx="142">
                  <c:v>8.330624760853543E-2</c:v>
                </c:pt>
                <c:pt idx="143">
                  <c:v>4.2360967320729623E-2</c:v>
                </c:pt>
                <c:pt idx="144">
                  <c:v>0.15472172257217923</c:v>
                </c:pt>
                <c:pt idx="145">
                  <c:v>0.11881712623184226</c:v>
                </c:pt>
                <c:pt idx="146">
                  <c:v>2.6650060586483591E-2</c:v>
                </c:pt>
                <c:pt idx="147">
                  <c:v>3.4529335835683447E-2</c:v>
                </c:pt>
                <c:pt idx="148">
                  <c:v>0.10235262119782004</c:v>
                </c:pt>
                <c:pt idx="149">
                  <c:v>4.0262923084228866E-2</c:v>
                </c:pt>
                <c:pt idx="150">
                  <c:v>4.9260894398822981E-2</c:v>
                </c:pt>
                <c:pt idx="151">
                  <c:v>7.6922708716517787E-3</c:v>
                </c:pt>
                <c:pt idx="152">
                  <c:v>0.16059284266795784</c:v>
                </c:pt>
                <c:pt idx="153">
                  <c:v>2.5732800133936484E-2</c:v>
                </c:pt>
                <c:pt idx="154">
                  <c:v>2.1225574524571644E-2</c:v>
                </c:pt>
                <c:pt idx="155">
                  <c:v>2.3976127990729668E-2</c:v>
                </c:pt>
                <c:pt idx="156">
                  <c:v>1.4289661659898764E-2</c:v>
                </c:pt>
                <c:pt idx="157">
                  <c:v>8.9844664764475654E-3</c:v>
                </c:pt>
                <c:pt idx="158">
                  <c:v>1.8122261195299812E-2</c:v>
                </c:pt>
                <c:pt idx="159">
                  <c:v>9.8125112768752357E-3</c:v>
                </c:pt>
                <c:pt idx="160">
                  <c:v>1.2341036078676596E-2</c:v>
                </c:pt>
                <c:pt idx="161">
                  <c:v>1.0238229937707276E-2</c:v>
                </c:pt>
                <c:pt idx="162">
                  <c:v>2.3140250575760458E-2</c:v>
                </c:pt>
                <c:pt idx="163">
                  <c:v>8.9050080166410781E-3</c:v>
                </c:pt>
                <c:pt idx="164">
                  <c:v>8.1228257346927079E-3</c:v>
                </c:pt>
                <c:pt idx="165">
                  <c:v>1.7585078301092166E-2</c:v>
                </c:pt>
                <c:pt idx="166">
                  <c:v>1.5248098073508699E-2</c:v>
                </c:pt>
                <c:pt idx="167">
                  <c:v>1.4952680101660128E-2</c:v>
                </c:pt>
                <c:pt idx="168">
                  <c:v>3.0852818923774668E-2</c:v>
                </c:pt>
                <c:pt idx="169">
                  <c:v>1.5899454859312684E-2</c:v>
                </c:pt>
                <c:pt idx="170">
                  <c:v>8.5728537232311903E-3</c:v>
                </c:pt>
                <c:pt idx="171">
                  <c:v>2.0781183030054332E-2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20-5546-99F6-7EBA0DE95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9323839"/>
        <c:axId val="689582191"/>
      </c:barChart>
      <c:catAx>
        <c:axId val="689323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582191"/>
        <c:crosses val="autoZero"/>
        <c:auto val="1"/>
        <c:lblAlgn val="ctr"/>
        <c:lblOffset val="100"/>
        <c:noMultiLvlLbl val="0"/>
      </c:catAx>
      <c:valAx>
        <c:axId val="68958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32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WD!$AB$10</c:f>
              <c:strCache>
                <c:ptCount val="1"/>
                <c:pt idx="0">
                  <c:v>PCB8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WD!$AC$10:$AF$10</c:f>
              <c:numCache>
                <c:formatCode>General</c:formatCode>
                <c:ptCount val="4"/>
                <c:pt idx="0">
                  <c:v>1.3435318567215413</c:v>
                </c:pt>
                <c:pt idx="1">
                  <c:v>2.5942092473375942</c:v>
                </c:pt>
                <c:pt idx="2">
                  <c:v>2.667483185300179</c:v>
                </c:pt>
                <c:pt idx="3">
                  <c:v>4.2475897698446632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52-114E-B493-8D0094A00579}"/>
            </c:ext>
          </c:extLst>
        </c:ser>
        <c:ser>
          <c:idx val="1"/>
          <c:order val="1"/>
          <c:tx>
            <c:strRef>
              <c:f>WD!$AB$13</c:f>
              <c:strCache>
                <c:ptCount val="1"/>
                <c:pt idx="0">
                  <c:v>PCB11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WD!$AC$13:$AF$13</c:f>
              <c:numCache>
                <c:formatCode>General</c:formatCode>
                <c:ptCount val="4"/>
                <c:pt idx="0">
                  <c:v>0.86999549912661056</c:v>
                </c:pt>
                <c:pt idx="1">
                  <c:v>0.88697314848846209</c:v>
                </c:pt>
                <c:pt idx="2">
                  <c:v>0.80512307013650442</c:v>
                </c:pt>
                <c:pt idx="3">
                  <c:v>0.72058504918716537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52-114E-B493-8D0094A00579}"/>
            </c:ext>
          </c:extLst>
        </c:ser>
        <c:ser>
          <c:idx val="2"/>
          <c:order val="2"/>
          <c:tx>
            <c:strRef>
              <c:f>WD!$AB$16</c:f>
              <c:strCache>
                <c:ptCount val="1"/>
                <c:pt idx="0">
                  <c:v>PCB15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WD!$AC$16:$AF$16</c:f>
              <c:numCache>
                <c:formatCode>General</c:formatCode>
                <c:ptCount val="4"/>
                <c:pt idx="0">
                  <c:v>0.55218490564732159</c:v>
                </c:pt>
                <c:pt idx="1">
                  <c:v>1.0038061285539401</c:v>
                </c:pt>
                <c:pt idx="2">
                  <c:v>0.88381140050403295</c:v>
                </c:pt>
                <c:pt idx="3">
                  <c:v>0.9892428527414483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52-114E-B493-8D0094A00579}"/>
            </c:ext>
          </c:extLst>
        </c:ser>
        <c:ser>
          <c:idx val="3"/>
          <c:order val="3"/>
          <c:tx>
            <c:strRef>
              <c:f>WD!$AB$17</c:f>
              <c:strCache>
                <c:ptCount val="1"/>
                <c:pt idx="0">
                  <c:v>PCB16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WD!$AC$17:$AG$17</c:f>
              <c:numCache>
                <c:formatCode>General</c:formatCode>
                <c:ptCount val="5"/>
                <c:pt idx="0">
                  <c:v>0.5213266844772052</c:v>
                </c:pt>
                <c:pt idx="1">
                  <c:v>1.7103224890786815</c:v>
                </c:pt>
                <c:pt idx="2">
                  <c:v>2.247230995201988</c:v>
                </c:pt>
                <c:pt idx="3">
                  <c:v>1.8069887434074641</c:v>
                </c:pt>
                <c:pt idx="4">
                  <c:v>1.3680632705372562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52-114E-B493-8D0094A00579}"/>
            </c:ext>
          </c:extLst>
        </c:ser>
        <c:ser>
          <c:idx val="4"/>
          <c:order val="4"/>
          <c:tx>
            <c:strRef>
              <c:f>WD!$AB$18</c:f>
              <c:strCache>
                <c:ptCount val="1"/>
                <c:pt idx="0">
                  <c:v>PCB17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WD!$AC$18:$AF$18</c:f>
              <c:numCache>
                <c:formatCode>General</c:formatCode>
                <c:ptCount val="4"/>
                <c:pt idx="0">
                  <c:v>0.52668307174626716</c:v>
                </c:pt>
                <c:pt idx="1">
                  <c:v>1.4443788497369106</c:v>
                </c:pt>
                <c:pt idx="2">
                  <c:v>2.1270625418991123</c:v>
                </c:pt>
                <c:pt idx="3">
                  <c:v>1.9499984610615482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452-114E-B493-8D0094A00579}"/>
            </c:ext>
          </c:extLst>
        </c:ser>
        <c:ser>
          <c:idx val="5"/>
          <c:order val="5"/>
          <c:tx>
            <c:strRef>
              <c:f>WD!$AB$19</c:f>
              <c:strCache>
                <c:ptCount val="1"/>
                <c:pt idx="0">
                  <c:v>PCB18+30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WD!$AC$19:$AF$19</c:f>
              <c:numCache>
                <c:formatCode>General</c:formatCode>
                <c:ptCount val="4"/>
                <c:pt idx="0">
                  <c:v>1.1277686248420584</c:v>
                </c:pt>
                <c:pt idx="1">
                  <c:v>2.989204520507041</c:v>
                </c:pt>
                <c:pt idx="2">
                  <c:v>4.4363272539694236</c:v>
                </c:pt>
                <c:pt idx="3">
                  <c:v>4.9363612519620537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B-9749-A0CB-DE949862F742}"/>
            </c:ext>
          </c:extLst>
        </c:ser>
        <c:ser>
          <c:idx val="6"/>
          <c:order val="6"/>
          <c:tx>
            <c:strRef>
              <c:f>WD!$AB$21</c:f>
              <c:strCache>
                <c:ptCount val="1"/>
                <c:pt idx="0">
                  <c:v>PCB20+28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WD!$AC$21:$AF$21</c:f>
              <c:numCache>
                <c:formatCode>General</c:formatCode>
                <c:ptCount val="4"/>
                <c:pt idx="0">
                  <c:v>0.95429041325250363</c:v>
                </c:pt>
                <c:pt idx="1">
                  <c:v>2.1895270577241752</c:v>
                </c:pt>
                <c:pt idx="2">
                  <c:v>2.6128364434583116</c:v>
                </c:pt>
                <c:pt idx="3">
                  <c:v>3.5325279009060853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2B-9749-A0CB-DE949862F742}"/>
            </c:ext>
          </c:extLst>
        </c:ser>
        <c:ser>
          <c:idx val="7"/>
          <c:order val="7"/>
          <c:tx>
            <c:strRef>
              <c:f>WD!$AB$22</c:f>
              <c:strCache>
                <c:ptCount val="1"/>
                <c:pt idx="0">
                  <c:v>PCB21+33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WD!$AC$22:$AF$22</c:f>
              <c:numCache>
                <c:formatCode>General</c:formatCode>
                <c:ptCount val="4"/>
                <c:pt idx="0">
                  <c:v>0.8399725805382674</c:v>
                </c:pt>
                <c:pt idx="1">
                  <c:v>1.8376938133148801</c:v>
                </c:pt>
                <c:pt idx="2">
                  <c:v>2.0792869824966695</c:v>
                </c:pt>
                <c:pt idx="3">
                  <c:v>2.9524537697799906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2B-9749-A0CB-DE949862F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WD!$AB$27</c:f>
              <c:strCache>
                <c:ptCount val="1"/>
                <c:pt idx="0">
                  <c:v>PCB26+29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WD!$AC$27:$AG$27</c:f>
              <c:numCache>
                <c:formatCode>General</c:formatCode>
                <c:ptCount val="5"/>
                <c:pt idx="0">
                  <c:v>0.31267107944072486</c:v>
                </c:pt>
                <c:pt idx="1">
                  <c:v>0.55443278250613681</c:v>
                </c:pt>
                <c:pt idx="2">
                  <c:v>0.76548074359653961</c:v>
                </c:pt>
                <c:pt idx="3">
                  <c:v>0.76426535920310534</c:v>
                </c:pt>
                <c:pt idx="4">
                  <c:v>0.50870508776363599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98-D247-870F-BFE522E95BE2}"/>
            </c:ext>
          </c:extLst>
        </c:ser>
        <c:ser>
          <c:idx val="6"/>
          <c:order val="1"/>
          <c:tx>
            <c:strRef>
              <c:f>WD!$AB$34</c:f>
              <c:strCache>
                <c:ptCount val="1"/>
                <c:pt idx="0">
                  <c:v>PCB37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WD!$AC$34:$AG$34</c:f>
              <c:numCache>
                <c:formatCode>General</c:formatCode>
                <c:ptCount val="5"/>
                <c:pt idx="0">
                  <c:v>0.29561402686310878</c:v>
                </c:pt>
                <c:pt idx="1">
                  <c:v>0.51610421375439974</c:v>
                </c:pt>
                <c:pt idx="2">
                  <c:v>0.59502365964120629</c:v>
                </c:pt>
                <c:pt idx="3">
                  <c:v>0.64946402103828249</c:v>
                </c:pt>
                <c:pt idx="4">
                  <c:v>0.57518629547971711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98-D247-870F-BFE522E95BE2}"/>
            </c:ext>
          </c:extLst>
        </c:ser>
        <c:ser>
          <c:idx val="7"/>
          <c:order val="2"/>
          <c:tx>
            <c:strRef>
              <c:f>WD!$AB$29</c:f>
              <c:strCache>
                <c:ptCount val="1"/>
                <c:pt idx="0">
                  <c:v>PCB31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WD!$AC$29:$AF$29</c:f>
              <c:numCache>
                <c:formatCode>General</c:formatCode>
                <c:ptCount val="4"/>
                <c:pt idx="0">
                  <c:v>1.4924876953765649</c:v>
                </c:pt>
                <c:pt idx="1">
                  <c:v>3.2241765678799679</c:v>
                </c:pt>
                <c:pt idx="2">
                  <c:v>3.7343012675062037</c:v>
                </c:pt>
                <c:pt idx="3">
                  <c:v>4.3044381872311677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98-D247-870F-BFE522E95BE2}"/>
            </c:ext>
          </c:extLst>
        </c:ser>
        <c:ser>
          <c:idx val="0"/>
          <c:order val="3"/>
          <c:tx>
            <c:strRef>
              <c:f>WD!$AB$37</c:f>
              <c:strCache>
                <c:ptCount val="1"/>
                <c:pt idx="0">
                  <c:v>PCB40+71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WD!$AC$37:$AF$37</c:f>
              <c:numCache>
                <c:formatCode>General</c:formatCode>
                <c:ptCount val="4"/>
                <c:pt idx="0">
                  <c:v>1.0785491636836135</c:v>
                </c:pt>
                <c:pt idx="1">
                  <c:v>2.2521111516393719</c:v>
                </c:pt>
                <c:pt idx="2">
                  <c:v>2.7771364462710122</c:v>
                </c:pt>
                <c:pt idx="3">
                  <c:v>2.6999930675203276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098-D247-870F-BFE522E95BE2}"/>
            </c:ext>
          </c:extLst>
        </c:ser>
        <c:ser>
          <c:idx val="1"/>
          <c:order val="4"/>
          <c:tx>
            <c:strRef>
              <c:f>WD!$AB$39</c:f>
              <c:strCache>
                <c:ptCount val="1"/>
                <c:pt idx="0">
                  <c:v>PCB42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WD!$AC$39:$AG$39</c:f>
              <c:numCache>
                <c:formatCode>General</c:formatCode>
                <c:ptCount val="5"/>
                <c:pt idx="0">
                  <c:v>0.80740063587907951</c:v>
                </c:pt>
                <c:pt idx="1">
                  <c:v>1.6027568647244856</c:v>
                </c:pt>
                <c:pt idx="2">
                  <c:v>1.9581930622030872</c:v>
                </c:pt>
                <c:pt idx="3">
                  <c:v>2.3411086555516114</c:v>
                </c:pt>
                <c:pt idx="4">
                  <c:v>1.3696168531187387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098-D247-870F-BFE522E95BE2}"/>
            </c:ext>
          </c:extLst>
        </c:ser>
        <c:ser>
          <c:idx val="2"/>
          <c:order val="5"/>
          <c:tx>
            <c:strRef>
              <c:f>WD!$AB$41</c:f>
              <c:strCache>
                <c:ptCount val="1"/>
                <c:pt idx="0">
                  <c:v>PCB44+47+65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WD!$AC$41:$AF$41</c:f>
              <c:numCache>
                <c:formatCode>General</c:formatCode>
                <c:ptCount val="4"/>
                <c:pt idx="0">
                  <c:v>7.4917397699633845</c:v>
                </c:pt>
                <c:pt idx="1">
                  <c:v>15.049016566002043</c:v>
                </c:pt>
                <c:pt idx="2">
                  <c:v>17.602710336800246</c:v>
                </c:pt>
                <c:pt idx="3">
                  <c:v>20.762940542283136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098-D247-870F-BFE522E95B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WD!$AB$45</c:f>
              <c:strCache>
                <c:ptCount val="1"/>
                <c:pt idx="0">
                  <c:v>PCB49+69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WD!$AC$45:$AF$45</c:f>
              <c:numCache>
                <c:formatCode>General</c:formatCode>
                <c:ptCount val="4"/>
                <c:pt idx="0">
                  <c:v>4.2729797507886653</c:v>
                </c:pt>
                <c:pt idx="1">
                  <c:v>9.3786198597346004</c:v>
                </c:pt>
                <c:pt idx="2">
                  <c:v>10.806603932808367</c:v>
                </c:pt>
                <c:pt idx="3">
                  <c:v>13.079890339340187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596-024B-AC33-D1C03DE1E37D}"/>
            </c:ext>
          </c:extLst>
        </c:ser>
        <c:ser>
          <c:idx val="1"/>
          <c:order val="1"/>
          <c:tx>
            <c:strRef>
              <c:f>WD!$AB$48</c:f>
              <c:strCache>
                <c:ptCount val="1"/>
                <c:pt idx="0">
                  <c:v>PCB54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WD!$AC$48:$AG$48</c:f>
              <c:numCache>
                <c:formatCode>General</c:formatCode>
                <c:ptCount val="5"/>
                <c:pt idx="0">
                  <c:v>0.10025914583510206</c:v>
                </c:pt>
                <c:pt idx="1">
                  <c:v>0.13522329345611339</c:v>
                </c:pt>
                <c:pt idx="2">
                  <c:v>0.13883323990650659</c:v>
                </c:pt>
                <c:pt idx="3">
                  <c:v>0.10800695565057601</c:v>
                </c:pt>
                <c:pt idx="4">
                  <c:v>8.828014062291599E-2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596-024B-AC33-D1C03DE1E37D}"/>
            </c:ext>
          </c:extLst>
        </c:ser>
        <c:ser>
          <c:idx val="2"/>
          <c:order val="2"/>
          <c:tx>
            <c:strRef>
              <c:f>WD!$AB$56</c:f>
              <c:strCache>
                <c:ptCount val="1"/>
                <c:pt idx="0">
                  <c:v>PCB63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WD!$AC$56:$AF$56</c:f>
              <c:numCache>
                <c:formatCode>General</c:formatCode>
                <c:ptCount val="4"/>
                <c:pt idx="0">
                  <c:v>0.17247418413658858</c:v>
                </c:pt>
                <c:pt idx="1">
                  <c:v>0.3201495712813559</c:v>
                </c:pt>
                <c:pt idx="2">
                  <c:v>0.3794070329856985</c:v>
                </c:pt>
                <c:pt idx="3">
                  <c:v>0.36347395414436712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596-024B-AC33-D1C03DE1E37D}"/>
            </c:ext>
          </c:extLst>
        </c:ser>
        <c:ser>
          <c:idx val="3"/>
          <c:order val="3"/>
          <c:tx>
            <c:strRef>
              <c:f>WD!$AB$58</c:f>
              <c:strCache>
                <c:ptCount val="1"/>
                <c:pt idx="0">
                  <c:v>PCB66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WD!$AC$1:$AG$1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WD!$AC$58:$AG$58</c:f>
              <c:numCache>
                <c:formatCode>General</c:formatCode>
                <c:ptCount val="5"/>
                <c:pt idx="0">
                  <c:v>1.9354867922930898</c:v>
                </c:pt>
                <c:pt idx="1">
                  <c:v>3.6591589114103376</c:v>
                </c:pt>
                <c:pt idx="2">
                  <c:v>4.599260180827395</c:v>
                </c:pt>
                <c:pt idx="3">
                  <c:v>5.3335396775056889</c:v>
                </c:pt>
                <c:pt idx="4">
                  <c:v>3.3020701450551209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596-024B-AC33-D1C03DE1E37D}"/>
            </c:ext>
          </c:extLst>
        </c:ser>
        <c:ser>
          <c:idx val="4"/>
          <c:order val="4"/>
          <c:tx>
            <c:strRef>
              <c:f>WD!$AB$59</c:f>
              <c:strCache>
                <c:ptCount val="1"/>
                <c:pt idx="0">
                  <c:v>PCB67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WD!$AC$59:$AF$59</c:f>
              <c:numCache>
                <c:formatCode>General</c:formatCode>
                <c:ptCount val="4"/>
                <c:pt idx="0">
                  <c:v>0.14637647283672947</c:v>
                </c:pt>
                <c:pt idx="1">
                  <c:v>0.18931017930873706</c:v>
                </c:pt>
                <c:pt idx="2">
                  <c:v>0.22383030779460833</c:v>
                </c:pt>
                <c:pt idx="3">
                  <c:v>0.1808912683410222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596-024B-AC33-D1C03DE1E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WD!$AB$69</c:f>
              <c:strCache>
                <c:ptCount val="1"/>
                <c:pt idx="0">
                  <c:v>PCB83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WD!$AC$69:$AF$69</c:f>
              <c:numCache>
                <c:formatCode>General</c:formatCode>
                <c:ptCount val="4"/>
                <c:pt idx="0">
                  <c:v>1.2151017436954317</c:v>
                </c:pt>
                <c:pt idx="1">
                  <c:v>3.2478773503295568</c:v>
                </c:pt>
                <c:pt idx="2">
                  <c:v>5.6056819150225978</c:v>
                </c:pt>
                <c:pt idx="3">
                  <c:v>3.5377413437340062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BE-0348-A3DC-B17C5B809221}"/>
            </c:ext>
          </c:extLst>
        </c:ser>
        <c:ser>
          <c:idx val="1"/>
          <c:order val="1"/>
          <c:tx>
            <c:strRef>
              <c:f>WD!$AB$71</c:f>
              <c:strCache>
                <c:ptCount val="1"/>
                <c:pt idx="0">
                  <c:v>PCB85+116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WD!$AC$71:$AF$71</c:f>
              <c:numCache>
                <c:formatCode>General</c:formatCode>
                <c:ptCount val="4"/>
                <c:pt idx="0">
                  <c:v>0.78739440710407227</c:v>
                </c:pt>
                <c:pt idx="1">
                  <c:v>2.8700308868106177</c:v>
                </c:pt>
                <c:pt idx="2">
                  <c:v>6.1388344766931109</c:v>
                </c:pt>
                <c:pt idx="3">
                  <c:v>4.7867296244020299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BE-0348-A3DC-B17C5B809221}"/>
            </c:ext>
          </c:extLst>
        </c:ser>
        <c:ser>
          <c:idx val="2"/>
          <c:order val="2"/>
          <c:tx>
            <c:strRef>
              <c:f>WD!$AB$72</c:f>
              <c:strCache>
                <c:ptCount val="1"/>
                <c:pt idx="0">
                  <c:v>PCB86+97+109+119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WD!$AC$72:$AF$72</c:f>
              <c:numCache>
                <c:formatCode>General</c:formatCode>
                <c:ptCount val="4"/>
                <c:pt idx="0">
                  <c:v>2.0690260841416248</c:v>
                </c:pt>
                <c:pt idx="1">
                  <c:v>6.3064653208819292</c:v>
                </c:pt>
                <c:pt idx="2">
                  <c:v>7.8594243955942424</c:v>
                </c:pt>
                <c:pt idx="3">
                  <c:v>7.6456987296957193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BE-0348-A3DC-B17C5B809221}"/>
            </c:ext>
          </c:extLst>
        </c:ser>
        <c:ser>
          <c:idx val="3"/>
          <c:order val="3"/>
          <c:tx>
            <c:strRef>
              <c:f>WD!$AB$73</c:f>
              <c:strCache>
                <c:ptCount val="1"/>
                <c:pt idx="0">
                  <c:v>PCB87+125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WD!$AC$73:$AF$73</c:f>
              <c:numCache>
                <c:formatCode>General</c:formatCode>
                <c:ptCount val="4"/>
                <c:pt idx="0">
                  <c:v>4.1963460989477674</c:v>
                </c:pt>
                <c:pt idx="1">
                  <c:v>4.4479707988771437</c:v>
                </c:pt>
                <c:pt idx="2">
                  <c:v>5.2600125856332127</c:v>
                </c:pt>
                <c:pt idx="3">
                  <c:v>7.2549406984691007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BE-0348-A3DC-B17C5B809221}"/>
            </c:ext>
          </c:extLst>
        </c:ser>
        <c:ser>
          <c:idx val="4"/>
          <c:order val="4"/>
          <c:tx>
            <c:strRef>
              <c:f>WD!$AB$74</c:f>
              <c:strCache>
                <c:ptCount val="1"/>
                <c:pt idx="0">
                  <c:v>PCB88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WD!$AC$74:$AF$74</c:f>
              <c:numCache>
                <c:formatCode>General</c:formatCode>
                <c:ptCount val="4"/>
                <c:pt idx="0">
                  <c:v>1.0599355922683513</c:v>
                </c:pt>
                <c:pt idx="1">
                  <c:v>2.1185628755164281</c:v>
                </c:pt>
                <c:pt idx="2">
                  <c:v>2.6971039161106116</c:v>
                </c:pt>
                <c:pt idx="3">
                  <c:v>2.4370588632334536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BE-0348-A3DC-B17C5B809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WD!$AB$77</c:f>
              <c:strCache>
                <c:ptCount val="1"/>
                <c:pt idx="0">
                  <c:v>PCB91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WD!$AC$77:$AF$77</c:f>
              <c:numCache>
                <c:formatCode>General</c:formatCode>
                <c:ptCount val="4"/>
                <c:pt idx="0">
                  <c:v>0.69708193122181261</c:v>
                </c:pt>
                <c:pt idx="1">
                  <c:v>1.8680631900414288</c:v>
                </c:pt>
                <c:pt idx="2">
                  <c:v>2.5784235510574054</c:v>
                </c:pt>
                <c:pt idx="3">
                  <c:v>2.5880140831569425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13-5741-BFB6-1C87CE825F6C}"/>
            </c:ext>
          </c:extLst>
        </c:ser>
        <c:ser>
          <c:idx val="1"/>
          <c:order val="1"/>
          <c:tx>
            <c:strRef>
              <c:f>WD!$AB$79</c:f>
              <c:strCache>
                <c:ptCount val="1"/>
                <c:pt idx="0">
                  <c:v>PCB93+100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WD!$AC$79:$AF$79</c:f>
              <c:numCache>
                <c:formatCode>General</c:formatCode>
                <c:ptCount val="4"/>
                <c:pt idx="0">
                  <c:v>0.23164528398538395</c:v>
                </c:pt>
                <c:pt idx="1">
                  <c:v>0.70438778928299284</c:v>
                </c:pt>
                <c:pt idx="2">
                  <c:v>0.97787721797295435</c:v>
                </c:pt>
                <c:pt idx="3">
                  <c:v>0.93442608579045894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713-5741-BFB6-1C87CE825F6C}"/>
            </c:ext>
          </c:extLst>
        </c:ser>
        <c:ser>
          <c:idx val="2"/>
          <c:order val="2"/>
          <c:tx>
            <c:strRef>
              <c:f>WD!$AB$82</c:f>
              <c:strCache>
                <c:ptCount val="1"/>
                <c:pt idx="0">
                  <c:v>PCB96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WD!$AC$82:$AF$82</c:f>
              <c:numCache>
                <c:formatCode>General</c:formatCode>
                <c:ptCount val="4"/>
                <c:pt idx="0">
                  <c:v>0.17005487795920526</c:v>
                </c:pt>
                <c:pt idx="1">
                  <c:v>0.42775361652310995</c:v>
                </c:pt>
                <c:pt idx="2">
                  <c:v>0.35453473935799312</c:v>
                </c:pt>
                <c:pt idx="3">
                  <c:v>0.4378879812457307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713-5741-BFB6-1C87CE825F6C}"/>
            </c:ext>
          </c:extLst>
        </c:ser>
        <c:ser>
          <c:idx val="3"/>
          <c:order val="3"/>
          <c:tx>
            <c:strRef>
              <c:f>WD!$AB$85</c:f>
              <c:strCache>
                <c:ptCount val="1"/>
                <c:pt idx="0">
                  <c:v>PCB102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WD!$AC$85:$AF$85</c:f>
              <c:numCache>
                <c:formatCode>General</c:formatCode>
                <c:ptCount val="4"/>
                <c:pt idx="0">
                  <c:v>0.3479254854150729</c:v>
                </c:pt>
                <c:pt idx="1">
                  <c:v>0.84370339917772519</c:v>
                </c:pt>
                <c:pt idx="2">
                  <c:v>0.58234525634265388</c:v>
                </c:pt>
                <c:pt idx="3">
                  <c:v>0.97235987027684612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5713-5741-BFB6-1C87CE825F6C}"/>
            </c:ext>
          </c:extLst>
        </c:ser>
        <c:ser>
          <c:idx val="4"/>
          <c:order val="4"/>
          <c:tx>
            <c:strRef>
              <c:f>WD!$AB$93</c:f>
              <c:strCache>
                <c:ptCount val="1"/>
                <c:pt idx="0">
                  <c:v>PCB111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WD!$AC$1:$AF$1</c:f>
              <c:numCache>
                <c:formatCode>General</c:formatCode>
                <c:ptCount val="4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</c:numCache>
            </c:numRef>
          </c:xVal>
          <c:yVal>
            <c:numRef>
              <c:f>WD!$AC$93:$AF$93</c:f>
              <c:numCache>
                <c:formatCode>General</c:formatCode>
                <c:ptCount val="4"/>
                <c:pt idx="0">
                  <c:v>8.4990762422159499E-2</c:v>
                </c:pt>
                <c:pt idx="1">
                  <c:v>0.12116482453989791</c:v>
                </c:pt>
                <c:pt idx="2">
                  <c:v>0.11907228846791894</c:v>
                </c:pt>
                <c:pt idx="3">
                  <c:v>0.17630189305978256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713-5741-BFB6-1C87CE825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WD!$AB$3</c:f>
              <c:strCache>
                <c:ptCount val="1"/>
                <c:pt idx="0">
                  <c:v>PCB1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WD!$AC$1:$AG$1</c:f>
              <c:numCache>
                <c:formatCode>General</c:formatCode>
                <c:ptCount val="5"/>
                <c:pt idx="0">
                  <c:v>24.616666666581295</c:v>
                </c:pt>
                <c:pt idx="1">
                  <c:v>48.75</c:v>
                </c:pt>
                <c:pt idx="2">
                  <c:v>73.283333333325572</c:v>
                </c:pt>
                <c:pt idx="3">
                  <c:v>97.5</c:v>
                </c:pt>
                <c:pt idx="4">
                  <c:v>24.633333333302289</c:v>
                </c:pt>
              </c:numCache>
            </c:numRef>
          </c:xVal>
          <c:yVal>
            <c:numRef>
              <c:f>WD!$AC$3:$AG$3</c:f>
              <c:numCache>
                <c:formatCode>General</c:formatCode>
                <c:ptCount val="5"/>
                <c:pt idx="0">
                  <c:v>0.34421602414098901</c:v>
                </c:pt>
                <c:pt idx="1">
                  <c:v>0.48786193916942966</c:v>
                </c:pt>
                <c:pt idx="2">
                  <c:v>0.43419246830095165</c:v>
                </c:pt>
                <c:pt idx="3">
                  <c:v>0.47509663586527262</c:v>
                </c:pt>
                <c:pt idx="4">
                  <c:v>0.4653521449376663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036-B544-BC06-94676862A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0165439"/>
        <c:axId val="732551167"/>
      </c:scatterChart>
      <c:valAx>
        <c:axId val="69016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51167"/>
        <c:crosses val="autoZero"/>
        <c:crossBetween val="midCat"/>
      </c:valAx>
      <c:valAx>
        <c:axId val="732551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01654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0677217914887293"/>
                  <c:y val="5.00105755022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PCBSamplingRate!$B$6:$E$6</c:f>
              <c:numCache>
                <c:formatCode>General</c:formatCode>
                <c:ptCount val="4"/>
                <c:pt idx="0">
                  <c:v>1.0256944444408873</c:v>
                </c:pt>
                <c:pt idx="1">
                  <c:v>2.03125</c:v>
                </c:pt>
                <c:pt idx="2">
                  <c:v>3.0534722222218988</c:v>
                </c:pt>
                <c:pt idx="3">
                  <c:v>4.0625</c:v>
                </c:pt>
              </c:numCache>
            </c:numRef>
          </c:xVal>
          <c:yVal>
            <c:numRef>
              <c:f>PCBSamplingRate!$B$7:$E$7</c:f>
              <c:numCache>
                <c:formatCode>General</c:formatCode>
                <c:ptCount val="4"/>
                <c:pt idx="0">
                  <c:v>0.47846162789440794</c:v>
                </c:pt>
                <c:pt idx="1">
                  <c:v>1.2681853613292542</c:v>
                </c:pt>
                <c:pt idx="2">
                  <c:v>1.8821346090416429</c:v>
                </c:pt>
                <c:pt idx="3">
                  <c:v>2.0942765993507004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BA-D74F-886F-33ADCF88A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242607"/>
        <c:axId val="954686591"/>
      </c:scatterChart>
      <c:valAx>
        <c:axId val="96124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86591"/>
        <c:crosses val="autoZero"/>
        <c:crossBetween val="midCat"/>
      </c:valAx>
      <c:valAx>
        <c:axId val="95468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24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0677217914887293"/>
                  <c:y val="5.00105755022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PCBSamplingRate!$B$6:$E$6</c:f>
              <c:numCache>
                <c:formatCode>General</c:formatCode>
                <c:ptCount val="4"/>
                <c:pt idx="0">
                  <c:v>1.0256944444408873</c:v>
                </c:pt>
                <c:pt idx="1">
                  <c:v>2.03125</c:v>
                </c:pt>
                <c:pt idx="2">
                  <c:v>3.0534722222218988</c:v>
                </c:pt>
                <c:pt idx="3">
                  <c:v>4.0625</c:v>
                </c:pt>
              </c:numCache>
            </c:numRef>
          </c:xVal>
          <c:yVal>
            <c:numRef>
              <c:f>PCBSamplingRate!$B$15:$E$15</c:f>
              <c:numCache>
                <c:formatCode>General</c:formatCode>
                <c:ptCount val="4"/>
                <c:pt idx="0">
                  <c:v>1.1953261227214567</c:v>
                </c:pt>
                <c:pt idx="1">
                  <c:v>2.4312572407442192</c:v>
                </c:pt>
                <c:pt idx="2">
                  <c:v>3.3639193648578778</c:v>
                </c:pt>
                <c:pt idx="3">
                  <c:v>4.2395808606484131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93-B243-AA18-A9677712D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242607"/>
        <c:axId val="954686591"/>
      </c:scatterChart>
      <c:valAx>
        <c:axId val="96124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86591"/>
        <c:crosses val="autoZero"/>
        <c:crossBetween val="midCat"/>
      </c:valAx>
      <c:valAx>
        <c:axId val="95468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24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40677217914887293"/>
                  <c:y val="5.00105755022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PCBSamplingRate!$B$6:$E$6</c:f>
              <c:numCache>
                <c:formatCode>General</c:formatCode>
                <c:ptCount val="4"/>
                <c:pt idx="0">
                  <c:v>1.0256944444408873</c:v>
                </c:pt>
                <c:pt idx="1">
                  <c:v>2.03125</c:v>
                </c:pt>
                <c:pt idx="2">
                  <c:v>3.0534722222218988</c:v>
                </c:pt>
                <c:pt idx="3">
                  <c:v>4.0625</c:v>
                </c:pt>
              </c:numCache>
            </c:numRef>
          </c:xVal>
          <c:yVal>
            <c:numRef>
              <c:f>PCBSamplingRate!$B$44:$E$44</c:f>
              <c:numCache>
                <c:formatCode>General</c:formatCode>
                <c:ptCount val="4"/>
                <c:pt idx="0">
                  <c:v>1.1881693383912522</c:v>
                </c:pt>
                <c:pt idx="1">
                  <c:v>2.2912567903483247</c:v>
                </c:pt>
                <c:pt idx="2">
                  <c:v>3.5081450038891129</c:v>
                </c:pt>
                <c:pt idx="3">
                  <c:v>4.0803821909508722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2C-9844-BC0F-78DCE7D3D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1242607"/>
        <c:axId val="954686591"/>
      </c:scatterChart>
      <c:valAx>
        <c:axId val="961242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4686591"/>
        <c:crosses val="autoZero"/>
        <c:crossBetween val="midCat"/>
      </c:valAx>
      <c:valAx>
        <c:axId val="95468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Veff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242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43961</xdr:colOff>
      <xdr:row>1</xdr:row>
      <xdr:rowOff>9768</xdr:rowOff>
    </xdr:from>
    <xdr:to>
      <xdr:col>32</xdr:col>
      <xdr:colOff>654538</xdr:colOff>
      <xdr:row>11</xdr:row>
      <xdr:rowOff>91831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F812C-62F3-3144-8FC9-800A3FED1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13</xdr:row>
      <xdr:rowOff>0</xdr:rowOff>
    </xdr:from>
    <xdr:to>
      <xdr:col>32</xdr:col>
      <xdr:colOff>610577</xdr:colOff>
      <xdr:row>23</xdr:row>
      <xdr:rowOff>82063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0C62C3-753B-1045-BBAA-DB1DC101E6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0</xdr:colOff>
      <xdr:row>25</xdr:row>
      <xdr:rowOff>0</xdr:rowOff>
    </xdr:from>
    <xdr:to>
      <xdr:col>32</xdr:col>
      <xdr:colOff>610577</xdr:colOff>
      <xdr:row>35</xdr:row>
      <xdr:rowOff>82062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7AD3BA-8370-B84B-AAED-A33F51B479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37</xdr:row>
      <xdr:rowOff>0</xdr:rowOff>
    </xdr:from>
    <xdr:to>
      <xdr:col>32</xdr:col>
      <xdr:colOff>610577</xdr:colOff>
      <xdr:row>47</xdr:row>
      <xdr:rowOff>82062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1979F6E-0D3E-A44A-AAC3-205F58C17A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576907</xdr:colOff>
      <xdr:row>4</xdr:row>
      <xdr:rowOff>43786</xdr:rowOff>
    </xdr:from>
    <xdr:to>
      <xdr:col>34</xdr:col>
      <xdr:colOff>348377</xdr:colOff>
      <xdr:row>14</xdr:row>
      <xdr:rowOff>125850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E3A7B-8FBB-F04B-9C1C-0B8A1B5C86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266473</xdr:colOff>
      <xdr:row>9</xdr:row>
      <xdr:rowOff>73706</xdr:rowOff>
    </xdr:from>
    <xdr:to>
      <xdr:col>27</xdr:col>
      <xdr:colOff>37943</xdr:colOff>
      <xdr:row>19</xdr:row>
      <xdr:rowOff>155768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555245-F70A-DD44-96DE-622C996B8C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743857</xdr:colOff>
      <xdr:row>0</xdr:row>
      <xdr:rowOff>170542</xdr:rowOff>
    </xdr:from>
    <xdr:to>
      <xdr:col>47</xdr:col>
      <xdr:colOff>426357</xdr:colOff>
      <xdr:row>17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FB51D0-468D-6143-8BA0-114F222EA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20</xdr:row>
      <xdr:rowOff>0</xdr:rowOff>
    </xdr:from>
    <xdr:to>
      <xdr:col>47</xdr:col>
      <xdr:colOff>517071</xdr:colOff>
      <xdr:row>36</xdr:row>
      <xdr:rowOff>192315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0FF332-98FB-5A44-AAFA-4634C57325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0</xdr:colOff>
      <xdr:row>40</xdr:row>
      <xdr:rowOff>0</xdr:rowOff>
    </xdr:from>
    <xdr:to>
      <xdr:col>47</xdr:col>
      <xdr:colOff>517071</xdr:colOff>
      <xdr:row>56</xdr:row>
      <xdr:rowOff>192314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D707AE-F779-4B41-BB37-5E7E4BBC4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59</xdr:row>
      <xdr:rowOff>0</xdr:rowOff>
    </xdr:from>
    <xdr:to>
      <xdr:col>47</xdr:col>
      <xdr:colOff>517071</xdr:colOff>
      <xdr:row>75</xdr:row>
      <xdr:rowOff>192314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838A68-64C8-4940-8AFD-55DF1057B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0</xdr:colOff>
      <xdr:row>77</xdr:row>
      <xdr:rowOff>199571</xdr:rowOff>
    </xdr:from>
    <xdr:to>
      <xdr:col>47</xdr:col>
      <xdr:colOff>517071</xdr:colOff>
      <xdr:row>94</xdr:row>
      <xdr:rowOff>192314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3268E2-79EF-BA41-8F1D-0622E682DB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53</xdr:col>
      <xdr:colOff>444500</xdr:colOff>
      <xdr:row>3</xdr:row>
      <xdr:rowOff>45357</xdr:rowOff>
    </xdr:from>
    <xdr:to>
      <xdr:col>60</xdr:col>
      <xdr:colOff>127000</xdr:colOff>
      <xdr:row>20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6476055-AB04-4A42-BDE5-7E04C25419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580292</xdr:colOff>
      <xdr:row>1</xdr:row>
      <xdr:rowOff>195385</xdr:rowOff>
    </xdr:from>
    <xdr:to>
      <xdr:col>12</xdr:col>
      <xdr:colOff>194408</xdr:colOff>
      <xdr:row>15</xdr:row>
      <xdr:rowOff>93785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B5D3E-C633-4A4C-836C-AA5129203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537307</xdr:colOff>
      <xdr:row>16</xdr:row>
      <xdr:rowOff>87924</xdr:rowOff>
    </xdr:from>
    <xdr:to>
      <xdr:col>12</xdr:col>
      <xdr:colOff>151423</xdr:colOff>
      <xdr:row>28</xdr:row>
      <xdr:rowOff>191478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A7E45B-DE59-6847-AAD8-377632B54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32</xdr:row>
      <xdr:rowOff>0</xdr:rowOff>
    </xdr:from>
    <xdr:to>
      <xdr:col>12</xdr:col>
      <xdr:colOff>444500</xdr:colOff>
      <xdr:row>44</xdr:row>
      <xdr:rowOff>103554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4703F8-254F-9C47-864A-6A97FEB16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/OneDrive%20-%20University%20of%20Iowa/work/ISRP/Project3/Wristband/UptakeExperiments/Analysis/LOQ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/OneDrive%20-%20University%20of%20Iowa/work/ISRP/Project3/Wristband/Nervana/Experiments/PUFSummaryV02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Experiments/PUFSummaryV02.xlsx" TargetMode="External"/><Relationship Id="rId1" Type="http://schemas.openxmlformats.org/officeDocument/2006/relationships/externalLinkPath" Target="/personal/martie_uiowa_edu/Documents/Work/ISRP/Project3/Wristband/Nervana/Experiments/PUFSummaryV0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s/OneDrive%20-%20University%20of%20Iowa/work/ISRP/Project3/Wristband/Nervana/Experiments/PUFSummaryV0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artie_uiowa_edu/Documents/work/ISRP/Project3/Wristband/WBSamplingRates/LOQNMV01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IREH%20Run_Batch%201_20220318_V3_NM.xlsx" TargetMode="External"/><Relationship Id="rId1" Type="http://schemas.openxmlformats.org/officeDocument/2006/relationships/externalLinkPath" Target="/personal/martie_uiowa_edu/Documents/Work/ISRP/Project3/Wristband/UptakeExperiments/Data/IREH%20Run_Batch%201_20220318_V3_NM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IREH%20Run_Batch%202_20220325_V2_NM.xlsx" TargetMode="External"/><Relationship Id="rId1" Type="http://schemas.openxmlformats.org/officeDocument/2006/relationships/externalLinkPath" Target="/personal/martie_uiowa_edu/Documents/Work/ISRP/Project3/Wristband/UptakeExperiments/Data/IREH%20Run_Batch%202_20220325_V2_NM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UptakeExperiments/Data/LOQNMV03.xlsx" TargetMode="External"/><Relationship Id="rId1" Type="http://schemas.openxmlformats.org/officeDocument/2006/relationships/externalLinkPath" Target="/personal/martie_uiowa_edu/Documents/Work/ISRP/Project3/Wristband/UptakeExperiments/Data/LOQNMV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F"/>
      <sheetName val="WB"/>
    </sheetNames>
    <sheetDataSet>
      <sheetData sheetId="0">
        <row r="2">
          <cell r="G2" t="str">
            <v>95 CI</v>
          </cell>
        </row>
      </sheetData>
      <sheetData sheetId="1">
        <row r="2">
          <cell r="K2" t="str">
            <v>95 CI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ank"/>
      <sheetName val="Sheet2"/>
    </sheetNames>
    <sheetDataSet>
      <sheetData sheetId="0" refreshError="1"/>
      <sheetData sheetId="1">
        <row r="1">
          <cell r="B1" t="str">
            <v>PUF001</v>
          </cell>
        </row>
        <row r="2">
          <cell r="G2">
            <v>1</v>
          </cell>
        </row>
        <row r="3">
          <cell r="G3">
            <v>2</v>
          </cell>
        </row>
        <row r="4">
          <cell r="G4">
            <v>3</v>
          </cell>
        </row>
        <row r="5">
          <cell r="G5">
            <v>4</v>
          </cell>
        </row>
        <row r="6">
          <cell r="G6">
            <v>10</v>
          </cell>
        </row>
        <row r="7">
          <cell r="G7">
            <v>9</v>
          </cell>
        </row>
        <row r="8">
          <cell r="G8">
            <v>7</v>
          </cell>
        </row>
        <row r="9">
          <cell r="G9">
            <v>6</v>
          </cell>
        </row>
        <row r="10">
          <cell r="G10">
            <v>5</v>
          </cell>
        </row>
        <row r="11">
          <cell r="G11">
            <v>8</v>
          </cell>
        </row>
        <row r="12">
          <cell r="G12">
            <v>14</v>
          </cell>
        </row>
        <row r="13">
          <cell r="G13">
            <v>11</v>
          </cell>
        </row>
        <row r="14">
          <cell r="G14" t="str">
            <v>12/13</v>
          </cell>
        </row>
        <row r="15">
          <cell r="G15">
            <v>15</v>
          </cell>
        </row>
        <row r="16">
          <cell r="G16">
            <v>19</v>
          </cell>
        </row>
        <row r="17">
          <cell r="G17" t="str">
            <v>18/30</v>
          </cell>
        </row>
        <row r="18">
          <cell r="G18">
            <v>17</v>
          </cell>
        </row>
        <row r="19">
          <cell r="G19">
            <v>27</v>
          </cell>
        </row>
        <row r="20">
          <cell r="G20">
            <v>24</v>
          </cell>
        </row>
        <row r="21">
          <cell r="G21">
            <v>16</v>
          </cell>
        </row>
        <row r="22">
          <cell r="G22">
            <v>32</v>
          </cell>
        </row>
        <row r="23">
          <cell r="G23">
            <v>34</v>
          </cell>
        </row>
        <row r="24">
          <cell r="G24">
            <v>23</v>
          </cell>
        </row>
        <row r="25">
          <cell r="G25" t="str">
            <v>26/29</v>
          </cell>
        </row>
        <row r="26">
          <cell r="G26">
            <v>25</v>
          </cell>
        </row>
        <row r="27">
          <cell r="G27">
            <v>31</v>
          </cell>
        </row>
        <row r="28">
          <cell r="G28" t="str">
            <v>20/28</v>
          </cell>
        </row>
        <row r="29">
          <cell r="G29" t="str">
            <v>21/33</v>
          </cell>
        </row>
        <row r="30">
          <cell r="G30">
            <v>22</v>
          </cell>
        </row>
        <row r="31">
          <cell r="G31">
            <v>36</v>
          </cell>
        </row>
        <row r="32">
          <cell r="G32">
            <v>39</v>
          </cell>
        </row>
        <row r="33">
          <cell r="G33">
            <v>38</v>
          </cell>
        </row>
        <row r="34">
          <cell r="G34">
            <v>35</v>
          </cell>
        </row>
        <row r="35">
          <cell r="G35">
            <v>37</v>
          </cell>
        </row>
        <row r="36">
          <cell r="G36">
            <v>54</v>
          </cell>
        </row>
        <row r="37">
          <cell r="G37" t="str">
            <v>50/53</v>
          </cell>
        </row>
        <row r="38">
          <cell r="G38" t="str">
            <v>45/51</v>
          </cell>
        </row>
        <row r="39">
          <cell r="G39">
            <v>46</v>
          </cell>
        </row>
        <row r="40">
          <cell r="G40">
            <v>52</v>
          </cell>
        </row>
        <row r="41">
          <cell r="G41">
            <v>73</v>
          </cell>
        </row>
        <row r="42">
          <cell r="G42">
            <v>43</v>
          </cell>
        </row>
        <row r="43">
          <cell r="G43" t="str">
            <v>49/69</v>
          </cell>
        </row>
        <row r="44">
          <cell r="G44">
            <v>48</v>
          </cell>
        </row>
        <row r="45">
          <cell r="G45" t="str">
            <v>44/47/65</v>
          </cell>
        </row>
        <row r="46">
          <cell r="G46" t="str">
            <v>59/62/75</v>
          </cell>
        </row>
        <row r="47">
          <cell r="G47">
            <v>42</v>
          </cell>
        </row>
        <row r="48">
          <cell r="G48">
            <v>41</v>
          </cell>
        </row>
        <row r="49">
          <cell r="G49" t="str">
            <v>40/71</v>
          </cell>
        </row>
        <row r="50">
          <cell r="G50">
            <v>64</v>
          </cell>
        </row>
        <row r="51">
          <cell r="G51">
            <v>72</v>
          </cell>
        </row>
        <row r="52">
          <cell r="G52">
            <v>68</v>
          </cell>
        </row>
        <row r="53">
          <cell r="G53">
            <v>57</v>
          </cell>
        </row>
        <row r="54">
          <cell r="G54">
            <v>58</v>
          </cell>
        </row>
        <row r="55">
          <cell r="G55">
            <v>67</v>
          </cell>
        </row>
        <row r="56">
          <cell r="G56">
            <v>63</v>
          </cell>
        </row>
        <row r="57">
          <cell r="G57" t="str">
            <v>61/70/74/76</v>
          </cell>
        </row>
        <row r="58">
          <cell r="G58">
            <v>66</v>
          </cell>
        </row>
        <row r="59">
          <cell r="G59">
            <v>55</v>
          </cell>
        </row>
        <row r="60">
          <cell r="G60">
            <v>56</v>
          </cell>
        </row>
        <row r="61">
          <cell r="G61">
            <v>60</v>
          </cell>
        </row>
        <row r="62">
          <cell r="G62">
            <v>80</v>
          </cell>
        </row>
        <row r="63">
          <cell r="G63">
            <v>79</v>
          </cell>
        </row>
        <row r="64">
          <cell r="G64">
            <v>78</v>
          </cell>
        </row>
        <row r="65">
          <cell r="G65">
            <v>81</v>
          </cell>
        </row>
        <row r="66">
          <cell r="G66">
            <v>77</v>
          </cell>
        </row>
        <row r="67">
          <cell r="G67">
            <v>104</v>
          </cell>
        </row>
        <row r="68">
          <cell r="G68">
            <v>96</v>
          </cell>
        </row>
        <row r="69">
          <cell r="G69">
            <v>103</v>
          </cell>
        </row>
        <row r="70">
          <cell r="G70">
            <v>94</v>
          </cell>
        </row>
        <row r="71">
          <cell r="G71">
            <v>95</v>
          </cell>
        </row>
        <row r="72">
          <cell r="G72" t="str">
            <v>93/100</v>
          </cell>
        </row>
        <row r="73">
          <cell r="G73">
            <v>102</v>
          </cell>
        </row>
        <row r="74">
          <cell r="G74">
            <v>98</v>
          </cell>
        </row>
        <row r="75">
          <cell r="G75">
            <v>88</v>
          </cell>
        </row>
        <row r="76">
          <cell r="G76">
            <v>91</v>
          </cell>
        </row>
        <row r="77">
          <cell r="G77">
            <v>84</v>
          </cell>
        </row>
        <row r="78">
          <cell r="G78">
            <v>89</v>
          </cell>
        </row>
        <row r="79">
          <cell r="G79">
            <v>121</v>
          </cell>
        </row>
        <row r="80">
          <cell r="G80">
            <v>92</v>
          </cell>
        </row>
        <row r="81">
          <cell r="G81" t="str">
            <v>90/101/113</v>
          </cell>
        </row>
        <row r="82">
          <cell r="G82">
            <v>83</v>
          </cell>
        </row>
        <row r="83">
          <cell r="G83">
            <v>99</v>
          </cell>
        </row>
        <row r="84">
          <cell r="G84">
            <v>112</v>
          </cell>
        </row>
        <row r="85">
          <cell r="G85" t="str">
            <v>86/97/109/119</v>
          </cell>
        </row>
        <row r="86">
          <cell r="G86" t="str">
            <v>87/125</v>
          </cell>
        </row>
        <row r="87">
          <cell r="G87">
            <v>117</v>
          </cell>
        </row>
        <row r="88">
          <cell r="G88" t="str">
            <v>85/116</v>
          </cell>
        </row>
        <row r="89">
          <cell r="G89">
            <v>110</v>
          </cell>
        </row>
        <row r="90">
          <cell r="G90">
            <v>115</v>
          </cell>
        </row>
        <row r="91">
          <cell r="G91">
            <v>82</v>
          </cell>
        </row>
        <row r="92">
          <cell r="G92">
            <v>111</v>
          </cell>
        </row>
        <row r="93">
          <cell r="G93">
            <v>120</v>
          </cell>
        </row>
        <row r="94">
          <cell r="G94" t="str">
            <v>108/124</v>
          </cell>
        </row>
        <row r="95">
          <cell r="G95">
            <v>107</v>
          </cell>
        </row>
        <row r="96">
          <cell r="G96">
            <v>123</v>
          </cell>
        </row>
        <row r="97">
          <cell r="G97">
            <v>106</v>
          </cell>
        </row>
        <row r="98">
          <cell r="G98">
            <v>118</v>
          </cell>
        </row>
        <row r="99">
          <cell r="G99">
            <v>122</v>
          </cell>
        </row>
        <row r="100">
          <cell r="G100">
            <v>114</v>
          </cell>
        </row>
        <row r="101">
          <cell r="G101">
            <v>105</v>
          </cell>
        </row>
        <row r="102">
          <cell r="G102">
            <v>127</v>
          </cell>
        </row>
        <row r="103">
          <cell r="G103">
            <v>126</v>
          </cell>
        </row>
        <row r="104">
          <cell r="G104">
            <v>155</v>
          </cell>
        </row>
        <row r="105">
          <cell r="G105">
            <v>152</v>
          </cell>
        </row>
        <row r="106">
          <cell r="G106">
            <v>150</v>
          </cell>
        </row>
        <row r="107">
          <cell r="G107">
            <v>136</v>
          </cell>
        </row>
        <row r="108">
          <cell r="G108">
            <v>145</v>
          </cell>
        </row>
        <row r="109">
          <cell r="G109">
            <v>148</v>
          </cell>
        </row>
        <row r="110">
          <cell r="G110" t="str">
            <v>135/151</v>
          </cell>
        </row>
        <row r="111">
          <cell r="G111">
            <v>154</v>
          </cell>
        </row>
        <row r="112">
          <cell r="G112">
            <v>144</v>
          </cell>
        </row>
        <row r="113">
          <cell r="G113" t="str">
            <v>147/149</v>
          </cell>
        </row>
        <row r="114">
          <cell r="G114">
            <v>134</v>
          </cell>
        </row>
        <row r="115">
          <cell r="G115">
            <v>143</v>
          </cell>
        </row>
        <row r="116">
          <cell r="G116" t="str">
            <v>139/140</v>
          </cell>
        </row>
        <row r="117">
          <cell r="G117">
            <v>131</v>
          </cell>
        </row>
        <row r="118">
          <cell r="G118">
            <v>142</v>
          </cell>
        </row>
        <row r="119">
          <cell r="G119">
            <v>132</v>
          </cell>
        </row>
        <row r="120">
          <cell r="G120">
            <v>133</v>
          </cell>
        </row>
        <row r="121">
          <cell r="G121">
            <v>165</v>
          </cell>
        </row>
        <row r="122">
          <cell r="G122">
            <v>146</v>
          </cell>
        </row>
        <row r="123">
          <cell r="G123">
            <v>161</v>
          </cell>
        </row>
        <row r="124">
          <cell r="G124" t="str">
            <v>153/168</v>
          </cell>
        </row>
        <row r="125">
          <cell r="G125">
            <v>141</v>
          </cell>
        </row>
        <row r="126">
          <cell r="G126">
            <v>130</v>
          </cell>
        </row>
        <row r="127">
          <cell r="G127">
            <v>137</v>
          </cell>
        </row>
        <row r="128">
          <cell r="G128">
            <v>164</v>
          </cell>
        </row>
        <row r="129">
          <cell r="G129" t="str">
            <v>129/138/163</v>
          </cell>
        </row>
        <row r="130">
          <cell r="G130">
            <v>160</v>
          </cell>
        </row>
        <row r="131">
          <cell r="G131">
            <v>158</v>
          </cell>
        </row>
        <row r="132">
          <cell r="G132" t="str">
            <v>128/166</v>
          </cell>
        </row>
        <row r="133">
          <cell r="G133">
            <v>159</v>
          </cell>
        </row>
        <row r="134">
          <cell r="G134">
            <v>162</v>
          </cell>
        </row>
        <row r="135">
          <cell r="G135">
            <v>167</v>
          </cell>
        </row>
        <row r="136">
          <cell r="G136" t="str">
            <v>156/157</v>
          </cell>
        </row>
        <row r="137">
          <cell r="G137">
            <v>169</v>
          </cell>
        </row>
        <row r="138">
          <cell r="G138">
            <v>188</v>
          </cell>
        </row>
        <row r="139">
          <cell r="G139">
            <v>179</v>
          </cell>
        </row>
        <row r="140">
          <cell r="G140">
            <v>184</v>
          </cell>
        </row>
        <row r="141">
          <cell r="G141">
            <v>176</v>
          </cell>
        </row>
        <row r="142">
          <cell r="G142">
            <v>186</v>
          </cell>
        </row>
        <row r="143">
          <cell r="G143">
            <v>178</v>
          </cell>
        </row>
        <row r="144">
          <cell r="G144">
            <v>175</v>
          </cell>
        </row>
        <row r="145">
          <cell r="G145">
            <v>187</v>
          </cell>
        </row>
        <row r="146">
          <cell r="G146">
            <v>182</v>
          </cell>
        </row>
        <row r="147">
          <cell r="G147">
            <v>183</v>
          </cell>
        </row>
        <row r="148">
          <cell r="G148">
            <v>185</v>
          </cell>
        </row>
        <row r="149">
          <cell r="G149">
            <v>174</v>
          </cell>
        </row>
        <row r="150">
          <cell r="G150">
            <v>177</v>
          </cell>
        </row>
        <row r="151">
          <cell r="G151">
            <v>181</v>
          </cell>
        </row>
        <row r="152">
          <cell r="G152" t="str">
            <v>171/173</v>
          </cell>
        </row>
        <row r="153">
          <cell r="G153">
            <v>172</v>
          </cell>
        </row>
        <row r="154">
          <cell r="G154">
            <v>192</v>
          </cell>
        </row>
        <row r="155">
          <cell r="G155" t="str">
            <v>180/193</v>
          </cell>
        </row>
        <row r="156">
          <cell r="G156">
            <v>191</v>
          </cell>
        </row>
        <row r="157">
          <cell r="G157">
            <v>170</v>
          </cell>
        </row>
        <row r="158">
          <cell r="G158">
            <v>190</v>
          </cell>
        </row>
        <row r="159">
          <cell r="G159">
            <v>189</v>
          </cell>
        </row>
        <row r="160">
          <cell r="G160">
            <v>202</v>
          </cell>
        </row>
        <row r="161">
          <cell r="G161">
            <v>201</v>
          </cell>
        </row>
        <row r="162">
          <cell r="G162">
            <v>197</v>
          </cell>
        </row>
        <row r="163">
          <cell r="G163">
            <v>200</v>
          </cell>
        </row>
        <row r="164">
          <cell r="G164" t="str">
            <v>198/199</v>
          </cell>
        </row>
        <row r="165">
          <cell r="G165">
            <v>196</v>
          </cell>
        </row>
        <row r="166">
          <cell r="G166">
            <v>203</v>
          </cell>
        </row>
        <row r="167">
          <cell r="G167">
            <v>195</v>
          </cell>
        </row>
        <row r="168">
          <cell r="G168">
            <v>194</v>
          </cell>
        </row>
        <row r="169">
          <cell r="G169">
            <v>205</v>
          </cell>
        </row>
        <row r="170">
          <cell r="G170">
            <v>208</v>
          </cell>
        </row>
        <row r="171">
          <cell r="G171">
            <v>207</v>
          </cell>
        </row>
        <row r="172">
          <cell r="G172">
            <v>206</v>
          </cell>
        </row>
        <row r="173">
          <cell r="G173">
            <v>209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lank"/>
      <sheetName val="Sheet2"/>
    </sheetNames>
    <sheetDataSet>
      <sheetData sheetId="0">
        <row r="1">
          <cell r="T1" t="str">
            <v>95 CI%</v>
          </cell>
        </row>
      </sheetData>
      <sheetData sheetId="1">
        <row r="2">
          <cell r="H2">
            <v>1.1857178105756603</v>
          </cell>
          <cell r="I2">
            <v>1.1618525317177146</v>
          </cell>
          <cell r="J2">
            <v>0.28432388361161681</v>
          </cell>
          <cell r="K2">
            <v>0.91430785838549544</v>
          </cell>
        </row>
        <row r="3">
          <cell r="H3">
            <v>8.4362064478049559E-2</v>
          </cell>
          <cell r="I3">
            <v>4.4403954113672428E-2</v>
          </cell>
          <cell r="J3">
            <v>3.5917191552697493E-2</v>
          </cell>
          <cell r="K3">
            <v>3.4943233397699051E-2</v>
          </cell>
        </row>
        <row r="4">
          <cell r="H4">
            <v>0.32784592507503529</v>
          </cell>
          <cell r="I4">
            <v>0.31316740381640157</v>
          </cell>
          <cell r="J4">
            <v>8.6314019375715076E-2</v>
          </cell>
          <cell r="K4">
            <v>0.24644385624068788</v>
          </cell>
        </row>
        <row r="5">
          <cell r="H5">
            <v>3.269557933622036</v>
          </cell>
          <cell r="I5">
            <v>3.1892307611276944</v>
          </cell>
          <cell r="J5">
            <v>0.50155792927691134</v>
          </cell>
          <cell r="K5">
            <v>3.4834820535851119</v>
          </cell>
        </row>
        <row r="6">
          <cell r="H6">
            <v>0.28399771974365934</v>
          </cell>
          <cell r="I6">
            <v>0.30389861067966933</v>
          </cell>
          <cell r="J6">
            <v>9.049958442422687E-2</v>
          </cell>
          <cell r="K6">
            <v>0.2840950146067337</v>
          </cell>
        </row>
        <row r="7">
          <cell r="H7">
            <v>0.54312595244394024</v>
          </cell>
          <cell r="I7">
            <v>0.59250738281300741</v>
          </cell>
          <cell r="J7">
            <v>8.3171035199352969E-2</v>
          </cell>
          <cell r="K7">
            <v>0.57359888188329533</v>
          </cell>
        </row>
        <row r="8">
          <cell r="H8">
            <v>0.42888642543745492</v>
          </cell>
          <cell r="I8">
            <v>0.45459222329475563</v>
          </cell>
          <cell r="J8">
            <v>9.7772033180502815E-2</v>
          </cell>
          <cell r="K8">
            <v>0.46322447302416758</v>
          </cell>
        </row>
        <row r="9">
          <cell r="H9">
            <v>1.5302624937995941</v>
          </cell>
          <cell r="I9">
            <v>1.6922668936061638</v>
          </cell>
          <cell r="J9">
            <v>0.21074462081203588</v>
          </cell>
          <cell r="K9">
            <v>1.6683371437057271</v>
          </cell>
        </row>
        <row r="10">
          <cell r="H10">
            <v>0.33773219421045031</v>
          </cell>
          <cell r="I10">
            <v>0.31230788419284405</v>
          </cell>
          <cell r="J10">
            <v>6.686683969856326E-2</v>
          </cell>
          <cell r="K10">
            <v>0.41158659534586939</v>
          </cell>
        </row>
        <row r="11">
          <cell r="H11">
            <v>6.8027062026554459</v>
          </cell>
          <cell r="I11">
            <v>7.788761851411345</v>
          </cell>
          <cell r="J11">
            <v>0.89027640922469387</v>
          </cell>
          <cell r="K11">
            <v>7.4834435538262127</v>
          </cell>
        </row>
        <row r="12">
          <cell r="H12">
            <v>0.14041431880021377</v>
          </cell>
          <cell r="I12">
            <v>0.20152981691756744</v>
          </cell>
          <cell r="J12">
            <v>7.3792266657926833E-2</v>
          </cell>
          <cell r="K12">
            <v>0.15808563522670879</v>
          </cell>
        </row>
        <row r="13">
          <cell r="H13">
            <v>1.4060665124399263</v>
          </cell>
          <cell r="I13">
            <v>2.5476929398378139</v>
          </cell>
          <cell r="J13">
            <v>0.24012133888671758</v>
          </cell>
          <cell r="K13">
            <v>1.5260282803724443</v>
          </cell>
        </row>
        <row r="14">
          <cell r="H14">
            <v>0.62842436273586655</v>
          </cell>
          <cell r="I14">
            <v>0.83129430888904798</v>
          </cell>
          <cell r="J14">
            <v>0.18081805571934775</v>
          </cell>
          <cell r="K14">
            <v>0.68369038471385923</v>
          </cell>
        </row>
        <row r="15">
          <cell r="H15">
            <v>2.2414764632887021</v>
          </cell>
          <cell r="I15">
            <v>2.6963757262334545</v>
          </cell>
          <cell r="J15">
            <v>0.42700032600671162</v>
          </cell>
          <cell r="K15">
            <v>2.5763775221197203</v>
          </cell>
        </row>
        <row r="16">
          <cell r="H16">
            <v>0.94210183234541922</v>
          </cell>
          <cell r="I16">
            <v>0.91567004739055802</v>
          </cell>
          <cell r="J16">
            <v>0.12290326307762785</v>
          </cell>
          <cell r="K16">
            <v>0.9541593287093203</v>
          </cell>
        </row>
        <row r="17">
          <cell r="H17">
            <v>8.3197458668063078</v>
          </cell>
          <cell r="I17">
            <v>9.8354779310932567</v>
          </cell>
          <cell r="J17">
            <v>0.94034794176802738</v>
          </cell>
          <cell r="K17">
            <v>8.9770684906738492</v>
          </cell>
        </row>
        <row r="18">
          <cell r="H18">
            <v>3.6613546262469159</v>
          </cell>
          <cell r="I18">
            <v>4.130785936964414</v>
          </cell>
          <cell r="J18">
            <v>0.43169186790423608</v>
          </cell>
          <cell r="K18">
            <v>4.0176386443755003</v>
          </cell>
        </row>
        <row r="19">
          <cell r="H19">
            <v>0.69069035157605407</v>
          </cell>
          <cell r="I19">
            <v>0.579491349846328</v>
          </cell>
          <cell r="J19">
            <v>7.4873393535684604E-2</v>
          </cell>
          <cell r="K19">
            <v>0.65429758437846575</v>
          </cell>
        </row>
        <row r="20">
          <cell r="H20">
            <v>0.24155468050949341</v>
          </cell>
          <cell r="I20">
            <v>0.28072217419477169</v>
          </cell>
          <cell r="J20">
            <v>4.0388285076297339E-2</v>
          </cell>
          <cell r="K20">
            <v>0.51060933837580214</v>
          </cell>
        </row>
        <row r="21">
          <cell r="H21">
            <v>4.1801566338040708</v>
          </cell>
          <cell r="I21">
            <v>3.569822323476215</v>
          </cell>
          <cell r="J21">
            <v>0.51207291189494131</v>
          </cell>
          <cell r="K21">
            <v>3.6092628042711503</v>
          </cell>
        </row>
        <row r="22">
          <cell r="H22">
            <v>2.2081025737486057</v>
          </cell>
          <cell r="I22">
            <v>2.4862570899453043</v>
          </cell>
          <cell r="J22">
            <v>0.26232085199596095</v>
          </cell>
          <cell r="K22">
            <v>2.2659310147866565</v>
          </cell>
        </row>
        <row r="23">
          <cell r="H23">
            <v>4.4912547548175599E-2</v>
          </cell>
          <cell r="I23">
            <v>5.4074654916996092E-3</v>
          </cell>
          <cell r="J23">
            <v>2.6454008325631849E-2</v>
          </cell>
          <cell r="K23">
            <v>4.7700367324143697E-3</v>
          </cell>
        </row>
        <row r="24">
          <cell r="H24">
            <v>5.1947335570569929E-2</v>
          </cell>
          <cell r="I24">
            <v>5.382930989684823E-3</v>
          </cell>
          <cell r="J24">
            <v>3.25823619487981E-2</v>
          </cell>
          <cell r="K24">
            <v>4.7483943426475436E-3</v>
          </cell>
        </row>
        <row r="25">
          <cell r="H25">
            <v>1.243900469084563</v>
          </cell>
          <cell r="I25">
            <v>1.5946429860638072</v>
          </cell>
          <cell r="J25">
            <v>0.18570522153097582</v>
          </cell>
          <cell r="K25">
            <v>1.4966098142719677</v>
          </cell>
        </row>
        <row r="26">
          <cell r="H26">
            <v>0.66339339837205002</v>
          </cell>
          <cell r="I26">
            <v>0.74836697395767371</v>
          </cell>
          <cell r="J26">
            <v>0.1263171679581146</v>
          </cell>
          <cell r="K26">
            <v>0.85557812565514335</v>
          </cell>
        </row>
        <row r="27">
          <cell r="H27">
            <v>7.9280297766503089</v>
          </cell>
          <cell r="I27">
            <v>8.4031644201780153</v>
          </cell>
          <cell r="J27">
            <v>1.069402175876988</v>
          </cell>
          <cell r="K27">
            <v>8.8559295914856762</v>
          </cell>
        </row>
        <row r="28">
          <cell r="H28">
            <v>6.1703266747898917</v>
          </cell>
          <cell r="I28">
            <v>24.250313394320344</v>
          </cell>
          <cell r="J28">
            <v>0.79871364300424053</v>
          </cell>
          <cell r="K28">
            <v>6.9653511009174904</v>
          </cell>
        </row>
        <row r="29">
          <cell r="H29">
            <v>4.7782204108815503</v>
          </cell>
          <cell r="I29">
            <v>6.5062625932206588</v>
          </cell>
          <cell r="J29">
            <v>0.85861661867557049</v>
          </cell>
          <cell r="K29">
            <v>6.007358810040957</v>
          </cell>
        </row>
        <row r="30">
          <cell r="H30">
            <v>2.7735021903883612</v>
          </cell>
          <cell r="I30">
            <v>3.0947505940677469</v>
          </cell>
          <cell r="J30">
            <v>0.41669016279135213</v>
          </cell>
          <cell r="K30">
            <v>3.1052058706857881</v>
          </cell>
        </row>
        <row r="31">
          <cell r="H31">
            <v>0.44112341806741051</v>
          </cell>
          <cell r="I31">
            <v>0.49631532936035788</v>
          </cell>
          <cell r="J31">
            <v>9.2141948919999897E-2</v>
          </cell>
          <cell r="K31">
            <v>0.40153266362064222</v>
          </cell>
        </row>
        <row r="32">
          <cell r="H32">
            <v>0.17233711723951631</v>
          </cell>
          <cell r="I32">
            <v>0.36161392504649897</v>
          </cell>
          <cell r="J32">
            <v>4.8856445963408532E-2</v>
          </cell>
          <cell r="K32">
            <v>0.15211313538977919</v>
          </cell>
        </row>
        <row r="33">
          <cell r="H33">
            <v>0.24676697972810099</v>
          </cell>
          <cell r="I33">
            <v>0.47040023571113104</v>
          </cell>
          <cell r="J33">
            <v>4.6844355912999139E-2</v>
          </cell>
          <cell r="K33">
            <v>0.15038876194832121</v>
          </cell>
        </row>
        <row r="34">
          <cell r="H34">
            <v>0.25864564665564477</v>
          </cell>
          <cell r="I34">
            <v>0.43267493802076412</v>
          </cell>
          <cell r="J34">
            <v>4.1046532990932513E-2</v>
          </cell>
          <cell r="K34">
            <v>0.16456727839086063</v>
          </cell>
        </row>
        <row r="35">
          <cell r="H35">
            <v>1.4506109430228122</v>
          </cell>
          <cell r="I35">
            <v>1.8142986953760758</v>
          </cell>
          <cell r="J35">
            <v>0.13201776816108177</v>
          </cell>
          <cell r="K35">
            <v>1.2017070881835388</v>
          </cell>
        </row>
        <row r="36">
          <cell r="H36">
            <v>6.1464778553904531E-2</v>
          </cell>
          <cell r="I36">
            <v>1.1465660100507265E-2</v>
          </cell>
          <cell r="J36">
            <v>1.2010343342920851E-2</v>
          </cell>
          <cell r="K36">
            <v>9.8594792674620655E-3</v>
          </cell>
        </row>
        <row r="37">
          <cell r="H37">
            <v>4.3046237542010024</v>
          </cell>
          <cell r="I37">
            <v>4.4899994881490937</v>
          </cell>
          <cell r="J37">
            <v>0.54334168658418069</v>
          </cell>
          <cell r="K37">
            <v>3.9462164052850301</v>
          </cell>
        </row>
        <row r="38">
          <cell r="H38">
            <v>2.3102359368380574</v>
          </cell>
          <cell r="I38">
            <v>2.3144460556663309</v>
          </cell>
          <cell r="J38">
            <v>0.31122687561887974</v>
          </cell>
          <cell r="K38">
            <v>2.2942464501147115</v>
          </cell>
        </row>
        <row r="39">
          <cell r="H39">
            <v>1.134851943366699</v>
          </cell>
          <cell r="I39">
            <v>1.8027610650085065E-2</v>
          </cell>
          <cell r="J39">
            <v>1.8884023393510418E-2</v>
          </cell>
          <cell r="K39">
            <v>1.5502191054706767E-2</v>
          </cell>
        </row>
        <row r="40">
          <cell r="H40">
            <v>121.1861550124152</v>
          </cell>
          <cell r="I40">
            <v>147.68335575275441</v>
          </cell>
          <cell r="J40">
            <v>13.869651605306242</v>
          </cell>
          <cell r="K40">
            <v>121.25768312729123</v>
          </cell>
        </row>
        <row r="41">
          <cell r="H41">
            <v>1.1410584401906385</v>
          </cell>
          <cell r="I41">
            <v>1.8190387702835149</v>
          </cell>
          <cell r="J41">
            <v>0.38038068803943309</v>
          </cell>
          <cell r="K41">
            <v>1.2298280612597206</v>
          </cell>
        </row>
        <row r="42">
          <cell r="H42">
            <v>1.1526289946205397</v>
          </cell>
          <cell r="I42">
            <v>2.0817186093225748E-2</v>
          </cell>
          <cell r="J42">
            <v>0.23064927133612359</v>
          </cell>
          <cell r="K42">
            <v>1.7900985455166104E-2</v>
          </cell>
        </row>
        <row r="43">
          <cell r="H43">
            <v>25.161458006051177</v>
          </cell>
          <cell r="I43">
            <v>31.332879783723246</v>
          </cell>
          <cell r="J43">
            <v>3.0994872640117821</v>
          </cell>
          <cell r="K43">
            <v>25.581490491642182</v>
          </cell>
        </row>
        <row r="44">
          <cell r="H44">
            <v>3.1309324849082469</v>
          </cell>
          <cell r="I44">
            <v>4.1673680001334006</v>
          </cell>
          <cell r="J44">
            <v>0.44609500288830428</v>
          </cell>
          <cell r="K44">
            <v>3.0821221537669148</v>
          </cell>
        </row>
        <row r="45">
          <cell r="H45">
            <v>40.700470363554395</v>
          </cell>
          <cell r="I45">
            <v>53.145084919132984</v>
          </cell>
          <cell r="J45">
            <v>5.076956438845956</v>
          </cell>
          <cell r="K45">
            <v>40.186616048783357</v>
          </cell>
        </row>
        <row r="46">
          <cell r="H46">
            <v>1.2933338019769216</v>
          </cell>
          <cell r="I46">
            <v>1.6962796982813284</v>
          </cell>
          <cell r="J46">
            <v>0.28402957330813844</v>
          </cell>
          <cell r="K46">
            <v>1.3112730472353167</v>
          </cell>
        </row>
        <row r="47">
          <cell r="H47">
            <v>3.7201830147454467</v>
          </cell>
          <cell r="I47">
            <v>4.6658812282756239</v>
          </cell>
          <cell r="J47">
            <v>0.56776706097574015</v>
          </cell>
          <cell r="K47">
            <v>3.9783179166164682</v>
          </cell>
        </row>
        <row r="48">
          <cell r="H48">
            <v>0.90998331996602111</v>
          </cell>
          <cell r="I48">
            <v>2.1372719083687048</v>
          </cell>
          <cell r="J48">
            <v>0.21739835510361255</v>
          </cell>
          <cell r="K48">
            <v>1.6218794799642649E-2</v>
          </cell>
        </row>
        <row r="49">
          <cell r="H49">
            <v>5.1846753416034774</v>
          </cell>
          <cell r="I49">
            <v>6.2874019562236994</v>
          </cell>
          <cell r="J49">
            <v>0.56799246779211088</v>
          </cell>
          <cell r="K49">
            <v>5.6307714211941491</v>
          </cell>
        </row>
        <row r="50">
          <cell r="H50">
            <v>11.688965156349431</v>
          </cell>
          <cell r="I50">
            <v>16.89328250083944</v>
          </cell>
          <cell r="J50">
            <v>1.1790549141358944</v>
          </cell>
          <cell r="K50">
            <v>11.972748208151511</v>
          </cell>
        </row>
        <row r="51">
          <cell r="H51">
            <v>0.24334095533676536</v>
          </cell>
          <cell r="I51">
            <v>1.0486809092048251E-2</v>
          </cell>
          <cell r="J51">
            <v>1.0984991414632227E-2</v>
          </cell>
          <cell r="K51">
            <v>9.0177517838949377E-3</v>
          </cell>
        </row>
        <row r="52">
          <cell r="H52">
            <v>0.24031655287155027</v>
          </cell>
          <cell r="I52">
            <v>1.03224047448295E-2</v>
          </cell>
          <cell r="J52">
            <v>1.0812776937676067E-2</v>
          </cell>
          <cell r="K52">
            <v>8.8763782180753675E-3</v>
          </cell>
        </row>
        <row r="53">
          <cell r="H53">
            <v>0.77871777317168422</v>
          </cell>
          <cell r="I53">
            <v>1.0817403137958084E-2</v>
          </cell>
          <cell r="J53">
            <v>1.1331290534237801E-2</v>
          </cell>
          <cell r="K53">
            <v>9.3020341638906778E-3</v>
          </cell>
        </row>
        <row r="54">
          <cell r="H54">
            <v>0.13777534464064214</v>
          </cell>
          <cell r="I54">
            <v>1.0645243088101781E-2</v>
          </cell>
          <cell r="J54">
            <v>1.1150951915215153E-2</v>
          </cell>
          <cell r="K54">
            <v>9.1539913623978654E-3</v>
          </cell>
        </row>
        <row r="55">
          <cell r="H55">
            <v>0.10384566705183634</v>
          </cell>
          <cell r="I55">
            <v>1.0430756562323383E-2</v>
          </cell>
          <cell r="J55">
            <v>1.0926276074971569E-2</v>
          </cell>
          <cell r="K55">
            <v>8.969551440446184E-3</v>
          </cell>
        </row>
        <row r="56">
          <cell r="H56">
            <v>0.52183050688661436</v>
          </cell>
          <cell r="I56">
            <v>1.0403008339501025E-2</v>
          </cell>
          <cell r="J56">
            <v>1.0897209655739617E-2</v>
          </cell>
          <cell r="K56">
            <v>8.9456903609071298E-3</v>
          </cell>
        </row>
        <row r="57">
          <cell r="H57">
            <v>41.285431804288869</v>
          </cell>
          <cell r="I57">
            <v>73.703798251409154</v>
          </cell>
          <cell r="J57">
            <v>4.0531270881548922</v>
          </cell>
          <cell r="K57">
            <v>46.101391753258618</v>
          </cell>
        </row>
        <row r="58">
          <cell r="H58">
            <v>9.0916499532604753</v>
          </cell>
          <cell r="I58">
            <v>16.476798572623682</v>
          </cell>
          <cell r="J58">
            <v>0.94167364588112223</v>
          </cell>
          <cell r="K58">
            <v>10.283643202542734</v>
          </cell>
        </row>
        <row r="59">
          <cell r="H59">
            <v>1.3042041391543622</v>
          </cell>
          <cell r="I59">
            <v>2.1655891537026917</v>
          </cell>
          <cell r="J59">
            <v>0.29926056269487789</v>
          </cell>
          <cell r="K59">
            <v>1.5937711771124345</v>
          </cell>
        </row>
        <row r="60">
          <cell r="H60">
            <v>4.4225334766312141</v>
          </cell>
          <cell r="I60">
            <v>6.0413944930761962</v>
          </cell>
          <cell r="J60">
            <v>0.41874916223369341</v>
          </cell>
          <cell r="K60">
            <v>3.9711200592429341</v>
          </cell>
        </row>
        <row r="61">
          <cell r="H61">
            <v>3.1465482196300991</v>
          </cell>
          <cell r="I61">
            <v>3.4612947863425592</v>
          </cell>
          <cell r="J61">
            <v>0.28153854275029999</v>
          </cell>
          <cell r="K61">
            <v>2.3368909416279307</v>
          </cell>
        </row>
        <row r="62">
          <cell r="H62">
            <v>4.1313419629561933E-3</v>
          </cell>
          <cell r="I62">
            <v>9.7096896341263839E-3</v>
          </cell>
          <cell r="J62">
            <v>0.10216261397166779</v>
          </cell>
          <cell r="K62">
            <v>9.2778391046794226E-3</v>
          </cell>
        </row>
        <row r="63">
          <cell r="H63">
            <v>2.9743670251973497E-2</v>
          </cell>
          <cell r="I63">
            <v>9.7096896341263839E-3</v>
          </cell>
          <cell r="J63">
            <v>0.13515040549057181</v>
          </cell>
          <cell r="K63">
            <v>8.3494960431388498E-3</v>
          </cell>
        </row>
        <row r="64">
          <cell r="H64">
            <v>5.9253118898710246E-2</v>
          </cell>
          <cell r="I64">
            <v>1.074606592272055E-2</v>
          </cell>
          <cell r="J64">
            <v>1.1512516267090647E-2</v>
          </cell>
          <cell r="K64">
            <v>9.2406903085463336E-3</v>
          </cell>
        </row>
        <row r="65">
          <cell r="H65">
            <v>3.3666898260753031E-2</v>
          </cell>
          <cell r="I65">
            <v>1.0990410069985617E-2</v>
          </cell>
          <cell r="J65">
            <v>1.2183361362264614E-2</v>
          </cell>
          <cell r="K65">
            <v>9.4508052110436665E-3</v>
          </cell>
        </row>
        <row r="66">
          <cell r="H66">
            <v>3.5628699924608979E-2</v>
          </cell>
          <cell r="I66">
            <v>1.1630831548518185E-2</v>
          </cell>
          <cell r="J66">
            <v>1.3748182143611943E-2</v>
          </cell>
          <cell r="K66">
            <v>1.0001512473833523E-2</v>
          </cell>
        </row>
        <row r="67">
          <cell r="H67">
            <v>2.6763670612205994E-2</v>
          </cell>
          <cell r="I67">
            <v>1.2326024899208853E-2</v>
          </cell>
          <cell r="J67">
            <v>1.5284373506367015E-2</v>
          </cell>
          <cell r="K67">
            <v>1.0196657453768524E-2</v>
          </cell>
        </row>
        <row r="68">
          <cell r="H68">
            <v>1.0242675305007143</v>
          </cell>
          <cell r="I68">
            <v>1.2325409563955699E-2</v>
          </cell>
          <cell r="J68">
            <v>0.14926529767822211</v>
          </cell>
          <cell r="K68">
            <v>1.0196148420008903E-2</v>
          </cell>
        </row>
        <row r="69">
          <cell r="H69">
            <v>0.63745034465325812</v>
          </cell>
          <cell r="I69">
            <v>1.5232828372295752E-2</v>
          </cell>
          <cell r="J69">
            <v>1.8888834016187718E-2</v>
          </cell>
          <cell r="K69">
            <v>1.2601299626963727E-2</v>
          </cell>
        </row>
        <row r="70">
          <cell r="H70">
            <v>0.47948384969332991</v>
          </cell>
          <cell r="I70">
            <v>1.8613734777360558E-2</v>
          </cell>
          <cell r="J70">
            <v>2.308118610922915E-2</v>
          </cell>
          <cell r="K70">
            <v>1.539814165653893E-2</v>
          </cell>
        </row>
        <row r="71">
          <cell r="H71">
            <v>97.505396848645546</v>
          </cell>
          <cell r="I71">
            <v>286.84452869203801</v>
          </cell>
          <cell r="J71">
            <v>8.77149588780809</v>
          </cell>
          <cell r="K71">
            <v>78.253206408256176</v>
          </cell>
        </row>
        <row r="72">
          <cell r="H72">
            <v>1.101830102469102</v>
          </cell>
          <cell r="I72">
            <v>3.2952834107400979</v>
          </cell>
          <cell r="J72">
            <v>0.253862091727107</v>
          </cell>
          <cell r="K72">
            <v>1.4812302396624555</v>
          </cell>
        </row>
        <row r="73">
          <cell r="H73">
            <v>3.029417163757365</v>
          </cell>
          <cell r="I73">
            <v>2.9960470668523835</v>
          </cell>
          <cell r="J73">
            <v>0.22747251736093643</v>
          </cell>
          <cell r="K73">
            <v>1.7088244015070457</v>
          </cell>
        </row>
        <row r="74">
          <cell r="H74">
            <v>0.33985799744307998</v>
          </cell>
          <cell r="I74">
            <v>2.4952752153321E-2</v>
          </cell>
          <cell r="J74">
            <v>3.0941620436580598E-2</v>
          </cell>
          <cell r="K74">
            <v>2.0642069792713953E-2</v>
          </cell>
        </row>
        <row r="75">
          <cell r="H75">
            <v>6.2710551934552052</v>
          </cell>
          <cell r="I75">
            <v>4.0619283990058941</v>
          </cell>
          <cell r="J75">
            <v>0.40945113819945111</v>
          </cell>
          <cell r="K75">
            <v>4.1676136130094079</v>
          </cell>
        </row>
        <row r="76">
          <cell r="H76">
            <v>8.9392599846207759</v>
          </cell>
          <cell r="I76">
            <v>10.814306912052553</v>
          </cell>
          <cell r="J76">
            <v>0.84849415128244732</v>
          </cell>
          <cell r="K76">
            <v>7.1380246404547361</v>
          </cell>
        </row>
        <row r="77">
          <cell r="H77">
            <v>28.241575232592663</v>
          </cell>
          <cell r="I77">
            <v>35.658726319417163</v>
          </cell>
          <cell r="J77">
            <v>2.4533493002600184</v>
          </cell>
          <cell r="K77">
            <v>21.292693441294347</v>
          </cell>
        </row>
        <row r="78">
          <cell r="H78">
            <v>1.6193473841458637</v>
          </cell>
          <cell r="I78">
            <v>1.7737742118496415E-2</v>
          </cell>
          <cell r="J78">
            <v>0.13962792846729696</v>
          </cell>
          <cell r="K78">
            <v>1.4673480044422043E-2</v>
          </cell>
        </row>
        <row r="79">
          <cell r="H79">
            <v>0.1291568281933046</v>
          </cell>
          <cell r="I79">
            <v>1.0726488852160822E-2</v>
          </cell>
          <cell r="J79">
            <v>1.3300935489659039E-2</v>
          </cell>
          <cell r="K79">
            <v>8.8734473118069739E-3</v>
          </cell>
        </row>
        <row r="80">
          <cell r="H80">
            <v>13.776853793526696</v>
          </cell>
          <cell r="I80">
            <v>24.365041295296141</v>
          </cell>
          <cell r="J80">
            <v>1.4191610625468938</v>
          </cell>
          <cell r="K80">
            <v>12.447768818464695</v>
          </cell>
        </row>
        <row r="81">
          <cell r="H81">
            <v>65.135826244173472</v>
          </cell>
          <cell r="I81">
            <v>133.13232592495169</v>
          </cell>
          <cell r="J81">
            <v>7.2874990665079631</v>
          </cell>
          <cell r="K81">
            <v>66.211135997931194</v>
          </cell>
        </row>
        <row r="82">
          <cell r="H82">
            <v>9.4606753174396729</v>
          </cell>
          <cell r="I82">
            <v>22.355525665398247</v>
          </cell>
          <cell r="J82">
            <v>1.0930334717933556</v>
          </cell>
          <cell r="K82">
            <v>13.479509174367026</v>
          </cell>
        </row>
        <row r="83">
          <cell r="H83">
            <v>15.161973159395547</v>
          </cell>
          <cell r="I83">
            <v>29.659623646321794</v>
          </cell>
          <cell r="J83">
            <v>1.7758696598543031</v>
          </cell>
          <cell r="K83">
            <v>12.954021011124153</v>
          </cell>
        </row>
        <row r="84">
          <cell r="H84">
            <v>0.25637795108738087</v>
          </cell>
          <cell r="I84">
            <v>1.0914497874671171E-2</v>
          </cell>
          <cell r="J84">
            <v>0.10876469388018299</v>
          </cell>
          <cell r="K84">
            <v>0.6170074599246208</v>
          </cell>
        </row>
        <row r="85">
          <cell r="H85">
            <v>10.481378223316408</v>
          </cell>
          <cell r="I85">
            <v>25.301516583604098</v>
          </cell>
          <cell r="J85">
            <v>1.4722216349986412</v>
          </cell>
          <cell r="K85">
            <v>14.057327309400513</v>
          </cell>
        </row>
        <row r="86">
          <cell r="H86">
            <v>18.9184981844272</v>
          </cell>
          <cell r="I86">
            <v>35.11456040557583</v>
          </cell>
          <cell r="J86">
            <v>2.471649739551427</v>
          </cell>
          <cell r="K86">
            <v>17.558861096232405</v>
          </cell>
        </row>
        <row r="87">
          <cell r="H87">
            <v>1.6525261654084826</v>
          </cell>
          <cell r="I87">
            <v>4.8215276108126481</v>
          </cell>
          <cell r="J87">
            <v>0.24849439402059004</v>
          </cell>
          <cell r="K87">
            <v>2.2806155084527209</v>
          </cell>
        </row>
        <row r="88">
          <cell r="H88">
            <v>4.6286660794794887</v>
          </cell>
          <cell r="I88">
            <v>20.257225894706608</v>
          </cell>
          <cell r="J88">
            <v>1.4692759387795558</v>
          </cell>
          <cell r="K88">
            <v>7.5734277579352112</v>
          </cell>
        </row>
        <row r="89">
          <cell r="H89">
            <v>38.435649047652916</v>
          </cell>
          <cell r="I89">
            <v>72.264849437066758</v>
          </cell>
          <cell r="J89">
            <v>3.5832971101589557</v>
          </cell>
          <cell r="K89">
            <v>36.825711438168099</v>
          </cell>
        </row>
        <row r="90">
          <cell r="H90">
            <v>1.5582423308978064</v>
          </cell>
          <cell r="I90">
            <v>7.5755077025919428</v>
          </cell>
          <cell r="J90">
            <v>0.36121641572220681</v>
          </cell>
          <cell r="K90">
            <v>2.0780032191809705</v>
          </cell>
        </row>
        <row r="91">
          <cell r="H91">
            <v>4.0710919968809058</v>
          </cell>
          <cell r="I91">
            <v>9.3820256875826864</v>
          </cell>
          <cell r="J91">
            <v>0.58381251268180256</v>
          </cell>
          <cell r="K91">
            <v>4.0613515817530619</v>
          </cell>
        </row>
        <row r="92">
          <cell r="H92">
            <v>1.2220791030873543E-2</v>
          </cell>
          <cell r="I92">
            <v>1.1256585594494398E-2</v>
          </cell>
          <cell r="J92">
            <v>6.0705741081021981E-2</v>
          </cell>
          <cell r="K92">
            <v>9.311967835912113E-3</v>
          </cell>
        </row>
        <row r="93">
          <cell r="H93">
            <v>0.1697876017643403</v>
          </cell>
          <cell r="I93">
            <v>1.0119454403312253E-2</v>
          </cell>
          <cell r="J93">
            <v>1.2548207718678414E-2</v>
          </cell>
          <cell r="K93">
            <v>8.3712803611347177E-3</v>
          </cell>
        </row>
        <row r="94">
          <cell r="H94">
            <v>0.78660469704010116</v>
          </cell>
          <cell r="I94">
            <v>1.0178758689992068E-2</v>
          </cell>
          <cell r="J94">
            <v>0.13180544625417076</v>
          </cell>
          <cell r="K94">
            <v>0.81247091390933324</v>
          </cell>
        </row>
        <row r="95">
          <cell r="H95">
            <v>0.91735382796533871</v>
          </cell>
          <cell r="I95">
            <v>2.1769416896844729</v>
          </cell>
          <cell r="J95">
            <v>0.14068948917812596</v>
          </cell>
          <cell r="K95">
            <v>0.97871612346982761</v>
          </cell>
        </row>
        <row r="96">
          <cell r="H96">
            <v>0.39625541227409267</v>
          </cell>
          <cell r="I96">
            <v>1.2665314839751876E-2</v>
          </cell>
          <cell r="J96">
            <v>1.5705095857702314E-2</v>
          </cell>
          <cell r="K96">
            <v>1.0477333773142887E-2</v>
          </cell>
        </row>
        <row r="97">
          <cell r="H97">
            <v>0.32599292815461178</v>
          </cell>
          <cell r="I97">
            <v>1.0689311785502628E-2</v>
          </cell>
          <cell r="J97">
            <v>5.8236927762859325E-2</v>
          </cell>
          <cell r="K97">
            <v>8.8426927240993144E-3</v>
          </cell>
        </row>
        <row r="98">
          <cell r="H98">
            <v>11.819328567952592</v>
          </cell>
          <cell r="I98">
            <v>28.867934651449374</v>
          </cell>
          <cell r="J98">
            <v>1.6183366150951206</v>
          </cell>
          <cell r="K98">
            <v>13.512959640088697</v>
          </cell>
        </row>
        <row r="99">
          <cell r="H99">
            <v>1.4214717849395966</v>
          </cell>
          <cell r="I99">
            <v>9.7445963691070638E-3</v>
          </cell>
          <cell r="J99">
            <v>7.2346495329478552E-2</v>
          </cell>
          <cell r="K99">
            <v>8.0611804708749877E-3</v>
          </cell>
        </row>
        <row r="100">
          <cell r="H100">
            <v>1.487753105856638</v>
          </cell>
          <cell r="I100">
            <v>8.5745638786530135E-3</v>
          </cell>
          <cell r="J100">
            <v>8.6326482573516328E-2</v>
          </cell>
          <cell r="K100">
            <v>0.453988978626788</v>
          </cell>
        </row>
        <row r="101">
          <cell r="H101">
            <v>3.8400001985041872</v>
          </cell>
          <cell r="I101">
            <v>7.7051327711847515</v>
          </cell>
          <cell r="J101">
            <v>0.44172506357192254</v>
          </cell>
          <cell r="K101">
            <v>3.3854578967992697</v>
          </cell>
        </row>
        <row r="102">
          <cell r="H102">
            <v>6.7373444517064257E-2</v>
          </cell>
          <cell r="I102">
            <v>9.2248025051528005E-3</v>
          </cell>
          <cell r="J102">
            <v>1.1438831915735895E-2</v>
          </cell>
          <cell r="K102">
            <v>7.6311829639210162E-3</v>
          </cell>
        </row>
        <row r="103">
          <cell r="H103">
            <v>0.21679289428278686</v>
          </cell>
          <cell r="I103">
            <v>1.2551829751529934E-2</v>
          </cell>
          <cell r="J103">
            <v>1.5564373403385474E-2</v>
          </cell>
          <cell r="K103">
            <v>1.0383453663361174E-2</v>
          </cell>
        </row>
        <row r="104">
          <cell r="H104">
            <v>1.7870063166004587E-2</v>
          </cell>
          <cell r="I104">
            <v>3.6346299872846745E-3</v>
          </cell>
          <cell r="J104">
            <v>1.980779515427681E-2</v>
          </cell>
          <cell r="K104">
            <v>3.3832716378864509E-3</v>
          </cell>
        </row>
        <row r="105">
          <cell r="H105">
            <v>9.4201962486054197E-2</v>
          </cell>
          <cell r="I105">
            <v>3.6728313015681295E-3</v>
          </cell>
          <cell r="J105">
            <v>2.5263083150738736E-2</v>
          </cell>
          <cell r="K105">
            <v>3.4188310823408652E-3</v>
          </cell>
        </row>
        <row r="106">
          <cell r="H106">
            <v>8.0389295955905896E-2</v>
          </cell>
          <cell r="I106">
            <v>3.7301632994420223E-3</v>
          </cell>
          <cell r="J106">
            <v>3.0881633865112165E-2</v>
          </cell>
          <cell r="K106">
            <v>3.4721981989465963E-3</v>
          </cell>
        </row>
        <row r="107">
          <cell r="H107">
            <v>5.807451923895103</v>
          </cell>
          <cell r="I107">
            <v>13.895310858426837</v>
          </cell>
          <cell r="J107">
            <v>0.74931352762764569</v>
          </cell>
          <cell r="K107">
            <v>8.0893372258079381</v>
          </cell>
        </row>
        <row r="108">
          <cell r="H108">
            <v>6.2208648380162573E-2</v>
          </cell>
          <cell r="I108">
            <v>3.6323680539259336E-3</v>
          </cell>
          <cell r="J108">
            <v>2.9856103735822915E-2</v>
          </cell>
          <cell r="K108">
            <v>3.3811661319597978E-3</v>
          </cell>
        </row>
        <row r="109">
          <cell r="H109">
            <v>4.5291347362429818E-2</v>
          </cell>
          <cell r="I109">
            <v>5.3661571134212263E-3</v>
          </cell>
          <cell r="J109">
            <v>4.4176501026118163E-2</v>
          </cell>
          <cell r="K109">
            <v>4.9950523794153401E-3</v>
          </cell>
        </row>
        <row r="110">
          <cell r="H110">
            <v>7.244017100340864</v>
          </cell>
          <cell r="I110">
            <v>22.629948834345374</v>
          </cell>
          <cell r="J110">
            <v>0.99051846883085215</v>
          </cell>
          <cell r="K110">
            <v>10.416217312361814</v>
          </cell>
        </row>
        <row r="111">
          <cell r="H111">
            <v>0.25798124868868966</v>
          </cell>
          <cell r="I111">
            <v>0.71048501362691818</v>
          </cell>
          <cell r="J111">
            <v>4.7958424226198233E-2</v>
          </cell>
          <cell r="K111">
            <v>0.32556576396217302</v>
          </cell>
        </row>
        <row r="112">
          <cell r="H112">
            <v>1.1812635343517628</v>
          </cell>
          <cell r="I112">
            <v>3.5861214053766606</v>
          </cell>
          <cell r="J112">
            <v>0.17553727515088466</v>
          </cell>
          <cell r="K112">
            <v>1.6801563649769984</v>
          </cell>
        </row>
        <row r="113">
          <cell r="H113">
            <v>14.637113352252678</v>
          </cell>
          <cell r="I113">
            <v>48.448790673423595</v>
          </cell>
          <cell r="J113">
            <v>2.0834385145766432</v>
          </cell>
          <cell r="K113">
            <v>21.657760135573792</v>
          </cell>
        </row>
        <row r="114">
          <cell r="H114">
            <v>1.5328661664466012</v>
          </cell>
          <cell r="I114">
            <v>4.8697017023936606</v>
          </cell>
          <cell r="J114">
            <v>0.22163586902002458</v>
          </cell>
          <cell r="K114">
            <v>2.2048446868899063</v>
          </cell>
        </row>
        <row r="115">
          <cell r="H115">
            <v>0.13485092719217021</v>
          </cell>
          <cell r="I115">
            <v>5.7540452368846024E-3</v>
          </cell>
          <cell r="J115">
            <v>4.3856515014225099E-2</v>
          </cell>
          <cell r="K115">
            <v>5.3561155113923701E-3</v>
          </cell>
        </row>
        <row r="116">
          <cell r="H116">
            <v>0.57411142099517576</v>
          </cell>
          <cell r="I116">
            <v>1.7383434554789703</v>
          </cell>
          <cell r="J116">
            <v>0.11582800805603276</v>
          </cell>
          <cell r="K116">
            <v>0.82848779498545388</v>
          </cell>
        </row>
        <row r="117">
          <cell r="H117">
            <v>0.49900166124269191</v>
          </cell>
          <cell r="I117">
            <v>1.3592670009686403</v>
          </cell>
          <cell r="J117">
            <v>8.8454185155366974E-2</v>
          </cell>
          <cell r="K117">
            <v>0.69825737768022067</v>
          </cell>
        </row>
        <row r="118">
          <cell r="H118">
            <v>3.4417864025098131E-2</v>
          </cell>
          <cell r="I118">
            <v>5.6759369546509056E-3</v>
          </cell>
          <cell r="J118">
            <v>2.684732820319391E-2</v>
          </cell>
          <cell r="K118">
            <v>5.2834089258830376E-3</v>
          </cell>
        </row>
        <row r="119">
          <cell r="H119">
            <v>5.2625267786563112</v>
          </cell>
          <cell r="I119">
            <v>18.83085868117055</v>
          </cell>
          <cell r="J119">
            <v>0.76145284027374238</v>
          </cell>
          <cell r="K119">
            <v>7.7538722444801884</v>
          </cell>
        </row>
        <row r="120">
          <cell r="H120">
            <v>0.22126431355184251</v>
          </cell>
          <cell r="I120">
            <v>0.70534883511248214</v>
          </cell>
          <cell r="J120">
            <v>6.2231292965265077E-2</v>
          </cell>
          <cell r="K120">
            <v>0.3426602104441725</v>
          </cell>
        </row>
        <row r="121">
          <cell r="H121">
            <v>2.9696752115651273E-2</v>
          </cell>
          <cell r="I121">
            <v>3.1789922609622183E-3</v>
          </cell>
          <cell r="J121">
            <v>2.6919739966423387E-2</v>
          </cell>
          <cell r="K121">
            <v>2.9591442295915892E-3</v>
          </cell>
        </row>
        <row r="122">
          <cell r="H122">
            <v>1.2308664987608293</v>
          </cell>
          <cell r="I122">
            <v>4.4185828704328021</v>
          </cell>
          <cell r="J122">
            <v>0.20279306819912926</v>
          </cell>
          <cell r="K122">
            <v>1.7800343266223311</v>
          </cell>
        </row>
        <row r="123">
          <cell r="H123">
            <v>4.504175949321889E-2</v>
          </cell>
          <cell r="I123">
            <v>3.2144346805207114E-3</v>
          </cell>
          <cell r="J123">
            <v>1.8368894253106557E-2</v>
          </cell>
          <cell r="K123">
            <v>2.9921355748701501E-3</v>
          </cell>
        </row>
        <row r="124">
          <cell r="H124">
            <v>6.7488092450332298</v>
          </cell>
          <cell r="I124">
            <v>26.143464260483782</v>
          </cell>
          <cell r="J124">
            <v>1.0652090570820589</v>
          </cell>
          <cell r="K124">
            <v>8.6649351964170762</v>
          </cell>
        </row>
        <row r="125">
          <cell r="H125">
            <v>1.5671980013189852</v>
          </cell>
          <cell r="I125">
            <v>5.0782777520058175</v>
          </cell>
          <cell r="J125">
            <v>0.24773238952189364</v>
          </cell>
          <cell r="K125">
            <v>1.7319559107275129</v>
          </cell>
        </row>
        <row r="126">
          <cell r="H126">
            <v>0.57090770184103246</v>
          </cell>
          <cell r="I126">
            <v>2.1650281214111744</v>
          </cell>
          <cell r="J126">
            <v>0.12119811446180746</v>
          </cell>
          <cell r="K126">
            <v>0.77920162520422387</v>
          </cell>
        </row>
        <row r="127">
          <cell r="H127">
            <v>0.59811935857868215</v>
          </cell>
          <cell r="I127">
            <v>2.2178333743204282</v>
          </cell>
          <cell r="J127">
            <v>0.12303375056576085</v>
          </cell>
          <cell r="K127">
            <v>0.92338632806306942</v>
          </cell>
        </row>
        <row r="128">
          <cell r="H128">
            <v>0.45451695404317033</v>
          </cell>
          <cell r="I128">
            <v>1.624933149160563</v>
          </cell>
          <cell r="J128">
            <v>6.301710983185968E-2</v>
          </cell>
          <cell r="K128">
            <v>0.46537330255401183</v>
          </cell>
        </row>
        <row r="129">
          <cell r="H129">
            <v>7.7504108081241805</v>
          </cell>
          <cell r="I129">
            <v>27.599632329463557</v>
          </cell>
          <cell r="J129">
            <v>1.2845011019799264</v>
          </cell>
          <cell r="K129">
            <v>9.9007861739397853</v>
          </cell>
        </row>
        <row r="130">
          <cell r="H130">
            <v>0.10043596288354692</v>
          </cell>
          <cell r="I130">
            <v>3.5630028775385705E-3</v>
          </cell>
          <cell r="J130">
            <v>2.2755721841980079E-2</v>
          </cell>
          <cell r="K130">
            <v>3.3165980095513654E-3</v>
          </cell>
        </row>
        <row r="131">
          <cell r="H131">
            <v>0.80060346026949425</v>
          </cell>
          <cell r="I131">
            <v>2.8489827354140971</v>
          </cell>
          <cell r="J131">
            <v>0.14392878897177727</v>
          </cell>
          <cell r="K131">
            <v>0.94137763161550925</v>
          </cell>
        </row>
        <row r="132">
          <cell r="H132">
            <v>0.94499889329335685</v>
          </cell>
          <cell r="I132">
            <v>3.732932195206152</v>
          </cell>
          <cell r="J132">
            <v>0.19992580717473835</v>
          </cell>
          <cell r="K132">
            <v>1.180308090863345</v>
          </cell>
        </row>
        <row r="133">
          <cell r="H133">
            <v>3.8093172743928531E-2</v>
          </cell>
          <cell r="I133">
            <v>3.7489601936504268E-3</v>
          </cell>
          <cell r="J133">
            <v>3.1049405391414129E-2</v>
          </cell>
          <cell r="K133">
            <v>3.4896951654268507E-3</v>
          </cell>
        </row>
        <row r="134">
          <cell r="H134">
            <v>2.9048674689852044E-2</v>
          </cell>
          <cell r="I134">
            <v>3.8117880360565258E-3</v>
          </cell>
          <cell r="J134">
            <v>2.6227117079150479E-2</v>
          </cell>
          <cell r="K134">
            <v>3.5481780531006397E-3</v>
          </cell>
        </row>
        <row r="135">
          <cell r="H135">
            <v>0.17359096682353847</v>
          </cell>
          <cell r="I135">
            <v>0.49271666862386898</v>
          </cell>
          <cell r="J135">
            <v>5.0334710513598183E-2</v>
          </cell>
          <cell r="K135">
            <v>0.21991869551930884</v>
          </cell>
        </row>
        <row r="136">
          <cell r="H136">
            <v>0.33242010613894563</v>
          </cell>
          <cell r="I136">
            <v>1.0106419613140898</v>
          </cell>
          <cell r="J136">
            <v>8.1253127279462711E-2</v>
          </cell>
          <cell r="K136">
            <v>0.4195525676894849</v>
          </cell>
        </row>
        <row r="137">
          <cell r="H137">
            <v>3.320898232909681E-2</v>
          </cell>
          <cell r="I137">
            <v>3.4344636793761916E-3</v>
          </cell>
          <cell r="J137">
            <v>4.9826477399728286E-2</v>
          </cell>
          <cell r="K137">
            <v>3.1969481345927508E-3</v>
          </cell>
        </row>
        <row r="138">
          <cell r="H138">
            <v>6.6407365291490494E-2</v>
          </cell>
          <cell r="I138">
            <v>5.0005246835941403E-2</v>
          </cell>
          <cell r="J138">
            <v>6.7404322453581217E-2</v>
          </cell>
          <cell r="K138">
            <v>9.392472048901794E-2</v>
          </cell>
        </row>
        <row r="139">
          <cell r="H139">
            <v>0.41407714726978501</v>
          </cell>
          <cell r="I139">
            <v>2.2947954186457888</v>
          </cell>
          <cell r="J139">
            <v>8.6905803514151267E-2</v>
          </cell>
          <cell r="K139">
            <v>0.56473428738935472</v>
          </cell>
        </row>
        <row r="140">
          <cell r="H140">
            <v>8.2800382091887864E-2</v>
          </cell>
          <cell r="I140">
            <v>5.7203470685987905E-2</v>
          </cell>
          <cell r="J140">
            <v>0.11436091530337068</v>
          </cell>
          <cell r="K140">
            <v>0.14695966925766971</v>
          </cell>
        </row>
        <row r="141">
          <cell r="H141">
            <v>0.166402951601404</v>
          </cell>
          <cell r="I141">
            <v>0.82636053333749615</v>
          </cell>
          <cell r="J141">
            <v>4.6320694213497375E-2</v>
          </cell>
          <cell r="K141">
            <v>0.19386239336429253</v>
          </cell>
        </row>
        <row r="142">
          <cell r="H142">
            <v>3.906288515216759E-2</v>
          </cell>
          <cell r="I142">
            <v>3.9447492964480154E-3</v>
          </cell>
          <cell r="J142">
            <v>4.1702165723468479E-2</v>
          </cell>
          <cell r="K142">
            <v>2.8076788681573765E-2</v>
          </cell>
        </row>
        <row r="143">
          <cell r="H143">
            <v>0.14523557330316297</v>
          </cell>
          <cell r="I143">
            <v>0.72098125523587142</v>
          </cell>
          <cell r="J143">
            <v>7.2541305988512994E-2</v>
          </cell>
          <cell r="K143">
            <v>0.1546175307209097</v>
          </cell>
        </row>
        <row r="144">
          <cell r="H144">
            <v>4.8050885046737053E-2</v>
          </cell>
          <cell r="I144">
            <v>0.20102090358324456</v>
          </cell>
          <cell r="J144">
            <v>3.9111003445484911E-2</v>
          </cell>
          <cell r="K144">
            <v>7.1747142233437589E-2</v>
          </cell>
        </row>
        <row r="145">
          <cell r="H145">
            <v>0.46798810513599703</v>
          </cell>
          <cell r="I145">
            <v>4.4927467837289843</v>
          </cell>
          <cell r="J145">
            <v>0.11221649720305038</v>
          </cell>
          <cell r="K145">
            <v>0.58616387573898088</v>
          </cell>
        </row>
        <row r="146">
          <cell r="H146">
            <v>8.7987366380928536E-2</v>
          </cell>
          <cell r="I146">
            <v>9.6823930699171709E-2</v>
          </cell>
          <cell r="J146">
            <v>9.352203068623563E-2</v>
          </cell>
          <cell r="K146">
            <v>0.12603207580044556</v>
          </cell>
        </row>
        <row r="147">
          <cell r="H147">
            <v>0.2926071411402682</v>
          </cell>
          <cell r="I147">
            <v>1.9293434501933704</v>
          </cell>
          <cell r="J147">
            <v>7.5562713450574928E-2</v>
          </cell>
          <cell r="K147">
            <v>0.37358706737263891</v>
          </cell>
        </row>
        <row r="148">
          <cell r="H148">
            <v>0.10108511557600897</v>
          </cell>
          <cell r="I148">
            <v>0.46764695804065143</v>
          </cell>
          <cell r="J148">
            <v>3.6077166833086156E-2</v>
          </cell>
          <cell r="K148">
            <v>0.1798022645559906</v>
          </cell>
        </row>
        <row r="149">
          <cell r="H149">
            <v>0.30426626940848783</v>
          </cell>
          <cell r="I149">
            <v>2.6576795186174955</v>
          </cell>
          <cell r="J149">
            <v>9.1212386760012282E-2</v>
          </cell>
          <cell r="K149">
            <v>0.27422155258112074</v>
          </cell>
        </row>
        <row r="150">
          <cell r="H150">
            <v>0.23354458482699028</v>
          </cell>
          <cell r="I150">
            <v>1.1797114695727329</v>
          </cell>
          <cell r="J150">
            <v>8.6400422696243581E-2</v>
          </cell>
          <cell r="K150">
            <v>0.30406780377163922</v>
          </cell>
        </row>
        <row r="151">
          <cell r="H151">
            <v>6.9270890549561551E-2</v>
          </cell>
          <cell r="I151">
            <v>9.9757618304296136E-2</v>
          </cell>
          <cell r="J151">
            <v>9.6684044955210047E-2</v>
          </cell>
          <cell r="K151">
            <v>9.7272721140820223E-2</v>
          </cell>
        </row>
        <row r="152">
          <cell r="H152">
            <v>0.17947981325640097</v>
          </cell>
          <cell r="I152">
            <v>0.68883284510786102</v>
          </cell>
          <cell r="J152">
            <v>8.6149468708905053E-2</v>
          </cell>
          <cell r="K152">
            <v>0.2046529541584225</v>
          </cell>
        </row>
        <row r="153">
          <cell r="H153">
            <v>8.0882917917306715E-2</v>
          </cell>
          <cell r="I153">
            <v>0.22029708713002583</v>
          </cell>
          <cell r="J153">
            <v>7.9520525448916149E-2</v>
          </cell>
          <cell r="K153">
            <v>8.3749647379861111E-2</v>
          </cell>
        </row>
        <row r="154">
          <cell r="H154">
            <v>3.1058587346248778E-2</v>
          </cell>
          <cell r="I154">
            <v>4.6183373816288623E-3</v>
          </cell>
          <cell r="J154">
            <v>3.5144574713580595E-2</v>
          </cell>
          <cell r="K154">
            <v>3.2793302639085906E-2</v>
          </cell>
        </row>
        <row r="155">
          <cell r="H155">
            <v>0.3404110967321694</v>
          </cell>
          <cell r="I155">
            <v>2.0133960635923351</v>
          </cell>
          <cell r="J155">
            <v>0.11184687186403887</v>
          </cell>
          <cell r="K155">
            <v>0.43368251074691583</v>
          </cell>
        </row>
        <row r="156">
          <cell r="H156">
            <v>4.864187751506021E-2</v>
          </cell>
          <cell r="I156">
            <v>7.9826740929995268E-2</v>
          </cell>
          <cell r="J156">
            <v>6.4052574068116042E-2</v>
          </cell>
          <cell r="K156">
            <v>5.2157265058713667E-2</v>
          </cell>
        </row>
        <row r="157">
          <cell r="H157">
            <v>0.1833397289341189</v>
          </cell>
          <cell r="I157">
            <v>0.65594521446281973</v>
          </cell>
          <cell r="J157">
            <v>0.14082372722270345</v>
          </cell>
          <cell r="K157">
            <v>0.2117547163345356</v>
          </cell>
        </row>
        <row r="158">
          <cell r="H158">
            <v>8.0365455068213354E-2</v>
          </cell>
          <cell r="I158">
            <v>0.19840660057159518</v>
          </cell>
          <cell r="J158">
            <v>8.1678354128090075E-2</v>
          </cell>
          <cell r="K158">
            <v>8.7512867166302841E-2</v>
          </cell>
        </row>
        <row r="159">
          <cell r="H159">
            <v>9.4253732143719918E-2</v>
          </cell>
          <cell r="I159">
            <v>9.6045988458849069E-2</v>
          </cell>
          <cell r="J159">
            <v>9.2313234401727201E-2</v>
          </cell>
          <cell r="K159">
            <v>7.747334701481004E-2</v>
          </cell>
        </row>
        <row r="160">
          <cell r="H160">
            <v>5.4544030964221835E-2</v>
          </cell>
          <cell r="I160">
            <v>0.47474546756227265</v>
          </cell>
          <cell r="J160">
            <v>2.5699586800277768E-2</v>
          </cell>
          <cell r="K160">
            <v>6.4185535799088755E-2</v>
          </cell>
        </row>
        <row r="161">
          <cell r="H161">
            <v>3.7927581232723308E-2</v>
          </cell>
          <cell r="I161">
            <v>0.22352121827585381</v>
          </cell>
          <cell r="J161">
            <v>2.5900462958587937E-2</v>
          </cell>
          <cell r="K161">
            <v>2.9648313931675666E-2</v>
          </cell>
        </row>
        <row r="162">
          <cell r="H162">
            <v>3.1333139380212455E-2</v>
          </cell>
          <cell r="I162">
            <v>0.10841973632175021</v>
          </cell>
          <cell r="J162">
            <v>4.3040279845795025E-2</v>
          </cell>
          <cell r="K162">
            <v>3.7369539272691148E-2</v>
          </cell>
        </row>
        <row r="163">
          <cell r="H163">
            <v>2.7546613050546297E-2</v>
          </cell>
          <cell r="I163">
            <v>0.12410727595168644</v>
          </cell>
          <cell r="J163">
            <v>3.5084711154206728E-2</v>
          </cell>
          <cell r="K163">
            <v>3.2503279260791766E-2</v>
          </cell>
        </row>
        <row r="164">
          <cell r="H164">
            <v>7.6413735632220203E-2</v>
          </cell>
          <cell r="I164">
            <v>0.66454739330219414</v>
          </cell>
          <cell r="J164">
            <v>7.5204005806218735E-2</v>
          </cell>
          <cell r="K164">
            <v>8.4461914601660359E-2</v>
          </cell>
        </row>
        <row r="165">
          <cell r="H165">
            <v>3.5549735952018713E-2</v>
          </cell>
          <cell r="I165">
            <v>0.21800125482238894</v>
          </cell>
          <cell r="J165">
            <v>4.2913270401470971E-2</v>
          </cell>
          <cell r="K165">
            <v>4.5044781687241409E-2</v>
          </cell>
        </row>
        <row r="166">
          <cell r="H166">
            <v>5.3906547430106665E-2</v>
          </cell>
          <cell r="I166">
            <v>0.37849107133836424</v>
          </cell>
          <cell r="J166">
            <v>5.1266490242970232E-2</v>
          </cell>
          <cell r="K166">
            <v>5.5655557968395504E-2</v>
          </cell>
        </row>
        <row r="167">
          <cell r="H167">
            <v>5.6599696503871269E-2</v>
          </cell>
          <cell r="I167">
            <v>0.14249852638894375</v>
          </cell>
          <cell r="J167">
            <v>7.5155716835395583E-2</v>
          </cell>
          <cell r="K167">
            <v>3.5815666160651724E-2</v>
          </cell>
        </row>
        <row r="168">
          <cell r="H168">
            <v>4.3502668403693517E-2</v>
          </cell>
          <cell r="I168">
            <v>0.2548654552885638</v>
          </cell>
          <cell r="J168">
            <v>0.11342920335081673</v>
          </cell>
          <cell r="K168">
            <v>6.6146253362949797E-2</v>
          </cell>
        </row>
        <row r="169">
          <cell r="H169">
            <v>5.1646935307181223E-2</v>
          </cell>
          <cell r="I169">
            <v>8.4682869893055721E-2</v>
          </cell>
          <cell r="J169">
            <v>6.2931509913364034E-2</v>
          </cell>
          <cell r="K169">
            <v>5.45772823711465E-2</v>
          </cell>
        </row>
        <row r="170">
          <cell r="H170">
            <v>4.7120673671734635E-2</v>
          </cell>
          <cell r="I170">
            <v>0.17655148545204949</v>
          </cell>
          <cell r="J170">
            <v>4.5815624097161292E-2</v>
          </cell>
          <cell r="K170">
            <v>3.1290916089843746E-2</v>
          </cell>
        </row>
        <row r="171">
          <cell r="H171">
            <v>4.7576689721376506E-2</v>
          </cell>
          <cell r="I171">
            <v>8.0102113317227594E-2</v>
          </cell>
          <cell r="J171">
            <v>4.7111320952761909E-2</v>
          </cell>
          <cell r="K171">
            <v>5.8033010236583846E-2</v>
          </cell>
        </row>
        <row r="172">
          <cell r="H172">
            <v>8.0377510485199075E-2</v>
          </cell>
          <cell r="I172">
            <v>0.18206940629291346</v>
          </cell>
          <cell r="J172">
            <v>0.14320690481749532</v>
          </cell>
          <cell r="K172">
            <v>0.11261278907195713</v>
          </cell>
        </row>
        <row r="173">
          <cell r="H173">
            <v>8.8107745558960143E-2</v>
          </cell>
          <cell r="I173">
            <v>6.8271022319098429E-2</v>
          </cell>
          <cell r="J173">
            <v>9.4599392645422747E-2</v>
          </cell>
          <cell r="K173">
            <v>7.5851318059819275E-2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ank"/>
      <sheetName val="Sheet2"/>
    </sheetNames>
    <sheetDataSet>
      <sheetData sheetId="0">
        <row r="2">
          <cell r="T2">
            <v>0.10208238686623423</v>
          </cell>
        </row>
        <row r="3">
          <cell r="T3">
            <v>4.4076334988931404E-2</v>
          </cell>
        </row>
        <row r="4">
          <cell r="T4">
            <v>2.9699272336804632E-2</v>
          </cell>
        </row>
        <row r="5">
          <cell r="T5">
            <v>8.0609543649877324E-2</v>
          </cell>
        </row>
        <row r="6">
          <cell r="T6">
            <v>6.6119350953790457E-2</v>
          </cell>
        </row>
        <row r="7">
          <cell r="T7">
            <v>7.3052994473091881E-2</v>
          </cell>
        </row>
        <row r="8">
          <cell r="T8">
            <v>8.8354864379422887E-2</v>
          </cell>
        </row>
        <row r="9">
          <cell r="T9">
            <v>0.10175195161909692</v>
          </cell>
        </row>
        <row r="10">
          <cell r="T10">
            <v>5.9927747177371316E-2</v>
          </cell>
        </row>
        <row r="11">
          <cell r="T11">
            <v>6.9508196633390321E-2</v>
          </cell>
        </row>
        <row r="12">
          <cell r="T12">
            <v>6.1120146903326657E-2</v>
          </cell>
        </row>
        <row r="13">
          <cell r="T13">
            <v>8.0165819049794682E-2</v>
          </cell>
        </row>
        <row r="14">
          <cell r="T14">
            <v>8.6553175419723544E-2</v>
          </cell>
        </row>
        <row r="15">
          <cell r="T15">
            <v>0.20599448763877562</v>
          </cell>
        </row>
        <row r="16">
          <cell r="T16">
            <v>6.3473111160173443E-2</v>
          </cell>
        </row>
        <row r="17">
          <cell r="T17">
            <v>6.1533540710765833E-2</v>
          </cell>
        </row>
        <row r="18">
          <cell r="T18">
            <v>0.11259879914476356</v>
          </cell>
        </row>
        <row r="19">
          <cell r="T19">
            <v>7.6206329621087934E-2</v>
          </cell>
        </row>
        <row r="20">
          <cell r="T20">
            <v>0.1028781905895528</v>
          </cell>
        </row>
        <row r="21">
          <cell r="T21">
            <v>0.10221013807484797</v>
          </cell>
        </row>
        <row r="22">
          <cell r="T22">
            <v>6.7810048561061348E-2</v>
          </cell>
        </row>
        <row r="23">
          <cell r="T23">
            <v>5.2966325351472367E-2</v>
          </cell>
        </row>
        <row r="24">
          <cell r="T24">
            <v>5.2196521841123444E-2</v>
          </cell>
        </row>
        <row r="25">
          <cell r="T25">
            <v>4.6643735508269328E-2</v>
          </cell>
        </row>
        <row r="26">
          <cell r="T26">
            <v>8.1416475605122329E-2</v>
          </cell>
        </row>
        <row r="27">
          <cell r="T27">
            <v>4.1805674952559838E-2</v>
          </cell>
        </row>
        <row r="28">
          <cell r="T28">
            <v>6.7175916575233779E-2</v>
          </cell>
        </row>
        <row r="29">
          <cell r="T29">
            <v>5.8194148018948871E-2</v>
          </cell>
        </row>
        <row r="30">
          <cell r="T30">
            <v>4.378818951364491E-2</v>
          </cell>
        </row>
        <row r="31">
          <cell r="T31">
            <v>4.1194838032210378E-2</v>
          </cell>
        </row>
        <row r="32">
          <cell r="T32">
            <v>4.7113538394428223E-2</v>
          </cell>
        </row>
        <row r="33">
          <cell r="T33">
            <v>6.3425218457330845E-2</v>
          </cell>
        </row>
        <row r="34">
          <cell r="T34">
            <v>4.0080237194337807E-2</v>
          </cell>
        </row>
        <row r="35">
          <cell r="T35">
            <v>4.1125150885073652E-2</v>
          </cell>
        </row>
        <row r="36">
          <cell r="T36">
            <v>0.1985369714331795</v>
          </cell>
        </row>
        <row r="37">
          <cell r="T37">
            <v>7.2395826103574604E-2</v>
          </cell>
        </row>
        <row r="38">
          <cell r="T38">
            <v>9.0017954989573573E-2</v>
          </cell>
        </row>
        <row r="39">
          <cell r="T39">
            <v>0.10836931676602471</v>
          </cell>
        </row>
        <row r="40">
          <cell r="T40">
            <v>0.1802072149234191</v>
          </cell>
        </row>
        <row r="41">
          <cell r="T41">
            <v>6.6041569460585883E-2</v>
          </cell>
        </row>
        <row r="42">
          <cell r="T42">
            <v>0.23075102288034516</v>
          </cell>
        </row>
        <row r="43">
          <cell r="T43">
            <v>7.5026700765039603E-2</v>
          </cell>
        </row>
        <row r="44">
          <cell r="T44">
            <v>0.14659115174866044</v>
          </cell>
        </row>
        <row r="45">
          <cell r="T45">
            <v>0.13059650340007134</v>
          </cell>
        </row>
        <row r="47">
          <cell r="T47">
            <v>5.2417758006140763E-2</v>
          </cell>
        </row>
        <row r="48">
          <cell r="T48">
            <v>9.4485526227251398E-2</v>
          </cell>
        </row>
        <row r="49">
          <cell r="T49">
            <v>0.11187209442559305</v>
          </cell>
        </row>
        <row r="50">
          <cell r="T50">
            <v>9.6798742671853746E-2</v>
          </cell>
        </row>
        <row r="51">
          <cell r="T51">
            <v>4.4943333810095465E-2</v>
          </cell>
        </row>
        <row r="52">
          <cell r="T52">
            <v>9.0424380896394457E-2</v>
          </cell>
        </row>
        <row r="53">
          <cell r="T53">
            <v>0.3665853093670523</v>
          </cell>
        </row>
        <row r="54">
          <cell r="T54">
            <v>0.11586864317580295</v>
          </cell>
        </row>
        <row r="55">
          <cell r="T55">
            <v>0.3719094077853845</v>
          </cell>
        </row>
        <row r="56">
          <cell r="T56">
            <v>0.13304547499818783</v>
          </cell>
        </row>
        <row r="57">
          <cell r="T57">
            <v>7.2007178715708484E-2</v>
          </cell>
        </row>
        <row r="58">
          <cell r="T58">
            <v>8.3838415928206192E-2</v>
          </cell>
        </row>
        <row r="59">
          <cell r="T59">
            <v>6.4480544781881699E-2</v>
          </cell>
        </row>
        <row r="60">
          <cell r="T60">
            <v>8.0447238462954151E-2</v>
          </cell>
        </row>
        <row r="61">
          <cell r="T61">
            <v>7.7604054671784897E-2</v>
          </cell>
        </row>
        <row r="62">
          <cell r="T62">
            <v>6.3138658325817137E-2</v>
          </cell>
        </row>
        <row r="63">
          <cell r="T63">
            <v>6.1263667125682979E-2</v>
          </cell>
        </row>
        <row r="64">
          <cell r="T64">
            <v>9.7610857467477968E-2</v>
          </cell>
        </row>
        <row r="65">
          <cell r="T65">
            <v>0.11160235946091569</v>
          </cell>
        </row>
        <row r="66">
          <cell r="T66">
            <v>9.1521678113878555E-2</v>
          </cell>
        </row>
        <row r="67">
          <cell r="T67">
            <v>7.7309845134124588E-2</v>
          </cell>
        </row>
        <row r="68">
          <cell r="T68">
            <v>8.9739126383790876E-2</v>
          </cell>
        </row>
        <row r="69">
          <cell r="T69">
            <v>4.7408932846605911E-2</v>
          </cell>
        </row>
        <row r="70">
          <cell r="T70">
            <v>0.11682925567538031</v>
          </cell>
        </row>
        <row r="71">
          <cell r="T71">
            <v>7.5241424637951831E-2</v>
          </cell>
        </row>
        <row r="72">
          <cell r="T72">
            <v>0.16711515943503938</v>
          </cell>
        </row>
        <row r="73">
          <cell r="T73">
            <v>0.13213879124074315</v>
          </cell>
        </row>
        <row r="74">
          <cell r="T74">
            <v>6.3869470124745864E-2</v>
          </cell>
        </row>
        <row r="75">
          <cell r="T75">
            <v>5.1167302227953203E-2</v>
          </cell>
        </row>
        <row r="76">
          <cell r="T76">
            <v>0.32333827498691958</v>
          </cell>
        </row>
        <row r="77">
          <cell r="T77">
            <v>7.1847679485058685E-2</v>
          </cell>
        </row>
        <row r="78">
          <cell r="T78">
            <v>7.8982044138662694E-2</v>
          </cell>
        </row>
        <row r="79">
          <cell r="T79">
            <v>9.5548078940432102E-2</v>
          </cell>
        </row>
        <row r="80">
          <cell r="T80">
            <v>5.4323173679965336E-2</v>
          </cell>
        </row>
        <row r="81">
          <cell r="T81">
            <v>0.25584023137104711</v>
          </cell>
        </row>
        <row r="82">
          <cell r="T82">
            <v>7.4275177123050429E-2</v>
          </cell>
        </row>
        <row r="83">
          <cell r="T83">
            <v>7.9082569542472059E-2</v>
          </cell>
        </row>
        <row r="84">
          <cell r="T84">
            <v>0.12684676083201063</v>
          </cell>
        </row>
        <row r="85">
          <cell r="T85">
            <v>5.265002446386307E-2</v>
          </cell>
        </row>
        <row r="86">
          <cell r="T86">
            <v>5.2655170430805462E-2</v>
          </cell>
        </row>
        <row r="87">
          <cell r="T87">
            <v>5.843479555176187E-2</v>
          </cell>
        </row>
        <row r="88">
          <cell r="T88">
            <v>5.8359714419882323E-2</v>
          </cell>
        </row>
        <row r="89">
          <cell r="T89">
            <v>2.4480240862983327E-2</v>
          </cell>
        </row>
        <row r="90">
          <cell r="T90">
            <v>3.1971685476757633E-2</v>
          </cell>
        </row>
        <row r="91">
          <cell r="T91">
            <v>5.8138993313207994E-2</v>
          </cell>
        </row>
        <row r="92">
          <cell r="T92">
            <v>0.24838036710367373</v>
          </cell>
        </row>
        <row r="93">
          <cell r="T93">
            <v>4.4483145364033624E-2</v>
          </cell>
        </row>
        <row r="94">
          <cell r="T94">
            <v>5.337797961222987E-2</v>
          </cell>
        </row>
        <row r="95">
          <cell r="T95">
            <v>3.1754820923259958E-2</v>
          </cell>
        </row>
        <row r="96">
          <cell r="T96">
            <v>4.5089396179620281E-2</v>
          </cell>
        </row>
        <row r="97">
          <cell r="T97">
            <v>6.4742344643185928E-2</v>
          </cell>
        </row>
        <row r="98">
          <cell r="T98">
            <v>0.11858913122188876</v>
          </cell>
        </row>
        <row r="99">
          <cell r="T99">
            <v>3.2259255867411622E-2</v>
          </cell>
        </row>
        <row r="100">
          <cell r="T100">
            <v>3.7803247632468111E-2</v>
          </cell>
        </row>
        <row r="101">
          <cell r="T101">
            <v>3.3699781659062969E-2</v>
          </cell>
        </row>
        <row r="102">
          <cell r="T102">
            <v>3.3128991319637154E-2</v>
          </cell>
        </row>
        <row r="103">
          <cell r="T103">
            <v>2.4004129214456323E-2</v>
          </cell>
        </row>
        <row r="104">
          <cell r="T104">
            <v>3.5217373880950295E-2</v>
          </cell>
        </row>
      </sheetData>
      <sheetData sheetId="1">
        <row r="2">
          <cell r="G2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UF"/>
      <sheetName val="WB"/>
    </sheetNames>
    <sheetDataSet>
      <sheetData sheetId="0" refreshError="1">
        <row r="3">
          <cell r="L3">
            <v>0</v>
          </cell>
        </row>
        <row r="105">
          <cell r="L105">
            <v>0</v>
          </cell>
        </row>
        <row r="106">
          <cell r="L106">
            <v>0</v>
          </cell>
        </row>
        <row r="107">
          <cell r="L107">
            <v>0</v>
          </cell>
        </row>
        <row r="108">
          <cell r="L108">
            <v>0</v>
          </cell>
        </row>
        <row r="109">
          <cell r="L109">
            <v>0</v>
          </cell>
        </row>
        <row r="110">
          <cell r="L110">
            <v>0</v>
          </cell>
        </row>
        <row r="111">
          <cell r="L111">
            <v>0</v>
          </cell>
        </row>
        <row r="112">
          <cell r="L112">
            <v>0</v>
          </cell>
        </row>
        <row r="113">
          <cell r="L113">
            <v>0</v>
          </cell>
        </row>
        <row r="114">
          <cell r="L114">
            <v>0</v>
          </cell>
        </row>
        <row r="115">
          <cell r="L115">
            <v>0</v>
          </cell>
        </row>
        <row r="116">
          <cell r="L116">
            <v>0</v>
          </cell>
        </row>
        <row r="117">
          <cell r="L117">
            <v>0</v>
          </cell>
        </row>
        <row r="118">
          <cell r="L118">
            <v>0</v>
          </cell>
        </row>
        <row r="119">
          <cell r="L119">
            <v>0</v>
          </cell>
        </row>
        <row r="120">
          <cell r="L120">
            <v>0</v>
          </cell>
        </row>
        <row r="121">
          <cell r="L121">
            <v>0</v>
          </cell>
        </row>
        <row r="122">
          <cell r="L122">
            <v>0</v>
          </cell>
        </row>
        <row r="123">
          <cell r="L123">
            <v>0</v>
          </cell>
        </row>
        <row r="124">
          <cell r="L124">
            <v>0</v>
          </cell>
        </row>
        <row r="125">
          <cell r="L125">
            <v>0</v>
          </cell>
        </row>
        <row r="126">
          <cell r="L126">
            <v>0</v>
          </cell>
        </row>
        <row r="127">
          <cell r="L127">
            <v>0</v>
          </cell>
        </row>
        <row r="128">
          <cell r="L128">
            <v>0</v>
          </cell>
        </row>
        <row r="129">
          <cell r="L129">
            <v>0</v>
          </cell>
        </row>
        <row r="130">
          <cell r="L130">
            <v>0</v>
          </cell>
        </row>
        <row r="131">
          <cell r="L131">
            <v>0</v>
          </cell>
        </row>
        <row r="132">
          <cell r="L132">
            <v>0</v>
          </cell>
        </row>
        <row r="133">
          <cell r="L133">
            <v>0</v>
          </cell>
        </row>
        <row r="134">
          <cell r="L134">
            <v>0</v>
          </cell>
        </row>
        <row r="135">
          <cell r="L135">
            <v>0</v>
          </cell>
        </row>
        <row r="136">
          <cell r="L136">
            <v>0</v>
          </cell>
        </row>
        <row r="137">
          <cell r="L137">
            <v>0</v>
          </cell>
        </row>
        <row r="138">
          <cell r="L138">
            <v>0</v>
          </cell>
        </row>
        <row r="139">
          <cell r="L139">
            <v>0</v>
          </cell>
        </row>
        <row r="140">
          <cell r="L140">
            <v>0</v>
          </cell>
        </row>
        <row r="141">
          <cell r="L141">
            <v>0</v>
          </cell>
        </row>
        <row r="142">
          <cell r="L142">
            <v>0</v>
          </cell>
        </row>
        <row r="143">
          <cell r="L143">
            <v>0</v>
          </cell>
        </row>
        <row r="144">
          <cell r="L144">
            <v>0</v>
          </cell>
        </row>
        <row r="145">
          <cell r="L145">
            <v>0</v>
          </cell>
        </row>
        <row r="146">
          <cell r="L146">
            <v>0</v>
          </cell>
        </row>
        <row r="147">
          <cell r="L147">
            <v>0</v>
          </cell>
        </row>
        <row r="148">
          <cell r="L148">
            <v>0</v>
          </cell>
        </row>
        <row r="149">
          <cell r="L149">
            <v>0</v>
          </cell>
        </row>
        <row r="150">
          <cell r="L150">
            <v>0</v>
          </cell>
        </row>
        <row r="151">
          <cell r="L151">
            <v>0</v>
          </cell>
        </row>
        <row r="152">
          <cell r="L152">
            <v>0</v>
          </cell>
        </row>
        <row r="153">
          <cell r="L153">
            <v>0</v>
          </cell>
        </row>
        <row r="154">
          <cell r="L154">
            <v>0</v>
          </cell>
        </row>
        <row r="155">
          <cell r="L155">
            <v>0</v>
          </cell>
        </row>
        <row r="156">
          <cell r="L156">
            <v>0</v>
          </cell>
        </row>
        <row r="157">
          <cell r="L157">
            <v>0</v>
          </cell>
        </row>
        <row r="158">
          <cell r="L158">
            <v>0</v>
          </cell>
        </row>
        <row r="159">
          <cell r="L159">
            <v>0</v>
          </cell>
        </row>
        <row r="160">
          <cell r="L160">
            <v>0</v>
          </cell>
        </row>
        <row r="161">
          <cell r="L161">
            <v>0</v>
          </cell>
        </row>
        <row r="162">
          <cell r="L162">
            <v>0</v>
          </cell>
        </row>
        <row r="163">
          <cell r="L163">
            <v>0</v>
          </cell>
        </row>
        <row r="164">
          <cell r="L164">
            <v>0</v>
          </cell>
        </row>
        <row r="165">
          <cell r="L165">
            <v>0</v>
          </cell>
        </row>
        <row r="166">
          <cell r="L166">
            <v>0</v>
          </cell>
        </row>
        <row r="167">
          <cell r="L167">
            <v>0</v>
          </cell>
        </row>
        <row r="168">
          <cell r="L168">
            <v>0</v>
          </cell>
        </row>
        <row r="169">
          <cell r="L169">
            <v>0</v>
          </cell>
        </row>
        <row r="170">
          <cell r="L170">
            <v>0</v>
          </cell>
        </row>
        <row r="171">
          <cell r="L171">
            <v>0</v>
          </cell>
        </row>
        <row r="172">
          <cell r="L172">
            <v>0</v>
          </cell>
        </row>
        <row r="173">
          <cell r="L173">
            <v>0</v>
          </cell>
        </row>
      </sheetData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List_Standard info"/>
      <sheetName val="Sample info"/>
      <sheetName val="Cal.1"/>
      <sheetName val="Ref."/>
      <sheetName val="WB-BL001"/>
      <sheetName val="WB-BL002"/>
      <sheetName val="ROT001"/>
      <sheetName val="ST001"/>
      <sheetName val="ROT002"/>
      <sheetName val="ST002"/>
      <sheetName val="ROT003"/>
      <sheetName val="ST003"/>
      <sheetName val="Summary"/>
    </sheetNames>
    <sheetDataSet>
      <sheetData sheetId="0"/>
      <sheetData sheetId="1"/>
      <sheetData sheetId="2"/>
      <sheetData sheetId="3"/>
      <sheetData sheetId="4">
        <row r="2">
          <cell r="Q2">
            <v>0.72383823966126704</v>
          </cell>
        </row>
      </sheetData>
      <sheetData sheetId="5">
        <row r="2">
          <cell r="Q2">
            <v>0.8117252969867349</v>
          </cell>
        </row>
      </sheetData>
      <sheetData sheetId="6">
        <row r="2">
          <cell r="Q2">
            <v>0.74662278029511342</v>
          </cell>
        </row>
        <row r="14">
          <cell r="J14">
            <v>0.20763470144079729</v>
          </cell>
        </row>
        <row r="15">
          <cell r="J15">
            <v>2.277400412808922E-2</v>
          </cell>
        </row>
        <row r="16">
          <cell r="J16">
            <v>9.6270361961168768E-2</v>
          </cell>
        </row>
        <row r="17">
          <cell r="J17">
            <v>8.5711611658498157</v>
          </cell>
        </row>
        <row r="18">
          <cell r="J18">
            <v>0.47045096087098243</v>
          </cell>
        </row>
        <row r="19">
          <cell r="J19">
            <v>5.033804906669205E-2</v>
          </cell>
        </row>
        <row r="20">
          <cell r="J20">
            <v>8.2832748610121007E-2</v>
          </cell>
        </row>
        <row r="21">
          <cell r="J21">
            <v>7.4353784155472988E-2</v>
          </cell>
        </row>
        <row r="22">
          <cell r="J22">
            <v>0.22590429328980674</v>
          </cell>
        </row>
        <row r="23">
          <cell r="J23">
            <v>4.7141792521390363E-2</v>
          </cell>
        </row>
        <row r="24">
          <cell r="J24">
            <v>0.97656900205125363</v>
          </cell>
        </row>
        <row r="25">
          <cell r="J25">
            <v>3.613356641404717E-2</v>
          </cell>
        </row>
        <row r="26">
          <cell r="J26">
            <v>0.38614209716472114</v>
          </cell>
        </row>
        <row r="27">
          <cell r="J27">
            <v>0.113471750081025</v>
          </cell>
        </row>
        <row r="28">
          <cell r="J28">
            <v>0.24897608831255097</v>
          </cell>
        </row>
        <row r="29">
          <cell r="J29">
            <v>7.8458988482826566</v>
          </cell>
        </row>
        <row r="30">
          <cell r="J30">
            <v>0.17989647429761871</v>
          </cell>
        </row>
        <row r="31">
          <cell r="J31">
            <v>1.2571222784836029</v>
          </cell>
        </row>
        <row r="32">
          <cell r="J32">
            <v>0.60878545918499238</v>
          </cell>
        </row>
        <row r="33">
          <cell r="J33">
            <v>0.10346815766708868</v>
          </cell>
        </row>
        <row r="34">
          <cell r="J34">
            <v>3.9954725700485257E-2</v>
          </cell>
        </row>
        <row r="35">
          <cell r="J35">
            <v>0.6104138808002556</v>
          </cell>
        </row>
        <row r="36">
          <cell r="J36">
            <v>0.33270067166060113</v>
          </cell>
        </row>
        <row r="37">
          <cell r="J37">
            <v>2.4339062111669231E-2</v>
          </cell>
        </row>
        <row r="38">
          <cell r="J38">
            <v>1.9306217069178559E-2</v>
          </cell>
        </row>
        <row r="39">
          <cell r="J39">
            <v>0.22697827906942505</v>
          </cell>
        </row>
        <row r="40">
          <cell r="J40">
            <v>0.14436046653439361</v>
          </cell>
        </row>
        <row r="41">
          <cell r="J41">
            <v>1.2511798608104319</v>
          </cell>
        </row>
        <row r="42">
          <cell r="J42">
            <v>0.88782534928883117</v>
          </cell>
        </row>
        <row r="43">
          <cell r="J43">
            <v>0.65794808163482521</v>
          </cell>
        </row>
        <row r="44">
          <cell r="J44">
            <v>0.37429989628953886</v>
          </cell>
        </row>
        <row r="45">
          <cell r="J45">
            <v>6.463351363887887E-2</v>
          </cell>
        </row>
        <row r="46">
          <cell r="J46">
            <v>2.8843014641609356E-2</v>
          </cell>
        </row>
        <row r="47">
          <cell r="J47">
            <v>3.7839531388414754E-2</v>
          </cell>
        </row>
        <row r="48">
          <cell r="J48">
            <v>4.5096008051229895E-2</v>
          </cell>
        </row>
        <row r="49">
          <cell r="J49">
            <v>0.25664141883512043</v>
          </cell>
        </row>
        <row r="50">
          <cell r="J50">
            <v>12.994591391962123</v>
          </cell>
        </row>
        <row r="51">
          <cell r="J51">
            <v>9.0505575419177333</v>
          </cell>
        </row>
        <row r="52">
          <cell r="J52">
            <v>3.9389569470762963E-2</v>
          </cell>
        </row>
        <row r="53">
          <cell r="J53">
            <v>0.72451121933670037</v>
          </cell>
        </row>
        <row r="54">
          <cell r="J54">
            <v>0.31692731745062952</v>
          </cell>
        </row>
        <row r="55">
          <cell r="J55">
            <v>0.1510049232948803</v>
          </cell>
        </row>
        <row r="56">
          <cell r="J56">
            <v>17.511576493206221</v>
          </cell>
        </row>
        <row r="57">
          <cell r="J57">
            <v>0.12042087442153258</v>
          </cell>
        </row>
        <row r="58">
          <cell r="J58">
            <v>0.14228613808310536</v>
          </cell>
        </row>
        <row r="59">
          <cell r="J59">
            <v>3.4818857547718594</v>
          </cell>
        </row>
        <row r="60">
          <cell r="J60">
            <v>0.46977541472728279</v>
          </cell>
        </row>
        <row r="61">
          <cell r="J61">
            <v>5.8932431489559551</v>
          </cell>
        </row>
        <row r="62">
          <cell r="J62">
            <v>0.25437220905507452</v>
          </cell>
        </row>
        <row r="63">
          <cell r="J63">
            <v>0.61110707123459418</v>
          </cell>
        </row>
        <row r="64">
          <cell r="J64">
            <v>9.3390038388588212E-2</v>
          </cell>
        </row>
        <row r="65">
          <cell r="J65">
            <v>0.96046064423163224</v>
          </cell>
        </row>
        <row r="66">
          <cell r="J66">
            <v>1.7765399538165418</v>
          </cell>
        </row>
        <row r="67">
          <cell r="J67">
            <v>4.9508885436645111E-2</v>
          </cell>
        </row>
        <row r="68">
          <cell r="J68">
            <v>7.695957136133684E-2</v>
          </cell>
        </row>
        <row r="69">
          <cell r="J69">
            <v>4.4752677684493661E-2</v>
          </cell>
        </row>
        <row r="70">
          <cell r="J70">
            <v>0.15402748296030172</v>
          </cell>
        </row>
        <row r="71">
          <cell r="J71">
            <v>7.9634411093076077E-2</v>
          </cell>
        </row>
        <row r="72">
          <cell r="J72">
            <v>0.13475246223632964</v>
          </cell>
        </row>
        <row r="73">
          <cell r="J73">
            <v>8.9770905434634845</v>
          </cell>
        </row>
        <row r="74">
          <cell r="J74">
            <v>1.4733451992510518</v>
          </cell>
        </row>
        <row r="75">
          <cell r="J75">
            <v>0.19477139068991256</v>
          </cell>
        </row>
        <row r="76">
          <cell r="J76">
            <v>0.57523510290412627</v>
          </cell>
        </row>
        <row r="77">
          <cell r="J77">
            <v>0.35202383987939789</v>
          </cell>
        </row>
        <row r="78">
          <cell r="J78">
            <v>9.1170573813902825E-2</v>
          </cell>
        </row>
        <row r="79">
          <cell r="J79">
            <v>0.12656280560985875</v>
          </cell>
        </row>
        <row r="80">
          <cell r="J80">
            <v>6.1459475879697877E-2</v>
          </cell>
        </row>
        <row r="81">
          <cell r="J81">
            <v>0.10678689082066573</v>
          </cell>
        </row>
        <row r="82">
          <cell r="J82">
            <v>0.16261999929974766</v>
          </cell>
        </row>
        <row r="83">
          <cell r="J83">
            <v>0</v>
          </cell>
        </row>
        <row r="84">
          <cell r="J84">
            <v>9.417566757638955</v>
          </cell>
        </row>
        <row r="85">
          <cell r="J85">
            <v>2.5910886829936773E-2</v>
          </cell>
        </row>
        <row r="86">
          <cell r="J86">
            <v>0.14033823636552645</v>
          </cell>
        </row>
        <row r="87">
          <cell r="J87">
            <v>7.7736401349616333E-2</v>
          </cell>
        </row>
        <row r="88">
          <cell r="J88">
            <v>7.8375735342436997E-2</v>
          </cell>
        </row>
        <row r="89">
          <cell r="J89">
            <v>10.423118936124567</v>
          </cell>
        </row>
        <row r="90">
          <cell r="J90">
            <v>0.22247447302203885</v>
          </cell>
        </row>
        <row r="91">
          <cell r="J91">
            <v>0.26366007918711221</v>
          </cell>
        </row>
        <row r="92">
          <cell r="J92">
            <v>3.9500974465717494E-2</v>
          </cell>
        </row>
        <row r="93">
          <cell r="J93">
            <v>0.65612897023590822</v>
          </cell>
        </row>
        <row r="94">
          <cell r="J94">
            <v>0.70051671858660514</v>
          </cell>
        </row>
        <row r="95">
          <cell r="J95">
            <v>2.9810199983388066</v>
          </cell>
        </row>
        <row r="96">
          <cell r="J96">
            <v>9.7770000202945309E-2</v>
          </cell>
        </row>
        <row r="97">
          <cell r="J97">
            <v>2.7503671779104968E-2</v>
          </cell>
        </row>
        <row r="98">
          <cell r="J98">
            <v>1.5626222786975887</v>
          </cell>
        </row>
        <row r="99">
          <cell r="J99">
            <v>7.8795722555322731</v>
          </cell>
        </row>
        <row r="100">
          <cell r="J100">
            <v>1.198284292995289</v>
          </cell>
        </row>
        <row r="101">
          <cell r="J101">
            <v>1.6204612254874462</v>
          </cell>
        </row>
        <row r="102">
          <cell r="J102">
            <v>3.7336165392427276E-2</v>
          </cell>
        </row>
        <row r="103">
          <cell r="J103">
            <v>1.523203711796856</v>
          </cell>
        </row>
        <row r="104">
          <cell r="J104">
            <v>2.3273179042144627</v>
          </cell>
        </row>
        <row r="105">
          <cell r="J105">
            <v>0.16819561293407032</v>
          </cell>
        </row>
        <row r="106">
          <cell r="J106">
            <v>0.48248373592854149</v>
          </cell>
        </row>
        <row r="107">
          <cell r="J107">
            <v>4.2532507420864523</v>
          </cell>
        </row>
        <row r="108">
          <cell r="J108">
            <v>0.39939703382940067</v>
          </cell>
        </row>
        <row r="109">
          <cell r="J109">
            <v>0.48761569705984587</v>
          </cell>
        </row>
        <row r="110">
          <cell r="J110">
            <v>4.3321054879348141E-2</v>
          </cell>
        </row>
        <row r="111">
          <cell r="J111">
            <v>5.1000154497561026E-2</v>
          </cell>
        </row>
        <row r="112">
          <cell r="J112">
            <v>0.1595523635059963</v>
          </cell>
        </row>
        <row r="113">
          <cell r="J113">
            <v>0.19042676108859671</v>
          </cell>
        </row>
        <row r="114">
          <cell r="J114">
            <v>6.0372903054874943E-2</v>
          </cell>
        </row>
        <row r="115">
          <cell r="J115">
            <v>2.8991422799776092E-2</v>
          </cell>
        </row>
        <row r="116">
          <cell r="J116">
            <v>1.9992513566779189</v>
          </cell>
        </row>
        <row r="117">
          <cell r="J117">
            <v>5.9909918730493991E-2</v>
          </cell>
        </row>
        <row r="118">
          <cell r="J118">
            <v>9.1109411026098777E-2</v>
          </cell>
        </row>
        <row r="119">
          <cell r="J119">
            <v>0.44709213920357815</v>
          </cell>
        </row>
        <row r="120">
          <cell r="J120">
            <v>2.7147667392295047E-2</v>
          </cell>
        </row>
        <row r="121">
          <cell r="J121">
            <v>3.3606912893325874E-2</v>
          </cell>
        </row>
        <row r="122">
          <cell r="J122">
            <v>9.1637107751443558</v>
          </cell>
        </row>
        <row r="123">
          <cell r="J123">
            <v>2.2904194700958651E-2</v>
          </cell>
        </row>
        <row r="124">
          <cell r="J124">
            <v>2.7177577218001184E-2</v>
          </cell>
        </row>
        <row r="125">
          <cell r="J125">
            <v>2.3756001979698006E-2</v>
          </cell>
        </row>
        <row r="126">
          <cell r="J126">
            <v>0.9114625180732594</v>
          </cell>
        </row>
        <row r="127">
          <cell r="J127">
            <v>2.4252420529802893E-2</v>
          </cell>
        </row>
        <row r="128">
          <cell r="J128">
            <v>3.2593713054424552E-2</v>
          </cell>
        </row>
        <row r="129">
          <cell r="J129">
            <v>1.2545054768166604</v>
          </cell>
        </row>
        <row r="130">
          <cell r="J130">
            <v>7.0849651914443201E-2</v>
          </cell>
        </row>
        <row r="131">
          <cell r="J131">
            <v>0.22331147309623928</v>
          </cell>
        </row>
        <row r="132">
          <cell r="J132">
            <v>2.5104407598952481</v>
          </cell>
        </row>
        <row r="133">
          <cell r="J133">
            <v>0.33158885737284716</v>
          </cell>
        </row>
        <row r="134">
          <cell r="J134">
            <v>1.5976434335731982E-2</v>
          </cell>
        </row>
        <row r="135">
          <cell r="J135">
            <v>0.14286104563503299</v>
          </cell>
        </row>
        <row r="136">
          <cell r="J136">
            <v>9.5631725133125969E-2</v>
          </cell>
        </row>
        <row r="137">
          <cell r="J137">
            <v>1.8134986034277056E-2</v>
          </cell>
        </row>
        <row r="138">
          <cell r="J138">
            <v>0.84251248952671098</v>
          </cell>
        </row>
        <row r="139">
          <cell r="J139">
            <v>4.8291229479298189E-2</v>
          </cell>
        </row>
        <row r="140">
          <cell r="J140">
            <v>1.2957445326179031E-2</v>
          </cell>
        </row>
        <row r="141">
          <cell r="J141">
            <v>0.19882303778743995</v>
          </cell>
        </row>
        <row r="142">
          <cell r="J142">
            <v>1.2374964202464844E-2</v>
          </cell>
        </row>
        <row r="143">
          <cell r="J143">
            <v>1.1297516579175615</v>
          </cell>
        </row>
        <row r="144">
          <cell r="J144">
            <v>0.2864514310510145</v>
          </cell>
        </row>
        <row r="145">
          <cell r="J145">
            <v>0.13185297054002024</v>
          </cell>
        </row>
        <row r="146">
          <cell r="J146">
            <v>0.1244765319995523</v>
          </cell>
        </row>
        <row r="147">
          <cell r="J147">
            <v>8.5424654281698598E-2</v>
          </cell>
        </row>
        <row r="148">
          <cell r="J148">
            <v>1.2719269505762485</v>
          </cell>
        </row>
        <row r="149">
          <cell r="J149">
            <v>1.6630067992854877E-2</v>
          </cell>
        </row>
        <row r="150">
          <cell r="J150">
            <v>0.14381020939430289</v>
          </cell>
        </row>
        <row r="151">
          <cell r="J151">
            <v>0.15436784253767866</v>
          </cell>
        </row>
        <row r="152">
          <cell r="J152">
            <v>2.7886403416344279E-2</v>
          </cell>
        </row>
        <row r="153">
          <cell r="J153">
            <v>3.573429934483268E-2</v>
          </cell>
        </row>
        <row r="154">
          <cell r="J154">
            <v>5.2096237863720973E-2</v>
          </cell>
        </row>
        <row r="155">
          <cell r="J155">
            <v>5.6890592882363811E-2</v>
          </cell>
        </row>
        <row r="156">
          <cell r="J156">
            <v>3.6353990774717612E-2</v>
          </cell>
        </row>
        <row r="157">
          <cell r="J157">
            <v>10.97793759836105</v>
          </cell>
        </row>
        <row r="158">
          <cell r="J158">
            <v>0.16058825444248351</v>
          </cell>
        </row>
        <row r="159">
          <cell r="J159">
            <v>8.5790826919524485E-2</v>
          </cell>
        </row>
        <row r="160">
          <cell r="J160">
            <v>0.20908400195377452</v>
          </cell>
        </row>
        <row r="161">
          <cell r="J161">
            <v>4.7119668837825951E-2</v>
          </cell>
        </row>
        <row r="162">
          <cell r="J162">
            <v>4.4460347413503562E-2</v>
          </cell>
        </row>
        <row r="163">
          <cell r="J163">
            <v>5.8246519321592957E-2</v>
          </cell>
        </row>
        <row r="164">
          <cell r="J164">
            <v>3.5901501124920861E-2</v>
          </cell>
        </row>
        <row r="165">
          <cell r="J165">
            <v>0.10322103218687227</v>
          </cell>
        </row>
        <row r="166">
          <cell r="J166">
            <v>0.24409448571960429</v>
          </cell>
        </row>
        <row r="167">
          <cell r="J167">
            <v>7.4574679884505293E-2</v>
          </cell>
        </row>
        <row r="168">
          <cell r="J168">
            <v>2.5130001596993627E-2</v>
          </cell>
        </row>
        <row r="169">
          <cell r="J169">
            <v>8.9822582022360639E-2</v>
          </cell>
        </row>
        <row r="170">
          <cell r="J170">
            <v>7.1994930461852819E-2</v>
          </cell>
        </row>
        <row r="171">
          <cell r="J171">
            <v>0.14231531073773632</v>
          </cell>
        </row>
        <row r="172">
          <cell r="J172">
            <v>6.773460068745793E-2</v>
          </cell>
        </row>
        <row r="173">
          <cell r="J173">
            <v>5.1037855254356397E-2</v>
          </cell>
        </row>
        <row r="174">
          <cell r="J174">
            <v>4.4716475064542141E-2</v>
          </cell>
        </row>
        <row r="175">
          <cell r="J175">
            <v>9.559110004305893E-2</v>
          </cell>
        </row>
        <row r="176">
          <cell r="J176">
            <v>3.2386593519217098E-2</v>
          </cell>
        </row>
        <row r="177">
          <cell r="J177">
            <v>7.0059940500927967E-2</v>
          </cell>
        </row>
        <row r="178">
          <cell r="J178">
            <v>7.4696756615763069E-2</v>
          </cell>
        </row>
        <row r="179">
          <cell r="J179">
            <v>0.11394278309275385</v>
          </cell>
        </row>
        <row r="180">
          <cell r="J180">
            <v>11.051719677796537</v>
          </cell>
        </row>
        <row r="181">
          <cell r="J181">
            <v>2.4477124297404198E-2</v>
          </cell>
        </row>
        <row r="182">
          <cell r="J182">
            <v>2.2370245446750016E-2</v>
          </cell>
        </row>
        <row r="183">
          <cell r="J183">
            <v>11.701489447131976</v>
          </cell>
        </row>
        <row r="184">
          <cell r="J184">
            <v>2.7590290344224454E-2</v>
          </cell>
        </row>
        <row r="185">
          <cell r="J185">
            <v>1.4376771144863252E-2</v>
          </cell>
        </row>
        <row r="186">
          <cell r="J186">
            <v>5.8699348160127479E-2</v>
          </cell>
        </row>
        <row r="187">
          <cell r="J187">
            <v>4.7642818048356121E-2</v>
          </cell>
        </row>
        <row r="188">
          <cell r="J188">
            <v>4.5791065754345418E-2</v>
          </cell>
        </row>
        <row r="189">
          <cell r="J189">
            <v>4.9945169539480187E-2</v>
          </cell>
        </row>
        <row r="190">
          <cell r="J190">
            <v>5.1267127680229091E-2</v>
          </cell>
        </row>
        <row r="191">
          <cell r="J191">
            <v>3.6924303077226113E-2</v>
          </cell>
        </row>
        <row r="192">
          <cell r="J192">
            <v>10.236482985693174</v>
          </cell>
        </row>
        <row r="193">
          <cell r="J193">
            <v>4.2258642192377807E-2</v>
          </cell>
        </row>
        <row r="194">
          <cell r="J194">
            <v>4.2926908133342205E-2</v>
          </cell>
        </row>
        <row r="195">
          <cell r="J195">
            <v>0.16043391484616551</v>
          </cell>
        </row>
        <row r="196">
          <cell r="J196">
            <v>8.8614080500323276</v>
          </cell>
        </row>
        <row r="197">
          <cell r="J197">
            <v>6.9280699337448223E-2</v>
          </cell>
        </row>
      </sheetData>
      <sheetData sheetId="7">
        <row r="2">
          <cell r="Q2">
            <v>0.64174489442599914</v>
          </cell>
        </row>
        <row r="14">
          <cell r="J14">
            <v>0.13087858162338495</v>
          </cell>
        </row>
        <row r="15">
          <cell r="J15">
            <v>2.605195701461397E-2</v>
          </cell>
        </row>
        <row r="16">
          <cell r="J16">
            <v>5.2751519490689215E-2</v>
          </cell>
        </row>
        <row r="17">
          <cell r="J17">
            <v>8.5711611658498157</v>
          </cell>
        </row>
        <row r="18">
          <cell r="J18">
            <v>0.26620310245226425</v>
          </cell>
        </row>
        <row r="19">
          <cell r="J19">
            <v>3.9002014431135781E-2</v>
          </cell>
        </row>
        <row r="20">
          <cell r="J20">
            <v>5.6400956748612785E-2</v>
          </cell>
        </row>
        <row r="21">
          <cell r="J21">
            <v>5.2093784132351668E-2</v>
          </cell>
        </row>
        <row r="22">
          <cell r="J22">
            <v>0.13008901749200005</v>
          </cell>
        </row>
        <row r="23">
          <cell r="J23">
            <v>3.7833862737831805E-2</v>
          </cell>
        </row>
        <row r="24">
          <cell r="J24">
            <v>0.51084066818901275</v>
          </cell>
        </row>
        <row r="25">
          <cell r="J25">
            <v>3.196464468679084E-2</v>
          </cell>
        </row>
        <row r="26">
          <cell r="J26">
            <v>0.33079162200125128</v>
          </cell>
        </row>
        <row r="27">
          <cell r="J27">
            <v>0.10507202467082465</v>
          </cell>
        </row>
        <row r="28">
          <cell r="J28">
            <v>0.20995297190279272</v>
          </cell>
        </row>
        <row r="29">
          <cell r="J29">
            <v>7.8458988482826566</v>
          </cell>
        </row>
        <row r="30">
          <cell r="J30">
            <v>6.8284396127147193E-2</v>
          </cell>
        </row>
        <row r="31">
          <cell r="J31">
            <v>0.42880269268994714</v>
          </cell>
        </row>
        <row r="32">
          <cell r="J32">
            <v>0.20025660794619182</v>
          </cell>
        </row>
        <row r="33">
          <cell r="J33">
            <v>3.4557795202842093E-2</v>
          </cell>
        </row>
        <row r="34">
          <cell r="J34">
            <v>2.3298659641749739E-2</v>
          </cell>
        </row>
        <row r="35">
          <cell r="J35">
            <v>0.19821999047566624</v>
          </cell>
        </row>
        <row r="36">
          <cell r="J36">
            <v>0.11811826447374726</v>
          </cell>
        </row>
        <row r="37">
          <cell r="J37">
            <v>2.1207380173778073E-2</v>
          </cell>
        </row>
        <row r="38">
          <cell r="J38">
            <v>1.5927570416225265E-2</v>
          </cell>
        </row>
        <row r="39">
          <cell r="J39">
            <v>0.1188844926495734</v>
          </cell>
        </row>
        <row r="40">
          <cell r="J40">
            <v>6.9609440627038818E-2</v>
          </cell>
        </row>
        <row r="41">
          <cell r="J41">
            <v>0.5674769881754006</v>
          </cell>
        </row>
        <row r="42">
          <cell r="J42">
            <v>0.36284242157222973</v>
          </cell>
        </row>
        <row r="43">
          <cell r="J43">
            <v>0.31937624117799457</v>
          </cell>
        </row>
        <row r="44">
          <cell r="J44">
            <v>0.15291058708185432</v>
          </cell>
        </row>
        <row r="45">
          <cell r="J45">
            <v>3.6218152603380134E-2</v>
          </cell>
        </row>
        <row r="46">
          <cell r="J46">
            <v>1.6923554852703693E-2</v>
          </cell>
        </row>
        <row r="47">
          <cell r="J47">
            <v>2.0624036069380548E-2</v>
          </cell>
        </row>
        <row r="48">
          <cell r="J48">
            <v>2.4026852428449569E-2</v>
          </cell>
        </row>
        <row r="49">
          <cell r="J49">
            <v>0.11239902221395093</v>
          </cell>
        </row>
        <row r="50">
          <cell r="J50">
            <v>10.44326381971684</v>
          </cell>
        </row>
        <row r="51">
          <cell r="J51">
            <v>9.0505575419177333</v>
          </cell>
        </row>
        <row r="52">
          <cell r="J52">
            <v>3.8120755227524367E-2</v>
          </cell>
        </row>
        <row r="53">
          <cell r="J53">
            <v>0.36820046708382431</v>
          </cell>
        </row>
        <row r="54">
          <cell r="J54">
            <v>0.17671941247431772</v>
          </cell>
        </row>
        <row r="55">
          <cell r="J55">
            <v>6.8891480132225694E-2</v>
          </cell>
        </row>
        <row r="56">
          <cell r="J56">
            <v>7.523071735173315</v>
          </cell>
        </row>
        <row r="57">
          <cell r="J57">
            <v>0.19328511278490171</v>
          </cell>
        </row>
        <row r="58">
          <cell r="J58">
            <v>0.10653191378687435</v>
          </cell>
        </row>
        <row r="59">
          <cell r="J59">
            <v>1.6246818563554237</v>
          </cell>
        </row>
        <row r="60">
          <cell r="J60">
            <v>0.25329208049457841</v>
          </cell>
        </row>
        <row r="61">
          <cell r="J61">
            <v>2.8485259436460781</v>
          </cell>
        </row>
        <row r="62">
          <cell r="J62">
            <v>0.13730599593173318</v>
          </cell>
        </row>
        <row r="63">
          <cell r="J63">
            <v>0.30699166399757893</v>
          </cell>
        </row>
        <row r="64">
          <cell r="J64">
            <v>0.12653447038663776</v>
          </cell>
        </row>
        <row r="65">
          <cell r="J65">
            <v>0.41008835979170288</v>
          </cell>
        </row>
        <row r="66">
          <cell r="J66">
            <v>0.87143756827839347</v>
          </cell>
        </row>
        <row r="67">
          <cell r="J67">
            <v>3.3060734828694816E-2</v>
          </cell>
        </row>
        <row r="68">
          <cell r="J68">
            <v>5.0575843312040666E-2</v>
          </cell>
        </row>
        <row r="69">
          <cell r="J69">
            <v>4.7815462513513707E-2</v>
          </cell>
        </row>
        <row r="70">
          <cell r="J70">
            <v>6.4403083151110888E-2</v>
          </cell>
        </row>
        <row r="71">
          <cell r="J71">
            <v>5.5655587783032028E-2</v>
          </cell>
        </row>
        <row r="72">
          <cell r="J72">
            <v>6.5578517568378458E-2</v>
          </cell>
        </row>
        <row r="73">
          <cell r="J73">
            <v>3.9710694548834957</v>
          </cell>
        </row>
        <row r="74">
          <cell r="J74">
            <v>0.73591508924743931</v>
          </cell>
        </row>
        <row r="75">
          <cell r="J75">
            <v>0.14645774901795983</v>
          </cell>
        </row>
        <row r="76">
          <cell r="J76">
            <v>0.30671868997274565</v>
          </cell>
        </row>
        <row r="77">
          <cell r="J77">
            <v>0.18589624370999752</v>
          </cell>
        </row>
        <row r="78">
          <cell r="J78">
            <v>6.9219068801685005E-2</v>
          </cell>
        </row>
        <row r="79">
          <cell r="J79">
            <v>8.8036792927420726E-2</v>
          </cell>
        </row>
        <row r="80">
          <cell r="J80">
            <v>6.2929572590892241E-2</v>
          </cell>
        </row>
        <row r="81">
          <cell r="J81">
            <v>8.7389073695269687E-2</v>
          </cell>
        </row>
        <row r="82">
          <cell r="J82">
            <v>0.10484877025796163</v>
          </cell>
        </row>
        <row r="83">
          <cell r="J83">
            <v>0</v>
          </cell>
        </row>
        <row r="84">
          <cell r="J84">
            <v>9.417566757638955</v>
          </cell>
        </row>
        <row r="85">
          <cell r="J85">
            <v>1.8704755514557594E-2</v>
          </cell>
        </row>
        <row r="86">
          <cell r="J86">
            <v>6.465864359737783E-2</v>
          </cell>
        </row>
        <row r="87">
          <cell r="J87">
            <v>4.7316215830751809E-2</v>
          </cell>
        </row>
        <row r="88">
          <cell r="J88">
            <v>3.9745565211380611E-2</v>
          </cell>
        </row>
        <row r="89">
          <cell r="J89">
            <v>5.300610835451006</v>
          </cell>
        </row>
        <row r="90">
          <cell r="J90">
            <v>8.8076684644220429E-2</v>
          </cell>
        </row>
        <row r="91">
          <cell r="J91">
            <v>0.13228900123226439</v>
          </cell>
        </row>
        <row r="92">
          <cell r="J92">
            <v>6.7258855756429717E-2</v>
          </cell>
        </row>
        <row r="93">
          <cell r="J93">
            <v>0.40301106630469985</v>
          </cell>
        </row>
        <row r="94">
          <cell r="J94">
            <v>0.26504604096011586</v>
          </cell>
        </row>
        <row r="95">
          <cell r="J95">
            <v>1.5583326681409055</v>
          </cell>
        </row>
        <row r="96">
          <cell r="J96">
            <v>7.2464101817979992E-2</v>
          </cell>
        </row>
        <row r="97">
          <cell r="J97">
            <v>2.06588615163357E-2</v>
          </cell>
        </row>
        <row r="98">
          <cell r="J98">
            <v>0.76681280005892538</v>
          </cell>
        </row>
        <row r="99">
          <cell r="J99">
            <v>4.0894625091633543</v>
          </cell>
        </row>
        <row r="100">
          <cell r="J100">
            <v>0.4620086852139742</v>
          </cell>
        </row>
        <row r="101">
          <cell r="J101">
            <v>1.0608325325615513</v>
          </cell>
        </row>
        <row r="102">
          <cell r="J102">
            <v>5.0638078756302329E-2</v>
          </cell>
        </row>
        <row r="103">
          <cell r="J103">
            <v>0.78668969554807122</v>
          </cell>
        </row>
        <row r="104">
          <cell r="J104">
            <v>1.5955440389554734</v>
          </cell>
        </row>
        <row r="105">
          <cell r="J105">
            <v>0.1073462226317624</v>
          </cell>
        </row>
        <row r="106">
          <cell r="J106">
            <v>0.29938485123445951</v>
          </cell>
        </row>
        <row r="107">
          <cell r="J107">
            <v>2.4552659866060167</v>
          </cell>
        </row>
        <row r="108">
          <cell r="J108">
            <v>0.19197637310319243</v>
          </cell>
        </row>
        <row r="109">
          <cell r="J109">
            <v>0.29093948543633508</v>
          </cell>
        </row>
        <row r="110">
          <cell r="J110">
            <v>3.2315376556514425E-2</v>
          </cell>
        </row>
        <row r="111">
          <cell r="J111">
            <v>2.6078279156082788E-2</v>
          </cell>
        </row>
        <row r="112">
          <cell r="J112">
            <v>8.546520896422366E-2</v>
          </cell>
        </row>
        <row r="113">
          <cell r="J113">
            <v>8.6891675058307541E-2</v>
          </cell>
        </row>
        <row r="114">
          <cell r="J114">
            <v>3.7870523170276837E-2</v>
          </cell>
        </row>
        <row r="115">
          <cell r="J115">
            <v>1.9429767237805332E-2</v>
          </cell>
        </row>
        <row r="116">
          <cell r="J116">
            <v>1.0970135369242866</v>
          </cell>
        </row>
        <row r="117">
          <cell r="J117">
            <v>4.7647269961269161E-2</v>
          </cell>
        </row>
        <row r="118">
          <cell r="J118">
            <v>5.8088153992897761E-2</v>
          </cell>
        </row>
        <row r="119">
          <cell r="J119">
            <v>0.25769832731037867</v>
          </cell>
        </row>
        <row r="120">
          <cell r="J120">
            <v>2.0414137947441763E-2</v>
          </cell>
        </row>
        <row r="121">
          <cell r="J121">
            <v>2.7101734425628427E-2</v>
          </cell>
        </row>
        <row r="122">
          <cell r="J122">
            <v>9.1637107751443558</v>
          </cell>
        </row>
        <row r="123">
          <cell r="J123">
            <v>1.5677565227774592E-2</v>
          </cell>
        </row>
        <row r="124">
          <cell r="J124">
            <v>1.3967554312556909E-2</v>
          </cell>
        </row>
        <row r="125">
          <cell r="J125">
            <v>1.2865483447111298E-2</v>
          </cell>
        </row>
        <row r="126">
          <cell r="J126">
            <v>0.39809463811093476</v>
          </cell>
        </row>
        <row r="127">
          <cell r="J127">
            <v>1.3798071967021427E-2</v>
          </cell>
        </row>
        <row r="128">
          <cell r="J128">
            <v>1.3798000947076375E-2</v>
          </cell>
        </row>
        <row r="129">
          <cell r="J129">
            <v>0.48913335790061518</v>
          </cell>
        </row>
        <row r="130">
          <cell r="J130">
            <v>2.9769737053008612E-2</v>
          </cell>
        </row>
        <row r="131">
          <cell r="J131">
            <v>9.5507172528794135E-2</v>
          </cell>
        </row>
        <row r="132">
          <cell r="J132">
            <v>1.0632074946493457</v>
          </cell>
        </row>
        <row r="133">
          <cell r="J133">
            <v>7.8478783950858402E-2</v>
          </cell>
        </row>
        <row r="134">
          <cell r="J134">
            <v>4.690580840858715E-2</v>
          </cell>
        </row>
        <row r="135">
          <cell r="J135">
            <v>7.084396270178181E-2</v>
          </cell>
        </row>
        <row r="136">
          <cell r="J136">
            <v>5.0671083617380312E-2</v>
          </cell>
        </row>
        <row r="137">
          <cell r="J137">
            <v>1.3779485148172253E-2</v>
          </cell>
        </row>
        <row r="138">
          <cell r="J138">
            <v>0.42622426938343749</v>
          </cell>
        </row>
        <row r="139">
          <cell r="J139">
            <v>3.7360214896521284E-2</v>
          </cell>
        </row>
        <row r="140">
          <cell r="J140">
            <v>1.1888833775466012E-2</v>
          </cell>
        </row>
        <row r="141">
          <cell r="J141">
            <v>9.9167473849141652E-2</v>
          </cell>
        </row>
        <row r="142">
          <cell r="J142">
            <v>1.2812680886987039E-2</v>
          </cell>
        </row>
        <row r="143">
          <cell r="J143">
            <v>0.60127948840342893</v>
          </cell>
        </row>
        <row r="144">
          <cell r="J144">
            <v>0.14457404506484706</v>
          </cell>
        </row>
        <row r="145">
          <cell r="J145">
            <v>7.0298360775397167E-2</v>
          </cell>
        </row>
        <row r="146">
          <cell r="J146">
            <v>6.7597612207876176E-2</v>
          </cell>
        </row>
        <row r="147">
          <cell r="J147">
            <v>5.231400295327563E-2</v>
          </cell>
        </row>
        <row r="148">
          <cell r="J148">
            <v>0.67123994391719832</v>
          </cell>
        </row>
        <row r="149">
          <cell r="J149">
            <v>1.4441148616587279E-2</v>
          </cell>
        </row>
        <row r="150">
          <cell r="J150">
            <v>7.2640122097236484E-2</v>
          </cell>
        </row>
        <row r="151">
          <cell r="J151">
            <v>9.2447792370001558E-2</v>
          </cell>
        </row>
        <row r="152">
          <cell r="J152">
            <v>2.3185415018345236E-2</v>
          </cell>
        </row>
        <row r="153">
          <cell r="J153">
            <v>2.2352695507621912E-2</v>
          </cell>
        </row>
        <row r="154">
          <cell r="J154">
            <v>3.2657820707952361E-2</v>
          </cell>
        </row>
        <row r="155">
          <cell r="J155">
            <v>5.7856303228765553E-2</v>
          </cell>
        </row>
        <row r="156">
          <cell r="J156">
            <v>3.7840897890250386E-2</v>
          </cell>
        </row>
        <row r="157">
          <cell r="J157">
            <v>10.97793759836105</v>
          </cell>
        </row>
        <row r="158">
          <cell r="J158">
            <v>0.1311770656618923</v>
          </cell>
        </row>
        <row r="159">
          <cell r="J159">
            <v>3.8018634270769451E-2</v>
          </cell>
        </row>
        <row r="160">
          <cell r="J160">
            <v>0.1703045665510986</v>
          </cell>
        </row>
        <row r="161">
          <cell r="J161">
            <v>3.1072412077631423E-2</v>
          </cell>
        </row>
        <row r="162">
          <cell r="J162">
            <v>3.2322571341548346E-2</v>
          </cell>
        </row>
        <row r="163">
          <cell r="J163">
            <v>3.976405306011304E-2</v>
          </cell>
        </row>
        <row r="164">
          <cell r="J164">
            <v>2.7346388872592928E-2</v>
          </cell>
        </row>
        <row r="165">
          <cell r="J165">
            <v>6.1445709350106709E-2</v>
          </cell>
        </row>
        <row r="166">
          <cell r="J166">
            <v>0.19074488411243404</v>
          </cell>
        </row>
        <row r="167">
          <cell r="J167">
            <v>4.7581342363498404E-2</v>
          </cell>
        </row>
        <row r="168">
          <cell r="J168">
            <v>2.9770510189729194E-2</v>
          </cell>
        </row>
        <row r="169">
          <cell r="J169">
            <v>5.2291205564384755E-2</v>
          </cell>
        </row>
        <row r="170">
          <cell r="J170">
            <v>5.731001902508584E-2</v>
          </cell>
        </row>
        <row r="171">
          <cell r="J171">
            <v>0.10483695971489446</v>
          </cell>
        </row>
        <row r="172">
          <cell r="J172">
            <v>5.927730284256516E-2</v>
          </cell>
        </row>
        <row r="173">
          <cell r="J173">
            <v>5.4077291167571324E-2</v>
          </cell>
        </row>
        <row r="174">
          <cell r="J174">
            <v>3.5707869226493737E-2</v>
          </cell>
        </row>
        <row r="175">
          <cell r="J175">
            <v>8.4757325490352545E-2</v>
          </cell>
        </row>
        <row r="176">
          <cell r="J176">
            <v>4.7454906686384114E-2</v>
          </cell>
        </row>
        <row r="177">
          <cell r="J177">
            <v>6.4220395638482558E-2</v>
          </cell>
        </row>
        <row r="178">
          <cell r="J178">
            <v>6.2088864738993013E-2</v>
          </cell>
        </row>
        <row r="179">
          <cell r="J179">
            <v>9.8958282929579519E-2</v>
          </cell>
        </row>
        <row r="180">
          <cell r="J180">
            <v>11.051719677796537</v>
          </cell>
        </row>
        <row r="181">
          <cell r="J181">
            <v>1.7626233907757392E-2</v>
          </cell>
        </row>
        <row r="182">
          <cell r="J182">
            <v>2.1867486450321709E-2</v>
          </cell>
        </row>
        <row r="183">
          <cell r="J183">
            <v>11.714016862815791</v>
          </cell>
        </row>
        <row r="184">
          <cell r="J184">
            <v>2.7114054841641973E-2</v>
          </cell>
        </row>
        <row r="185">
          <cell r="J185">
            <v>2.9434612412868176E-2</v>
          </cell>
        </row>
        <row r="186">
          <cell r="J186">
            <v>4.3598405119154152E-2</v>
          </cell>
        </row>
        <row r="187">
          <cell r="J187">
            <v>3.5317154482161522E-2</v>
          </cell>
        </row>
        <row r="188">
          <cell r="J188">
            <v>2.8448697526600009E-2</v>
          </cell>
        </row>
        <row r="189">
          <cell r="J189">
            <v>4.3772057257544794E-2</v>
          </cell>
        </row>
        <row r="190">
          <cell r="J190">
            <v>5.9720288133963732E-2</v>
          </cell>
        </row>
        <row r="191">
          <cell r="J191">
            <v>4.5288657680392197E-2</v>
          </cell>
        </row>
        <row r="192">
          <cell r="J192">
            <v>10.236482985693174</v>
          </cell>
        </row>
        <row r="193">
          <cell r="J193">
            <v>4.0383184130821891E-2</v>
          </cell>
        </row>
        <row r="194">
          <cell r="J194">
            <v>7.5370753804636134E-2</v>
          </cell>
        </row>
        <row r="195">
          <cell r="J195">
            <v>0.1320241715199604</v>
          </cell>
        </row>
        <row r="196">
          <cell r="J196">
            <v>8.8614080500323276</v>
          </cell>
        </row>
        <row r="197">
          <cell r="J197">
            <v>7.1532984142153644E-2</v>
          </cell>
        </row>
      </sheetData>
      <sheetData sheetId="8">
        <row r="2">
          <cell r="Q2">
            <v>0.6809363602459686</v>
          </cell>
        </row>
        <row r="14">
          <cell r="J14">
            <v>0.21973114652266401</v>
          </cell>
        </row>
        <row r="15">
          <cell r="J15">
            <v>4.7855010715388703E-2</v>
          </cell>
        </row>
        <row r="16">
          <cell r="J16">
            <v>8.0506559485688342E-2</v>
          </cell>
        </row>
        <row r="17">
          <cell r="J17">
            <v>8.5711611658498157</v>
          </cell>
        </row>
        <row r="18">
          <cell r="J18">
            <v>0.97854485802501756</v>
          </cell>
        </row>
        <row r="19">
          <cell r="J19">
            <v>9.8898049220369016E-2</v>
          </cell>
        </row>
        <row r="20">
          <cell r="J20">
            <v>0.17612042005594392</v>
          </cell>
        </row>
        <row r="21">
          <cell r="J21">
            <v>0.12382252357196152</v>
          </cell>
        </row>
        <row r="22">
          <cell r="J22">
            <v>0.50078841269245966</v>
          </cell>
        </row>
        <row r="23">
          <cell r="J23">
            <v>7.5594641548118721E-2</v>
          </cell>
        </row>
        <row r="24">
          <cell r="J24">
            <v>2.2960891233342475</v>
          </cell>
        </row>
        <row r="25">
          <cell r="J25">
            <v>5.8254940785698504E-2</v>
          </cell>
        </row>
        <row r="26">
          <cell r="J26">
            <v>0.660944251597674</v>
          </cell>
        </row>
        <row r="27">
          <cell r="J27">
            <v>0.23647267407348871</v>
          </cell>
        </row>
        <row r="28">
          <cell r="J28">
            <v>0.63244158674251794</v>
          </cell>
        </row>
        <row r="29">
          <cell r="J29">
            <v>7.8458988482826575</v>
          </cell>
        </row>
        <row r="30">
          <cell r="J30">
            <v>0.27518670069633389</v>
          </cell>
        </row>
        <row r="31">
          <cell r="J31">
            <v>2.1547754086385758</v>
          </cell>
        </row>
        <row r="32">
          <cell r="J32">
            <v>0.9384584980039925</v>
          </cell>
        </row>
        <row r="33">
          <cell r="J33">
            <v>0.15615389995400944</v>
          </cell>
        </row>
        <row r="34">
          <cell r="J34">
            <v>0.1098416782405722</v>
          </cell>
        </row>
        <row r="35">
          <cell r="J35">
            <v>0.84097545952073038</v>
          </cell>
        </row>
        <row r="36">
          <cell r="J36">
            <v>0.54213469952900784</v>
          </cell>
        </row>
        <row r="37">
          <cell r="J37">
            <v>2.0841386673743831E-2</v>
          </cell>
        </row>
        <row r="38">
          <cell r="J38">
            <v>2.9615690784196687E-2</v>
          </cell>
        </row>
        <row r="39">
          <cell r="J39">
            <v>0.36565678914373106</v>
          </cell>
        </row>
        <row r="40">
          <cell r="J40">
            <v>0.208256631683714</v>
          </cell>
        </row>
        <row r="41">
          <cell r="J41">
            <v>2.1342808909034141</v>
          </cell>
        </row>
        <row r="42">
          <cell r="J42">
            <v>1.3788109157822173</v>
          </cell>
        </row>
        <row r="43">
          <cell r="J43">
            <v>1.0818394707470256</v>
          </cell>
        </row>
        <row r="44">
          <cell r="J44">
            <v>0.56315007252820004</v>
          </cell>
        </row>
        <row r="45">
          <cell r="J45">
            <v>0.10882754824837515</v>
          </cell>
        </row>
        <row r="46">
          <cell r="J46">
            <v>3.6249376528664078E-2</v>
          </cell>
        </row>
        <row r="47">
          <cell r="J47">
            <v>5.1167596685206027E-2</v>
          </cell>
        </row>
        <row r="48">
          <cell r="J48">
            <v>4.7618060056074031E-2</v>
          </cell>
        </row>
        <row r="49">
          <cell r="J49">
            <v>0.30193815824164449</v>
          </cell>
        </row>
        <row r="50">
          <cell r="J50">
            <v>14.87740740506206</v>
          </cell>
        </row>
        <row r="51">
          <cell r="J51">
            <v>9.0505575419177333</v>
          </cell>
        </row>
        <row r="52">
          <cell r="J52">
            <v>4.8770662587293151E-2</v>
          </cell>
        </row>
        <row r="53">
          <cell r="J53">
            <v>1.1020534712477059</v>
          </cell>
        </row>
        <row r="54">
          <cell r="J54">
            <v>0.54699201729215319</v>
          </cell>
        </row>
        <row r="55">
          <cell r="J55">
            <v>0.19112339301513731</v>
          </cell>
        </row>
        <row r="56">
          <cell r="J56">
            <v>28.457756296854267</v>
          </cell>
        </row>
        <row r="57">
          <cell r="J57">
            <v>0.37533213743108834</v>
          </cell>
        </row>
        <row r="58">
          <cell r="J58">
            <v>0.19236697388830881</v>
          </cell>
        </row>
        <row r="59">
          <cell r="J59">
            <v>5.8842397370947177</v>
          </cell>
        </row>
        <row r="60">
          <cell r="J60">
            <v>0.81255178563721442</v>
          </cell>
        </row>
        <row r="61">
          <cell r="J61">
            <v>10.166827531690462</v>
          </cell>
        </row>
        <row r="62">
          <cell r="J62">
            <v>0.38332522450256434</v>
          </cell>
        </row>
        <row r="63">
          <cell r="J63">
            <v>1.0698227001197342</v>
          </cell>
        </row>
        <row r="64">
          <cell r="J64">
            <v>0.2107071701252643</v>
          </cell>
        </row>
        <row r="65">
          <cell r="J65">
            <v>1.4739544445171042</v>
          </cell>
        </row>
        <row r="66">
          <cell r="J66">
            <v>3.067432240879076</v>
          </cell>
        </row>
        <row r="67">
          <cell r="J67">
            <v>7.1877270921489281E-2</v>
          </cell>
        </row>
        <row r="68">
          <cell r="J68">
            <v>8.2331199466138635E-2</v>
          </cell>
        </row>
        <row r="69">
          <cell r="J69">
            <v>0.14006124556330346</v>
          </cell>
        </row>
        <row r="70">
          <cell r="J70">
            <v>9.047355790316286E-2</v>
          </cell>
        </row>
        <row r="71">
          <cell r="J71">
            <v>0.1007914080996524</v>
          </cell>
        </row>
        <row r="72">
          <cell r="J72">
            <v>0.17267170511498034</v>
          </cell>
        </row>
        <row r="73">
          <cell r="J73">
            <v>15.316691800214908</v>
          </cell>
        </row>
        <row r="74">
          <cell r="J74">
            <v>2.5010228957439624</v>
          </cell>
        </row>
        <row r="75">
          <cell r="J75">
            <v>0.42570893922758379</v>
          </cell>
        </row>
        <row r="76">
          <cell r="J76">
            <v>0.85130387980877842</v>
          </cell>
        </row>
        <row r="77">
          <cell r="J77">
            <v>0.53056099437473569</v>
          </cell>
        </row>
        <row r="78">
          <cell r="J78">
            <v>0.12523212597713929</v>
          </cell>
        </row>
        <row r="79">
          <cell r="J79">
            <v>0.17720750749575925</v>
          </cell>
        </row>
        <row r="80">
          <cell r="J80">
            <v>0.12057111864616966</v>
          </cell>
        </row>
        <row r="81">
          <cell r="J81">
            <v>0.17590372635074206</v>
          </cell>
        </row>
        <row r="82">
          <cell r="J82">
            <v>0.15259389430138212</v>
          </cell>
        </row>
        <row r="83">
          <cell r="J83">
            <v>0</v>
          </cell>
        </row>
        <row r="84">
          <cell r="J84">
            <v>9.417566757638955</v>
          </cell>
        </row>
        <row r="85">
          <cell r="J85">
            <v>2.0159324408593936E-2</v>
          </cell>
        </row>
        <row r="86">
          <cell r="J86">
            <v>0.19152018731251252</v>
          </cell>
        </row>
        <row r="87">
          <cell r="J87">
            <v>0.13020190242952176</v>
          </cell>
        </row>
        <row r="88">
          <cell r="J88">
            <v>0.10422857584468191</v>
          </cell>
        </row>
        <row r="89">
          <cell r="J89">
            <v>16.673424658088646</v>
          </cell>
        </row>
        <row r="90">
          <cell r="J90">
            <v>0.17557729849089287</v>
          </cell>
        </row>
        <row r="91">
          <cell r="J91">
            <v>0.55949074171414315</v>
          </cell>
        </row>
        <row r="92">
          <cell r="J92">
            <v>0.11637724729440006</v>
          </cell>
        </row>
        <row r="93">
          <cell r="J93">
            <v>1.2664212316495531</v>
          </cell>
        </row>
        <row r="94">
          <cell r="J94">
            <v>1.1351162186472263</v>
          </cell>
        </row>
        <row r="95">
          <cell r="J95">
            <v>4.5902005004550404</v>
          </cell>
        </row>
        <row r="96">
          <cell r="J96">
            <v>0.14252212968006986</v>
          </cell>
        </row>
        <row r="97">
          <cell r="J97">
            <v>1.5794168838417669E-2</v>
          </cell>
        </row>
        <row r="98">
          <cell r="J98">
            <v>2.3800029058010721</v>
          </cell>
        </row>
        <row r="99">
          <cell r="J99">
            <v>12.557625670434479</v>
          </cell>
        </row>
        <row r="100">
          <cell r="J100">
            <v>1.1405219211800457</v>
          </cell>
        </row>
        <row r="101">
          <cell r="J101">
            <v>2.8339127998679312</v>
          </cell>
        </row>
        <row r="102">
          <cell r="J102">
            <v>8.6736748394846006E-2</v>
          </cell>
        </row>
        <row r="103">
          <cell r="J103">
            <v>2.3821443451736899</v>
          </cell>
        </row>
        <row r="104">
          <cell r="J104">
            <v>4.1606650950502608</v>
          </cell>
        </row>
        <row r="105">
          <cell r="J105">
            <v>0.42010858139695617</v>
          </cell>
        </row>
        <row r="106">
          <cell r="J106">
            <v>0.56709556175681108</v>
          </cell>
        </row>
        <row r="107">
          <cell r="J107">
            <v>6.7787091404140467</v>
          </cell>
        </row>
        <row r="108">
          <cell r="J108">
            <v>0.52590462077405531</v>
          </cell>
        </row>
        <row r="109">
          <cell r="J109">
            <v>0.80049066695133586</v>
          </cell>
        </row>
        <row r="110">
          <cell r="J110">
            <v>4.885018231612024E-2</v>
          </cell>
        </row>
        <row r="111">
          <cell r="J111">
            <v>4.2513651810561555E-2</v>
          </cell>
        </row>
        <row r="112">
          <cell r="J112">
            <v>0.23295894397074918</v>
          </cell>
        </row>
        <row r="113">
          <cell r="J113">
            <v>0.28385467614847265</v>
          </cell>
        </row>
        <row r="114">
          <cell r="J114">
            <v>7.942477895865778E-2</v>
          </cell>
        </row>
        <row r="115">
          <cell r="J115">
            <v>2.3932247336813293E-2</v>
          </cell>
        </row>
        <row r="116">
          <cell r="J116">
            <v>3.5924069254785378</v>
          </cell>
        </row>
        <row r="117">
          <cell r="J117">
            <v>0.12041286076045278</v>
          </cell>
        </row>
        <row r="118">
          <cell r="J118">
            <v>0.14309796424035331</v>
          </cell>
        </row>
        <row r="119">
          <cell r="J119">
            <v>0.70517133594624282</v>
          </cell>
        </row>
        <row r="120">
          <cell r="J120">
            <v>4.626629821579805E-2</v>
          </cell>
        </row>
        <row r="121">
          <cell r="J121">
            <v>3.5468425396807862E-2</v>
          </cell>
        </row>
        <row r="122">
          <cell r="J122">
            <v>9.1637107751443558</v>
          </cell>
        </row>
        <row r="123">
          <cell r="J123">
            <v>2.1992014663881364E-2</v>
          </cell>
        </row>
        <row r="124">
          <cell r="J124">
            <v>3.6007995154934407E-2</v>
          </cell>
        </row>
        <row r="125">
          <cell r="J125">
            <v>2.8428758449532396E-2</v>
          </cell>
        </row>
        <row r="126">
          <cell r="J126">
            <v>1.5244325511555554</v>
          </cell>
        </row>
        <row r="127">
          <cell r="J127">
            <v>2.9990248885413618E-2</v>
          </cell>
        </row>
        <row r="128">
          <cell r="J128">
            <v>3.2747804364026377E-2</v>
          </cell>
        </row>
        <row r="129">
          <cell r="J129">
            <v>1.7111410397377869</v>
          </cell>
        </row>
        <row r="130">
          <cell r="J130">
            <v>8.6804337474989793E-2</v>
          </cell>
        </row>
        <row r="131">
          <cell r="J131">
            <v>0.35471442047498647</v>
          </cell>
        </row>
        <row r="132">
          <cell r="J132">
            <v>4.3095198302132998</v>
          </cell>
        </row>
        <row r="133">
          <cell r="J133">
            <v>0.59093820813987452</v>
          </cell>
        </row>
        <row r="134">
          <cell r="J134">
            <v>1.5052392228644552E-2</v>
          </cell>
        </row>
        <row r="135">
          <cell r="J135">
            <v>0.2154615788315199</v>
          </cell>
        </row>
        <row r="136">
          <cell r="J136">
            <v>0.15433544678881295</v>
          </cell>
        </row>
        <row r="137">
          <cell r="J137">
            <v>2.8592517132144946E-2</v>
          </cell>
        </row>
        <row r="138">
          <cell r="J138">
            <v>1.6167941072197685</v>
          </cell>
        </row>
        <row r="139">
          <cell r="J139">
            <v>8.6317267063804978E-2</v>
          </cell>
        </row>
        <row r="140">
          <cell r="J140">
            <v>2.3581047759009165E-2</v>
          </cell>
        </row>
        <row r="141">
          <cell r="J141">
            <v>0.35992191835174209</v>
          </cell>
        </row>
        <row r="142">
          <cell r="J142">
            <v>1.029991478847193E-2</v>
          </cell>
        </row>
        <row r="143">
          <cell r="J143">
            <v>1.8983135903927104</v>
          </cell>
        </row>
        <row r="144">
          <cell r="J144">
            <v>0.43600255967341139</v>
          </cell>
        </row>
        <row r="145">
          <cell r="J145">
            <v>0.20380972890504995</v>
          </cell>
        </row>
        <row r="146">
          <cell r="J146">
            <v>0.18888874985216944</v>
          </cell>
        </row>
        <row r="147">
          <cell r="J147">
            <v>0.1363796320496598</v>
          </cell>
        </row>
        <row r="148">
          <cell r="J148">
            <v>2.1730416594077289</v>
          </cell>
        </row>
        <row r="149">
          <cell r="J149">
            <v>2.0564540247608929E-2</v>
          </cell>
        </row>
        <row r="150">
          <cell r="J150">
            <v>0.25328940456841753</v>
          </cell>
        </row>
        <row r="151">
          <cell r="J151">
            <v>0.24310971936256812</v>
          </cell>
        </row>
        <row r="152">
          <cell r="J152">
            <v>2.2377907118545287E-2</v>
          </cell>
        </row>
        <row r="153">
          <cell r="J153">
            <v>3.9694844855787365E-2</v>
          </cell>
        </row>
        <row r="154">
          <cell r="J154">
            <v>7.2807816065397324E-2</v>
          </cell>
        </row>
        <row r="155">
          <cell r="J155">
            <v>0.10082277045832537</v>
          </cell>
        </row>
        <row r="156">
          <cell r="J156">
            <v>4.2573187021976509E-2</v>
          </cell>
        </row>
        <row r="157">
          <cell r="J157">
            <v>10.97793759836105</v>
          </cell>
        </row>
        <row r="158">
          <cell r="J158">
            <v>0.19659145886594365</v>
          </cell>
        </row>
        <row r="159">
          <cell r="J159">
            <v>0.13785023979796227</v>
          </cell>
        </row>
        <row r="160">
          <cell r="J160">
            <v>0.20760515399383983</v>
          </cell>
        </row>
        <row r="161">
          <cell r="J161">
            <v>5.3458415922811725E-2</v>
          </cell>
        </row>
        <row r="162">
          <cell r="J162">
            <v>3.7145169088883011E-2</v>
          </cell>
        </row>
        <row r="163">
          <cell r="J163">
            <v>6.890267716998083E-2</v>
          </cell>
        </row>
        <row r="164">
          <cell r="J164">
            <v>4.0490781554381752E-2</v>
          </cell>
        </row>
        <row r="165">
          <cell r="J165">
            <v>0.13159345112431198</v>
          </cell>
        </row>
        <row r="166">
          <cell r="J166">
            <v>0.22850797343983759</v>
          </cell>
        </row>
        <row r="167">
          <cell r="J167">
            <v>9.088352072714885E-2</v>
          </cell>
        </row>
        <row r="168">
          <cell r="J168">
            <v>3.6700638144331311E-2</v>
          </cell>
        </row>
        <row r="169">
          <cell r="J169">
            <v>0.10521458290962854</v>
          </cell>
        </row>
        <row r="170">
          <cell r="J170">
            <v>8.6669805826757026E-2</v>
          </cell>
        </row>
        <row r="171">
          <cell r="J171">
            <v>0.1373234058924114</v>
          </cell>
        </row>
        <row r="172">
          <cell r="J172">
            <v>9.3285051713697276E-2</v>
          </cell>
        </row>
        <row r="173">
          <cell r="J173">
            <v>7.4651948430903142E-2</v>
          </cell>
        </row>
        <row r="174">
          <cell r="J174">
            <v>3.980735812565156E-2</v>
          </cell>
        </row>
        <row r="175">
          <cell r="J175">
            <v>0.13973469525458282</v>
          </cell>
        </row>
        <row r="176">
          <cell r="J176">
            <v>5.3636375760016348E-2</v>
          </cell>
        </row>
        <row r="177">
          <cell r="J177">
            <v>8.3455672621819854E-2</v>
          </cell>
        </row>
        <row r="178">
          <cell r="J178">
            <v>7.4097328286911929E-2</v>
          </cell>
        </row>
        <row r="179">
          <cell r="J179">
            <v>0.10535709420579925</v>
          </cell>
        </row>
        <row r="180">
          <cell r="J180">
            <v>11.051719677796537</v>
          </cell>
        </row>
        <row r="181">
          <cell r="J181">
            <v>2.852064924261263E-2</v>
          </cell>
        </row>
        <row r="182">
          <cell r="J182">
            <v>3.5879941583619963E-2</v>
          </cell>
        </row>
        <row r="183">
          <cell r="J183">
            <v>12.495754325232312</v>
          </cell>
        </row>
        <row r="184">
          <cell r="J184">
            <v>3.3840103275656098E-2</v>
          </cell>
        </row>
        <row r="185">
          <cell r="J185">
            <v>3.2327952797105215E-2</v>
          </cell>
        </row>
        <row r="186">
          <cell r="J186">
            <v>7.7913536731506972E-2</v>
          </cell>
        </row>
        <row r="187">
          <cell r="J187">
            <v>6.1565418431700637E-2</v>
          </cell>
        </row>
        <row r="188">
          <cell r="J188">
            <v>4.8675257064844435E-2</v>
          </cell>
        </row>
        <row r="189">
          <cell r="J189">
            <v>7.9214041312149291E-2</v>
          </cell>
        </row>
        <row r="190">
          <cell r="J190">
            <v>9.7267917046363422E-2</v>
          </cell>
        </row>
        <row r="191">
          <cell r="J191">
            <v>7.6382058213930418E-2</v>
          </cell>
        </row>
        <row r="192">
          <cell r="J192">
            <v>10.236482985693174</v>
          </cell>
        </row>
        <row r="193">
          <cell r="J193">
            <v>5.252238836407478E-2</v>
          </cell>
        </row>
        <row r="194">
          <cell r="J194">
            <v>6.9336339084209914E-2</v>
          </cell>
        </row>
        <row r="195">
          <cell r="J195">
            <v>0.13938652752135219</v>
          </cell>
        </row>
        <row r="196">
          <cell r="J196">
            <v>8.8614080500323276</v>
          </cell>
        </row>
        <row r="197">
          <cell r="J197">
            <v>0.10616868159726758</v>
          </cell>
        </row>
      </sheetData>
      <sheetData sheetId="9">
        <row r="2">
          <cell r="Q2">
            <v>0.719240042713019</v>
          </cell>
        </row>
        <row r="14">
          <cell r="J14">
            <v>0.21297470752530934</v>
          </cell>
        </row>
        <row r="15">
          <cell r="J15">
            <v>3.4593138244408538E-2</v>
          </cell>
        </row>
        <row r="16">
          <cell r="J16">
            <v>0.10960170207179774</v>
          </cell>
        </row>
        <row r="17">
          <cell r="J17">
            <v>8.5711611658498157</v>
          </cell>
        </row>
        <row r="18">
          <cell r="J18">
            <v>0.55355823602669363</v>
          </cell>
        </row>
        <row r="19">
          <cell r="J19">
            <v>5.9411404230053068E-2</v>
          </cell>
        </row>
        <row r="20">
          <cell r="J20">
            <v>0.11326431920618267</v>
          </cell>
        </row>
        <row r="21">
          <cell r="J21">
            <v>9.8867765098537591E-2</v>
          </cell>
        </row>
        <row r="22">
          <cell r="J22">
            <v>0.27832891002975357</v>
          </cell>
        </row>
        <row r="23">
          <cell r="J23">
            <v>6.2101040432195435E-2</v>
          </cell>
        </row>
        <row r="24">
          <cell r="J24">
            <v>1.132494485328766</v>
          </cell>
        </row>
        <row r="25">
          <cell r="J25">
            <v>4.8855259808975947E-2</v>
          </cell>
        </row>
        <row r="26">
          <cell r="J26">
            <v>0.38720554262489593</v>
          </cell>
        </row>
        <row r="27">
          <cell r="J27">
            <v>0.20674226777202862</v>
          </cell>
        </row>
        <row r="28">
          <cell r="J28">
            <v>0.43820863952791961</v>
          </cell>
        </row>
        <row r="29">
          <cell r="J29">
            <v>7.8458988482826566</v>
          </cell>
        </row>
        <row r="30">
          <cell r="J30">
            <v>0.18477633706269878</v>
          </cell>
        </row>
        <row r="31">
          <cell r="J31">
            <v>1.3049285204993741</v>
          </cell>
        </row>
        <row r="32">
          <cell r="J32">
            <v>0.6305393767797679</v>
          </cell>
        </row>
        <row r="33">
          <cell r="J33">
            <v>0.11551577081494299</v>
          </cell>
        </row>
        <row r="34">
          <cell r="J34">
            <v>7.757934932594332E-2</v>
          </cell>
        </row>
        <row r="35">
          <cell r="J35">
            <v>0.74663629736237513</v>
          </cell>
        </row>
        <row r="36">
          <cell r="J36">
            <v>0.40166888750066576</v>
          </cell>
        </row>
        <row r="37">
          <cell r="J37">
            <v>2.0539429618025587E-2</v>
          </cell>
        </row>
        <row r="38">
          <cell r="J38">
            <v>2.7606354409797966E-2</v>
          </cell>
        </row>
        <row r="39">
          <cell r="J39">
            <v>0.24203601514337406</v>
          </cell>
        </row>
        <row r="40">
          <cell r="J40">
            <v>0.1529965983135804</v>
          </cell>
        </row>
        <row r="41">
          <cell r="J41">
            <v>1.4075048828839234</v>
          </cell>
        </row>
        <row r="42">
          <cell r="J42">
            <v>0.95583165501994838</v>
          </cell>
        </row>
        <row r="43">
          <cell r="J43">
            <v>0.80223987769598015</v>
          </cell>
        </row>
        <row r="44">
          <cell r="J44">
            <v>0.41263826698782208</v>
          </cell>
        </row>
        <row r="45">
          <cell r="J45">
            <v>8.6475585752493894E-2</v>
          </cell>
        </row>
        <row r="46">
          <cell r="J46">
            <v>3.9571193914415465E-2</v>
          </cell>
        </row>
        <row r="47">
          <cell r="J47">
            <v>4.5089599482650747E-2</v>
          </cell>
        </row>
        <row r="48">
          <cell r="J48">
            <v>3.8341661649374997E-2</v>
          </cell>
        </row>
        <row r="49">
          <cell r="J49">
            <v>0.22530379017484672</v>
          </cell>
        </row>
        <row r="50">
          <cell r="J50">
            <v>11.992997123118711</v>
          </cell>
        </row>
        <row r="51">
          <cell r="J51">
            <v>9.0505575419177333</v>
          </cell>
        </row>
        <row r="52">
          <cell r="J52">
            <v>5.903133460965309E-2</v>
          </cell>
        </row>
        <row r="53">
          <cell r="J53">
            <v>0.74719033368671595</v>
          </cell>
        </row>
        <row r="54">
          <cell r="J54">
            <v>0.4397462973164819</v>
          </cell>
        </row>
        <row r="55">
          <cell r="J55">
            <v>0.15103566567782928</v>
          </cell>
        </row>
        <row r="56">
          <cell r="J56">
            <v>19.971878768726665</v>
          </cell>
        </row>
        <row r="57">
          <cell r="J57">
            <v>0.43296244035237158</v>
          </cell>
        </row>
        <row r="58">
          <cell r="J58">
            <v>0.27247037593976814</v>
          </cell>
        </row>
        <row r="59">
          <cell r="J59">
            <v>4.0942091629827955</v>
          </cell>
        </row>
        <row r="60">
          <cell r="J60">
            <v>0.52097189445425141</v>
          </cell>
        </row>
        <row r="61">
          <cell r="J61">
            <v>6.5696043170416996</v>
          </cell>
        </row>
        <row r="62">
          <cell r="J62">
            <v>0.29591885837150783</v>
          </cell>
        </row>
        <row r="63">
          <cell r="J63">
            <v>0.69967883758263982</v>
          </cell>
        </row>
        <row r="64">
          <cell r="J64">
            <v>0.25089009705116966</v>
          </cell>
        </row>
        <row r="65">
          <cell r="J65">
            <v>0.98315255879862273</v>
          </cell>
        </row>
        <row r="66">
          <cell r="J66">
            <v>2.0369876588005638</v>
          </cell>
        </row>
        <row r="67">
          <cell r="J67">
            <v>6.1345627363854294E-2</v>
          </cell>
        </row>
        <row r="68">
          <cell r="J68">
            <v>8.1406303299896107E-2</v>
          </cell>
        </row>
        <row r="69">
          <cell r="J69">
            <v>0.11717389743481267</v>
          </cell>
        </row>
        <row r="70">
          <cell r="J70">
            <v>8.4738288135000603E-2</v>
          </cell>
        </row>
        <row r="71">
          <cell r="J71">
            <v>8.2642806976258087E-2</v>
          </cell>
        </row>
        <row r="72">
          <cell r="J72">
            <v>0.13976036217147983</v>
          </cell>
        </row>
        <row r="73">
          <cell r="J73">
            <v>10.355072208366572</v>
          </cell>
        </row>
        <row r="74">
          <cell r="J74">
            <v>1.5973951570663514</v>
          </cell>
        </row>
        <row r="75">
          <cell r="J75">
            <v>0.27832221277792774</v>
          </cell>
        </row>
        <row r="76">
          <cell r="J76">
            <v>0.69445883285770371</v>
          </cell>
        </row>
        <row r="77">
          <cell r="J77">
            <v>0.32481105064109705</v>
          </cell>
        </row>
        <row r="78">
          <cell r="J78">
            <v>0.10718817052319518</v>
          </cell>
        </row>
        <row r="79">
          <cell r="J79">
            <v>0.18661799442025581</v>
          </cell>
        </row>
        <row r="80">
          <cell r="J80">
            <v>9.5330214496787344E-2</v>
          </cell>
        </row>
        <row r="81">
          <cell r="J81">
            <v>0.13231784060281732</v>
          </cell>
        </row>
        <row r="82">
          <cell r="J82">
            <v>0.16608460647524168</v>
          </cell>
        </row>
        <row r="83">
          <cell r="J83">
            <v>0</v>
          </cell>
        </row>
        <row r="84">
          <cell r="J84">
            <v>9.417566757638955</v>
          </cell>
        </row>
        <row r="85">
          <cell r="J85">
            <v>2.3633513238145592E-2</v>
          </cell>
        </row>
        <row r="86">
          <cell r="J86">
            <v>0.18673459447768948</v>
          </cell>
        </row>
        <row r="87">
          <cell r="J87">
            <v>0.10684831622490493</v>
          </cell>
        </row>
        <row r="88">
          <cell r="J88">
            <v>6.5608220299760808E-2</v>
          </cell>
        </row>
        <row r="89">
          <cell r="J89">
            <v>14.232913628906624</v>
          </cell>
        </row>
        <row r="90">
          <cell r="J90">
            <v>0.30749843626322582</v>
          </cell>
        </row>
        <row r="91">
          <cell r="J91">
            <v>0.36831625968588139</v>
          </cell>
        </row>
        <row r="92">
          <cell r="J92">
            <v>6.3736320557557263E-2</v>
          </cell>
        </row>
        <row r="93">
          <cell r="J93">
            <v>0.92485244812342726</v>
          </cell>
        </row>
        <row r="94">
          <cell r="J94">
            <v>0.81549754058535029</v>
          </cell>
        </row>
        <row r="95">
          <cell r="J95">
            <v>3.9077434609142268</v>
          </cell>
        </row>
        <row r="96">
          <cell r="J96">
            <v>0.15062867167123503</v>
          </cell>
        </row>
        <row r="97">
          <cell r="J97">
            <v>3.3753273983103647E-2</v>
          </cell>
        </row>
        <row r="98">
          <cell r="J98">
            <v>1.9006291184478044</v>
          </cell>
        </row>
        <row r="99">
          <cell r="J99">
            <v>10.566263682580942</v>
          </cell>
        </row>
        <row r="100">
          <cell r="J100">
            <v>1.4178513903792931</v>
          </cell>
        </row>
        <row r="101">
          <cell r="J101">
            <v>2.530384884144719</v>
          </cell>
        </row>
        <row r="102">
          <cell r="J102">
            <v>7.1979030502358335E-2</v>
          </cell>
        </row>
        <row r="103">
          <cell r="J103">
            <v>2.7530690537572013</v>
          </cell>
        </row>
        <row r="104">
          <cell r="J104">
            <v>1.9417486873125109</v>
          </cell>
        </row>
        <row r="105">
          <cell r="J105">
            <v>0.28713639271311892</v>
          </cell>
        </row>
        <row r="106">
          <cell r="J106">
            <v>1.2529036180762942</v>
          </cell>
        </row>
        <row r="107">
          <cell r="J107">
            <v>4.2203789920411028</v>
          </cell>
        </row>
        <row r="108">
          <cell r="J108">
            <v>0.31811502723977669</v>
          </cell>
        </row>
        <row r="109">
          <cell r="J109">
            <v>0.63972450955976157</v>
          </cell>
        </row>
        <row r="110">
          <cell r="J110">
            <v>5.2894150981879204E-2</v>
          </cell>
        </row>
        <row r="111">
          <cell r="J111">
            <v>5.0878648523275713E-2</v>
          </cell>
        </row>
        <row r="112">
          <cell r="J112">
            <v>0.16047851263284868</v>
          </cell>
        </row>
        <row r="113">
          <cell r="J113">
            <v>0.18616206635816884</v>
          </cell>
        </row>
        <row r="114">
          <cell r="J114">
            <v>7.1774274995227524E-2</v>
          </cell>
        </row>
        <row r="115">
          <cell r="J115">
            <v>8.4856114332678853E-2</v>
          </cell>
        </row>
        <row r="116">
          <cell r="J116">
            <v>2.6306269769935051</v>
          </cell>
        </row>
        <row r="117">
          <cell r="J117">
            <v>9.6531538380496981E-2</v>
          </cell>
        </row>
        <row r="118">
          <cell r="J118">
            <v>0.10321108913418493</v>
          </cell>
        </row>
        <row r="119">
          <cell r="J119">
            <v>0.59934327054597569</v>
          </cell>
        </row>
        <row r="120">
          <cell r="J120">
            <v>3.4047186275540056E-2</v>
          </cell>
        </row>
        <row r="121">
          <cell r="J121">
            <v>3.3708071864111622E-2</v>
          </cell>
        </row>
        <row r="122">
          <cell r="J122">
            <v>9.1637107751443558</v>
          </cell>
        </row>
        <row r="123">
          <cell r="J123">
            <v>2.0250835439146547E-2</v>
          </cell>
        </row>
        <row r="124">
          <cell r="J124">
            <v>2.4132403930300136E-2</v>
          </cell>
        </row>
        <row r="125">
          <cell r="J125">
            <v>2.3238681447678381E-2</v>
          </cell>
        </row>
        <row r="126">
          <cell r="J126">
            <v>0.96210582966082747</v>
          </cell>
        </row>
        <row r="127">
          <cell r="J127">
            <v>2.6830618579000799E-2</v>
          </cell>
        </row>
        <row r="128">
          <cell r="J128">
            <v>3.6527903877036243E-2</v>
          </cell>
        </row>
        <row r="129">
          <cell r="J129">
            <v>1.14562688989328</v>
          </cell>
        </row>
        <row r="130">
          <cell r="J130">
            <v>7.1889662701785415E-2</v>
          </cell>
        </row>
        <row r="131">
          <cell r="J131">
            <v>0.22633437990897134</v>
          </cell>
        </row>
        <row r="132">
          <cell r="J132">
            <v>2.4831920450628693</v>
          </cell>
        </row>
        <row r="133">
          <cell r="J133">
            <v>0.33003687734993181</v>
          </cell>
        </row>
        <row r="134">
          <cell r="J134">
            <v>3.7615238474569351E-2</v>
          </cell>
        </row>
        <row r="135">
          <cell r="J135">
            <v>0.14212081807291613</v>
          </cell>
        </row>
        <row r="136">
          <cell r="J136">
            <v>0.10827901579352467</v>
          </cell>
        </row>
        <row r="137">
          <cell r="J137">
            <v>2.7497110161746503E-2</v>
          </cell>
        </row>
        <row r="138">
          <cell r="J138">
            <v>0.98218569099899133</v>
          </cell>
        </row>
        <row r="139">
          <cell r="J139">
            <v>5.5567236427332571E-2</v>
          </cell>
        </row>
        <row r="140">
          <cell r="J140">
            <v>2.4820254387348598E-2</v>
          </cell>
        </row>
        <row r="141">
          <cell r="J141">
            <v>0.24476999354593501</v>
          </cell>
        </row>
        <row r="142">
          <cell r="J142">
            <v>2.353281381615616E-2</v>
          </cell>
        </row>
        <row r="143">
          <cell r="J143">
            <v>1.3509680178650574</v>
          </cell>
        </row>
        <row r="144">
          <cell r="J144">
            <v>0.30974757963861843</v>
          </cell>
        </row>
        <row r="145">
          <cell r="J145">
            <v>0.14380550792895624</v>
          </cell>
        </row>
        <row r="146">
          <cell r="J146">
            <v>0.14765889327007758</v>
          </cell>
        </row>
        <row r="147">
          <cell r="J147">
            <v>9.9181900656059294E-2</v>
          </cell>
        </row>
        <row r="148">
          <cell r="J148">
            <v>1.6290747723090682</v>
          </cell>
        </row>
        <row r="149">
          <cell r="J149">
            <v>2.631160002856987E-2</v>
          </cell>
        </row>
        <row r="150">
          <cell r="J150">
            <v>0.17865662685660644</v>
          </cell>
        </row>
        <row r="151">
          <cell r="J151">
            <v>0.21288789213650702</v>
          </cell>
        </row>
        <row r="152">
          <cell r="J152">
            <v>4.3025836751054862E-2</v>
          </cell>
        </row>
        <row r="153">
          <cell r="J153">
            <v>4.1125621703532615E-2</v>
          </cell>
        </row>
        <row r="154">
          <cell r="J154">
            <v>6.3810375069837263E-2</v>
          </cell>
        </row>
        <row r="155">
          <cell r="J155">
            <v>0.49658258588030085</v>
          </cell>
        </row>
        <row r="156">
          <cell r="J156">
            <v>7.9674776635686492E-2</v>
          </cell>
        </row>
        <row r="157">
          <cell r="J157">
            <v>10.97793759836105</v>
          </cell>
        </row>
        <row r="158">
          <cell r="J158">
            <v>0.16243538176948713</v>
          </cell>
        </row>
        <row r="159">
          <cell r="J159">
            <v>9.4464594535691504E-2</v>
          </cell>
        </row>
        <row r="160">
          <cell r="J160">
            <v>0.23816948796886347</v>
          </cell>
        </row>
        <row r="161">
          <cell r="J161">
            <v>4.6392465786504695E-2</v>
          </cell>
        </row>
        <row r="162">
          <cell r="J162">
            <v>5.2602318792296002E-2</v>
          </cell>
        </row>
        <row r="163">
          <cell r="J163">
            <v>6.2861786123542415E-2</v>
          </cell>
        </row>
        <row r="164">
          <cell r="J164">
            <v>4.7391210646767205E-2</v>
          </cell>
        </row>
        <row r="165">
          <cell r="J165">
            <v>9.6200760600705384E-2</v>
          </cell>
        </row>
        <row r="166">
          <cell r="J166">
            <v>0.2577288934057172</v>
          </cell>
        </row>
        <row r="167">
          <cell r="J167">
            <v>9.1426701921617254E-2</v>
          </cell>
        </row>
        <row r="168">
          <cell r="J168">
            <v>5.0475607752541021E-2</v>
          </cell>
        </row>
        <row r="169">
          <cell r="J169">
            <v>7.2965466788126182E-2</v>
          </cell>
        </row>
        <row r="170">
          <cell r="J170">
            <v>9.4885464908307585E-2</v>
          </cell>
        </row>
        <row r="171">
          <cell r="J171">
            <v>0.14519394103067132</v>
          </cell>
        </row>
        <row r="172">
          <cell r="J172">
            <v>9.8963113286306401E-2</v>
          </cell>
        </row>
        <row r="173">
          <cell r="J173">
            <v>8.2387503194429723E-2</v>
          </cell>
        </row>
        <row r="174">
          <cell r="J174">
            <v>5.7797710511349118E-2</v>
          </cell>
        </row>
        <row r="175">
          <cell r="J175">
            <v>0.12710881018760431</v>
          </cell>
        </row>
        <row r="176">
          <cell r="J176">
            <v>8.1046811947961636E-2</v>
          </cell>
        </row>
        <row r="177">
          <cell r="J177">
            <v>9.9719204289995825E-2</v>
          </cell>
        </row>
        <row r="178">
          <cell r="J178">
            <v>9.2701381725052767E-2</v>
          </cell>
        </row>
        <row r="179">
          <cell r="J179">
            <v>0.13275999828539439</v>
          </cell>
        </row>
        <row r="180">
          <cell r="J180">
            <v>11.051719677796537</v>
          </cell>
        </row>
        <row r="181">
          <cell r="J181">
            <v>2.1093217325050068E-2</v>
          </cell>
        </row>
        <row r="182">
          <cell r="J182">
            <v>3.2129349502673585E-2</v>
          </cell>
        </row>
        <row r="183">
          <cell r="J183">
            <v>13.163582256858502</v>
          </cell>
        </row>
        <row r="184">
          <cell r="J184">
            <v>4.5174390917808178E-2</v>
          </cell>
        </row>
        <row r="185">
          <cell r="J185">
            <v>2.4090140491377608E-2</v>
          </cell>
        </row>
        <row r="186">
          <cell r="J186">
            <v>4.8505489585052901E-2</v>
          </cell>
        </row>
        <row r="187">
          <cell r="J187">
            <v>4.2766985838724507E-2</v>
          </cell>
        </row>
        <row r="188">
          <cell r="J188">
            <v>4.3845060744442721E-2</v>
          </cell>
        </row>
        <row r="189">
          <cell r="J189">
            <v>6.1839602039454322E-2</v>
          </cell>
        </row>
        <row r="190">
          <cell r="J190">
            <v>0.10814788967725665</v>
          </cell>
        </row>
        <row r="191">
          <cell r="J191">
            <v>7.1237914571952735E-2</v>
          </cell>
        </row>
        <row r="192">
          <cell r="J192">
            <v>10.236482985693174</v>
          </cell>
        </row>
        <row r="193">
          <cell r="J193">
            <v>7.6224372668125984E-2</v>
          </cell>
        </row>
        <row r="194">
          <cell r="J194">
            <v>9.5977536248974885E-2</v>
          </cell>
        </row>
        <row r="195">
          <cell r="J195">
            <v>0.14793948895290765</v>
          </cell>
        </row>
        <row r="196">
          <cell r="J196">
            <v>8.8614080500323276</v>
          </cell>
        </row>
        <row r="197">
          <cell r="J197">
            <v>9.0274242346513864E-2</v>
          </cell>
        </row>
      </sheetData>
      <sheetData sheetId="10">
        <row r="2">
          <cell r="Q2">
            <v>0.69156303037671119</v>
          </cell>
        </row>
        <row r="14">
          <cell r="J14">
            <v>0.21981646760730028</v>
          </cell>
        </row>
        <row r="15">
          <cell r="J15">
            <v>4.2063235078466273E-2</v>
          </cell>
        </row>
        <row r="16">
          <cell r="J16">
            <v>0.1264854450382957</v>
          </cell>
        </row>
        <row r="17">
          <cell r="J17">
            <v>8.5711611658498157</v>
          </cell>
        </row>
        <row r="18">
          <cell r="J18">
            <v>0.89571839141697773</v>
          </cell>
        </row>
        <row r="19">
          <cell r="J19">
            <v>9.0527072760604357E-2</v>
          </cell>
        </row>
        <row r="20">
          <cell r="J20">
            <v>0.16121315037778203</v>
          </cell>
        </row>
        <row r="21">
          <cell r="J21">
            <v>0.11334187771311416</v>
          </cell>
        </row>
        <row r="22">
          <cell r="J22">
            <v>0.45840043793442886</v>
          </cell>
        </row>
        <row r="23">
          <cell r="J23">
            <v>6.9196123378426469E-2</v>
          </cell>
        </row>
        <row r="24">
          <cell r="J24">
            <v>2.1017424385161814</v>
          </cell>
        </row>
        <row r="25">
          <cell r="J25">
            <v>5.332409794474962E-2</v>
          </cell>
        </row>
        <row r="26">
          <cell r="J26">
            <v>0.60500028895173164</v>
          </cell>
        </row>
        <row r="27">
          <cell r="J27">
            <v>0.21645703975459582</v>
          </cell>
        </row>
        <row r="28">
          <cell r="J28">
            <v>0.57891016042488497</v>
          </cell>
        </row>
        <row r="29">
          <cell r="J29">
            <v>7.8458988482826566</v>
          </cell>
        </row>
        <row r="30">
          <cell r="J30">
            <v>0.35727926568251162</v>
          </cell>
        </row>
        <row r="31">
          <cell r="J31">
            <v>2.7386234843493704</v>
          </cell>
        </row>
        <row r="32">
          <cell r="J32">
            <v>1.2116670259323032</v>
          </cell>
        </row>
        <row r="33">
          <cell r="J33">
            <v>0.19785002342033242</v>
          </cell>
        </row>
        <row r="34">
          <cell r="J34">
            <v>0.18415028450218943</v>
          </cell>
        </row>
        <row r="35">
          <cell r="J35">
            <v>1.0102520226943883</v>
          </cell>
        </row>
        <row r="36">
          <cell r="J36">
            <v>0.70041690409417934</v>
          </cell>
        </row>
        <row r="37">
          <cell r="J37">
            <v>2.4097048035115184E-2</v>
          </cell>
        </row>
        <row r="38">
          <cell r="J38">
            <v>2.4220202669438862E-2</v>
          </cell>
        </row>
        <row r="39">
          <cell r="J39">
            <v>0.49291326135754465</v>
          </cell>
        </row>
        <row r="40">
          <cell r="J40">
            <v>0.26329282054991698</v>
          </cell>
        </row>
        <row r="41">
          <cell r="J41">
            <v>2.806392633337945</v>
          </cell>
        </row>
        <row r="42">
          <cell r="J42">
            <v>1.9645030745006498</v>
          </cell>
        </row>
        <row r="43">
          <cell r="J43">
            <v>1.4888094106678653</v>
          </cell>
        </row>
        <row r="44">
          <cell r="J44">
            <v>0.80010209571242208</v>
          </cell>
        </row>
        <row r="45">
          <cell r="J45">
            <v>0.14796877995354574</v>
          </cell>
        </row>
        <row r="46">
          <cell r="J46">
            <v>4.5397767734486789E-2</v>
          </cell>
        </row>
        <row r="47">
          <cell r="J47">
            <v>4.4387879215856234E-2</v>
          </cell>
        </row>
        <row r="48">
          <cell r="J48">
            <v>5.9149448740033229E-2</v>
          </cell>
        </row>
        <row r="49">
          <cell r="J49">
            <v>0.45564498142893939</v>
          </cell>
        </row>
        <row r="50">
          <cell r="J50">
            <v>13.197635356464257</v>
          </cell>
        </row>
        <row r="51">
          <cell r="J51">
            <v>9.0505575419177333</v>
          </cell>
        </row>
        <row r="52">
          <cell r="J52">
            <v>6.0600212208466502E-2</v>
          </cell>
        </row>
        <row r="53">
          <cell r="J53">
            <v>1.4431211601884724</v>
          </cell>
        </row>
        <row r="54">
          <cell r="J54">
            <v>0.74528198622739483</v>
          </cell>
        </row>
        <row r="55">
          <cell r="J55">
            <v>0.28233274834834227</v>
          </cell>
        </row>
        <row r="56">
          <cell r="J56">
            <v>40.023962175457065</v>
          </cell>
        </row>
        <row r="57">
          <cell r="J57">
            <v>0.4514388791660936</v>
          </cell>
        </row>
        <row r="58">
          <cell r="J58">
            <v>0.18008272779605983</v>
          </cell>
        </row>
        <row r="59">
          <cell r="J59">
            <v>8.5366280810157917</v>
          </cell>
        </row>
        <row r="60">
          <cell r="J60">
            <v>1.0369260247020591</v>
          </cell>
        </row>
        <row r="61">
          <cell r="J61">
            <v>13.816315829014695</v>
          </cell>
        </row>
        <row r="62">
          <cell r="J62">
            <v>0.45373856548357788</v>
          </cell>
        </row>
        <row r="63">
          <cell r="J63">
            <v>1.5060374566110555</v>
          </cell>
        </row>
        <row r="64">
          <cell r="J64">
            <v>0.34545783875097646</v>
          </cell>
        </row>
        <row r="65">
          <cell r="J65">
            <v>2.1044995096813697</v>
          </cell>
        </row>
        <row r="66">
          <cell r="J66">
            <v>4.3586008872994322</v>
          </cell>
        </row>
        <row r="67">
          <cell r="J67">
            <v>8.1089827662480171E-2</v>
          </cell>
        </row>
        <row r="68">
          <cell r="J68">
            <v>8.290846307797127E-2</v>
          </cell>
        </row>
        <row r="69">
          <cell r="J69">
            <v>5.7584696034895792E-2</v>
          </cell>
        </row>
        <row r="70">
          <cell r="J70">
            <v>0.24287099852290348</v>
          </cell>
        </row>
        <row r="71">
          <cell r="J71">
            <v>0.1390806678748904</v>
          </cell>
        </row>
        <row r="72">
          <cell r="J72">
            <v>0.24372802124449425</v>
          </cell>
        </row>
        <row r="73">
          <cell r="J73">
            <v>19.905598554698102</v>
          </cell>
        </row>
        <row r="74">
          <cell r="J74">
            <v>3.502259067416563</v>
          </cell>
        </row>
        <row r="75">
          <cell r="J75">
            <v>0.39876626097848733</v>
          </cell>
        </row>
        <row r="76">
          <cell r="J76">
            <v>1.1724056983764111</v>
          </cell>
        </row>
        <row r="77">
          <cell r="J77">
            <v>0.65532864118530432</v>
          </cell>
        </row>
        <row r="78">
          <cell r="J78">
            <v>0.14267081227347095</v>
          </cell>
        </row>
        <row r="79">
          <cell r="J79">
            <v>0.24870030017944925</v>
          </cell>
        </row>
        <row r="80">
          <cell r="J80">
            <v>0.11141143960019811</v>
          </cell>
        </row>
        <row r="81">
          <cell r="J81">
            <v>0.2905966639148328</v>
          </cell>
        </row>
        <row r="82">
          <cell r="J82">
            <v>0.25155537370670217</v>
          </cell>
        </row>
        <row r="83">
          <cell r="J83">
            <v>0</v>
          </cell>
        </row>
        <row r="84">
          <cell r="J84">
            <v>9.417566757638955</v>
          </cell>
        </row>
        <row r="85">
          <cell r="J85">
            <v>2.3782641960715271E-2</v>
          </cell>
        </row>
        <row r="86">
          <cell r="J86">
            <v>0.27403964536275721</v>
          </cell>
        </row>
        <row r="87">
          <cell r="J87">
            <v>0.17792419444058363</v>
          </cell>
        </row>
        <row r="88">
          <cell r="J88">
            <v>0.16138762848057225</v>
          </cell>
        </row>
        <row r="89">
          <cell r="J89">
            <v>26.020658117054289</v>
          </cell>
        </row>
        <row r="90">
          <cell r="J90">
            <v>0.20923954769128944</v>
          </cell>
        </row>
        <row r="91">
          <cell r="J91">
            <v>0.90948295903584042</v>
          </cell>
        </row>
        <row r="92">
          <cell r="J92">
            <v>6.9228857274798702E-2</v>
          </cell>
        </row>
        <row r="93">
          <cell r="J93">
            <v>1.7548799592990958</v>
          </cell>
        </row>
        <row r="94">
          <cell r="J94">
            <v>2.1630016060151687</v>
          </cell>
        </row>
        <row r="95">
          <cell r="J95">
            <v>7.5767912990718322</v>
          </cell>
        </row>
        <row r="96">
          <cell r="J96">
            <v>0.19467517845349477</v>
          </cell>
        </row>
        <row r="97">
          <cell r="J97">
            <v>3.0796074765871796E-2</v>
          </cell>
        </row>
        <row r="98">
          <cell r="J98">
            <v>3.5704948396439713</v>
          </cell>
        </row>
        <row r="99">
          <cell r="J99">
            <v>19.745796238381871</v>
          </cell>
        </row>
        <row r="100">
          <cell r="J100">
            <v>2.9789479875249834</v>
          </cell>
        </row>
        <row r="101">
          <cell r="J101">
            <v>4.1746834281627505</v>
          </cell>
        </row>
        <row r="102">
          <cell r="J102">
            <v>9.6577629338887805E-2</v>
          </cell>
        </row>
        <row r="103">
          <cell r="J103">
            <v>3.991295071434835</v>
          </cell>
        </row>
        <row r="104">
          <cell r="J104">
            <v>6.2354748557510886</v>
          </cell>
        </row>
        <row r="105">
          <cell r="J105">
            <v>0.35428829253897565</v>
          </cell>
        </row>
        <row r="106">
          <cell r="J106">
            <v>1.3703780191827026</v>
          </cell>
        </row>
        <row r="107">
          <cell r="J107">
            <v>8.4618567196034498</v>
          </cell>
        </row>
        <row r="108">
          <cell r="J108">
            <v>3.8948219242872617</v>
          </cell>
        </row>
        <row r="109">
          <cell r="J109">
            <v>1.1882358562903925</v>
          </cell>
        </row>
        <row r="110">
          <cell r="J110">
            <v>7.0036731422676621E-2</v>
          </cell>
        </row>
        <row r="111">
          <cell r="J111">
            <v>6.436533147964324E-2</v>
          </cell>
        </row>
        <row r="112">
          <cell r="J112">
            <v>0.26160558595849842</v>
          </cell>
        </row>
        <row r="113">
          <cell r="J113">
            <v>0.36890930978458597</v>
          </cell>
        </row>
        <row r="114">
          <cell r="J114">
            <v>6.6370917088737616E-2</v>
          </cell>
        </row>
        <row r="115">
          <cell r="J115">
            <v>2.4704476743206947E-2</v>
          </cell>
        </row>
        <row r="116">
          <cell r="J116">
            <v>5.0516458001575568</v>
          </cell>
        </row>
        <row r="117">
          <cell r="J117">
            <v>0.1472777710632695</v>
          </cell>
        </row>
        <row r="118">
          <cell r="J118">
            <v>0.1874138523234429</v>
          </cell>
        </row>
        <row r="119">
          <cell r="J119">
            <v>1.137269862237555</v>
          </cell>
        </row>
        <row r="120">
          <cell r="J120">
            <v>6.3332835620611719E-2</v>
          </cell>
        </row>
        <row r="121">
          <cell r="J121">
            <v>5.1688794797996901E-2</v>
          </cell>
        </row>
        <row r="122">
          <cell r="J122">
            <v>9.1637107751443558</v>
          </cell>
        </row>
        <row r="123">
          <cell r="J123">
            <v>1.5346281429563638E-2</v>
          </cell>
        </row>
        <row r="124">
          <cell r="J124">
            <v>3.2606936671532243E-2</v>
          </cell>
        </row>
        <row r="125">
          <cell r="J125">
            <v>3.5430943646590829E-2</v>
          </cell>
        </row>
        <row r="126">
          <cell r="J126">
            <v>1.7800839133840527</v>
          </cell>
        </row>
        <row r="127">
          <cell r="J127">
            <v>2.4582295688074338E-2</v>
          </cell>
        </row>
        <row r="128">
          <cell r="J128">
            <v>3.3308051322763141E-2</v>
          </cell>
        </row>
        <row r="129">
          <cell r="J129">
            <v>2.2336393297512931</v>
          </cell>
        </row>
        <row r="130">
          <cell r="J130">
            <v>9.6571555430900555E-2</v>
          </cell>
        </row>
        <row r="131">
          <cell r="J131">
            <v>0.38670682942667706</v>
          </cell>
        </row>
        <row r="132">
          <cell r="J132">
            <v>4.7494002888507678</v>
          </cell>
        </row>
        <row r="133">
          <cell r="J133">
            <v>0.65636106681207873</v>
          </cell>
        </row>
        <row r="134">
          <cell r="J134">
            <v>3.284534210329338E-2</v>
          </cell>
        </row>
        <row r="135">
          <cell r="J135">
            <v>0.23193929294310692</v>
          </cell>
        </row>
        <row r="136">
          <cell r="J136">
            <v>0.17817162466244613</v>
          </cell>
        </row>
        <row r="137">
          <cell r="J137">
            <v>2.6236938136578406E-2</v>
          </cell>
        </row>
        <row r="138">
          <cell r="J138">
            <v>1.8248897377934592</v>
          </cell>
        </row>
        <row r="139">
          <cell r="J139">
            <v>0.1080751231558722</v>
          </cell>
        </row>
        <row r="140">
          <cell r="J140">
            <v>1.324984795720271E-2</v>
          </cell>
        </row>
        <row r="141">
          <cell r="J141">
            <v>0.41422186458938365</v>
          </cell>
        </row>
        <row r="142">
          <cell r="J142">
            <v>1.3990587414744992E-2</v>
          </cell>
        </row>
        <row r="143">
          <cell r="J143">
            <v>2.5921500685597429</v>
          </cell>
        </row>
        <row r="144">
          <cell r="J144">
            <v>0.54991897302216652</v>
          </cell>
        </row>
        <row r="145">
          <cell r="J145">
            <v>0.26538883129921181</v>
          </cell>
        </row>
        <row r="146">
          <cell r="J146">
            <v>0.25330460579630959</v>
          </cell>
        </row>
        <row r="147">
          <cell r="J147">
            <v>0.17450587923980285</v>
          </cell>
        </row>
        <row r="148">
          <cell r="J148">
            <v>2.9010905756077494</v>
          </cell>
        </row>
        <row r="149">
          <cell r="J149">
            <v>2.0275406176426067E-2</v>
          </cell>
        </row>
        <row r="150">
          <cell r="J150">
            <v>0.30393684669631893</v>
          </cell>
        </row>
        <row r="151">
          <cell r="J151">
            <v>0.30771944429816089</v>
          </cell>
        </row>
        <row r="152">
          <cell r="J152">
            <v>2.7795864865672589E-2</v>
          </cell>
        </row>
        <row r="153">
          <cell r="J153">
            <v>2.5313956173222563E-2</v>
          </cell>
        </row>
        <row r="154">
          <cell r="J154">
            <v>7.8435883707304699E-2</v>
          </cell>
        </row>
        <row r="155">
          <cell r="J155">
            <v>0.1307856436292297</v>
          </cell>
        </row>
        <row r="156">
          <cell r="J156">
            <v>5.4403347126546694E-2</v>
          </cell>
        </row>
        <row r="157">
          <cell r="J157">
            <v>10.97793759836105</v>
          </cell>
        </row>
        <row r="158">
          <cell r="J158">
            <v>0.21375492129919982</v>
          </cell>
        </row>
        <row r="159">
          <cell r="J159">
            <v>0.14162106702082725</v>
          </cell>
        </row>
        <row r="160">
          <cell r="J160">
            <v>0.32122477769400348</v>
          </cell>
        </row>
        <row r="161">
          <cell r="J161">
            <v>6.1335017002573412E-2</v>
          </cell>
        </row>
        <row r="162">
          <cell r="J162">
            <v>5.5913235756506155E-2</v>
          </cell>
        </row>
        <row r="163">
          <cell r="J163">
            <v>7.4952733957772133E-2</v>
          </cell>
        </row>
        <row r="164">
          <cell r="J164">
            <v>4.4272275690017328E-2</v>
          </cell>
        </row>
        <row r="165">
          <cell r="J165">
            <v>0.16897143877974877</v>
          </cell>
        </row>
        <row r="166">
          <cell r="J166">
            <v>0.34582597061681231</v>
          </cell>
        </row>
        <row r="167">
          <cell r="J167">
            <v>0.11813811797877809</v>
          </cell>
        </row>
        <row r="168">
          <cell r="J168">
            <v>3.3652309546330125E-2</v>
          </cell>
        </row>
        <row r="169">
          <cell r="J169">
            <v>0.12884454415615187</v>
          </cell>
        </row>
        <row r="170">
          <cell r="J170">
            <v>9.6973632103496105E-2</v>
          </cell>
        </row>
        <row r="171">
          <cell r="J171">
            <v>0.16955745898670188</v>
          </cell>
        </row>
        <row r="172">
          <cell r="J172">
            <v>8.872652484967071E-2</v>
          </cell>
        </row>
        <row r="173">
          <cell r="J173">
            <v>8.1079040610171932E-2</v>
          </cell>
        </row>
        <row r="174">
          <cell r="J174">
            <v>3.6514898038648352E-2</v>
          </cell>
        </row>
        <row r="175">
          <cell r="J175">
            <v>0.15073933177229568</v>
          </cell>
        </row>
        <row r="176">
          <cell r="J176">
            <v>4.8740224583304098E-2</v>
          </cell>
        </row>
        <row r="177">
          <cell r="J177">
            <v>8.1645723668398631E-2</v>
          </cell>
        </row>
        <row r="178">
          <cell r="J178">
            <v>6.5957840595769923E-2</v>
          </cell>
        </row>
        <row r="179">
          <cell r="J179">
            <v>8.7429815459590873E-2</v>
          </cell>
        </row>
        <row r="180">
          <cell r="J180">
            <v>11.051719677796537</v>
          </cell>
        </row>
        <row r="181">
          <cell r="J181">
            <v>2.8267007105079518E-2</v>
          </cell>
        </row>
        <row r="182">
          <cell r="J182">
            <v>2.6047230319597631E-2</v>
          </cell>
        </row>
        <row r="183">
          <cell r="J183">
            <v>9.9913158123429966</v>
          </cell>
        </row>
        <row r="184">
          <cell r="J184">
            <v>2.5489756842852904E-2</v>
          </cell>
        </row>
        <row r="185">
          <cell r="J185">
            <v>2.0167217768549871E-2</v>
          </cell>
        </row>
        <row r="186">
          <cell r="J186">
            <v>6.3585663401009462E-2</v>
          </cell>
        </row>
        <row r="187">
          <cell r="J187">
            <v>4.1297952351887095E-2</v>
          </cell>
        </row>
        <row r="188">
          <cell r="J188">
            <v>3.704662123671993E-2</v>
          </cell>
        </row>
        <row r="189">
          <cell r="J189">
            <v>5.4610723658755266E-2</v>
          </cell>
        </row>
        <row r="190">
          <cell r="J190">
            <v>8.717686093405555E-2</v>
          </cell>
        </row>
        <row r="191">
          <cell r="J191">
            <v>5.4367011878529159E-2</v>
          </cell>
        </row>
        <row r="192">
          <cell r="J192">
            <v>10.236482985693174</v>
          </cell>
        </row>
        <row r="193">
          <cell r="J193">
            <v>6.00152801106765E-2</v>
          </cell>
        </row>
        <row r="194">
          <cell r="J194">
            <v>7.2117726010853561E-2</v>
          </cell>
        </row>
        <row r="195">
          <cell r="J195">
            <v>0.10861265081170855</v>
          </cell>
        </row>
        <row r="196">
          <cell r="J196">
            <v>8.8614080500323276</v>
          </cell>
        </row>
        <row r="197">
          <cell r="J197">
            <v>8.4853553516732919E-2</v>
          </cell>
        </row>
      </sheetData>
      <sheetData sheetId="11">
        <row r="2">
          <cell r="Q2">
            <v>0.62772468592290354</v>
          </cell>
        </row>
        <row r="14">
          <cell r="J14">
            <v>0.19347050858311468</v>
          </cell>
        </row>
        <row r="15">
          <cell r="J15">
            <v>2.9497906133748135E-2</v>
          </cell>
        </row>
        <row r="16">
          <cell r="J16">
            <v>0.10647998581286297</v>
          </cell>
        </row>
        <row r="17">
          <cell r="J17">
            <v>8.5711611658498157</v>
          </cell>
        </row>
        <row r="18">
          <cell r="J18">
            <v>0.55801710891963985</v>
          </cell>
        </row>
        <row r="19">
          <cell r="J19">
            <v>5.9657349423475767E-2</v>
          </cell>
        </row>
        <row r="20">
          <cell r="J20">
            <v>0.10527497363440337</v>
          </cell>
        </row>
        <row r="21">
          <cell r="J21">
            <v>7.598331076973612E-2</v>
          </cell>
        </row>
        <row r="22">
          <cell r="J22">
            <v>0.30502027119247194</v>
          </cell>
        </row>
        <row r="23">
          <cell r="J23">
            <v>6.1501347646959276E-2</v>
          </cell>
        </row>
        <row r="24">
          <cell r="J24">
            <v>1.1885957638012794</v>
          </cell>
        </row>
        <row r="25">
          <cell r="J25">
            <v>4.3200776105912338E-2</v>
          </cell>
        </row>
        <row r="26">
          <cell r="J26">
            <v>0.35875235344557183</v>
          </cell>
        </row>
        <row r="27">
          <cell r="J27">
            <v>0.16826094855001655</v>
          </cell>
        </row>
        <row r="28">
          <cell r="J28">
            <v>0.39381484855363935</v>
          </cell>
        </row>
        <row r="29">
          <cell r="J29">
            <v>7.8458988482826566</v>
          </cell>
        </row>
        <row r="30">
          <cell r="J30">
            <v>0.28025548856992033</v>
          </cell>
        </row>
        <row r="31">
          <cell r="J31">
            <v>1.976769641871551</v>
          </cell>
        </row>
        <row r="32">
          <cell r="J32">
            <v>0.94779136399960451</v>
          </cell>
        </row>
        <row r="33">
          <cell r="J33">
            <v>0.16474634298652299</v>
          </cell>
        </row>
        <row r="34">
          <cell r="J34">
            <v>6.342198625947422E-2</v>
          </cell>
        </row>
        <row r="35">
          <cell r="J35">
            <v>1.0013368616152818</v>
          </cell>
        </row>
        <row r="36">
          <cell r="J36">
            <v>0.53735954213511361</v>
          </cell>
        </row>
        <row r="37">
          <cell r="J37">
            <v>2.2137472605209964E-2</v>
          </cell>
        </row>
        <row r="38">
          <cell r="J38">
            <v>2.7465443146720878E-2</v>
          </cell>
        </row>
        <row r="39">
          <cell r="J39">
            <v>0.34108824907472202</v>
          </cell>
        </row>
        <row r="40">
          <cell r="J40">
            <v>0.17456478119059657</v>
          </cell>
        </row>
        <row r="41">
          <cell r="J41">
            <v>1.6639560060867404</v>
          </cell>
        </row>
        <row r="42">
          <cell r="J42">
            <v>1.1642458874021611</v>
          </cell>
        </row>
        <row r="43">
          <cell r="J43">
            <v>0.92650319699937289</v>
          </cell>
        </row>
        <row r="44">
          <cell r="J44">
            <v>0.49685417471009657</v>
          </cell>
        </row>
        <row r="45">
          <cell r="J45">
            <v>8.2807905907371068E-2</v>
          </cell>
        </row>
        <row r="46">
          <cell r="J46">
            <v>3.3824251237529294E-2</v>
          </cell>
        </row>
        <row r="47">
          <cell r="J47">
            <v>3.3526535118395019E-2</v>
          </cell>
        </row>
        <row r="48">
          <cell r="J48">
            <v>4.8549396127145088E-2</v>
          </cell>
        </row>
        <row r="49">
          <cell r="J49">
            <v>0.26513479264218276</v>
          </cell>
        </row>
        <row r="50">
          <cell r="J50">
            <v>16.97587966045273</v>
          </cell>
        </row>
        <row r="51">
          <cell r="J51">
            <v>9.0505575419177333</v>
          </cell>
        </row>
        <row r="52">
          <cell r="J52">
            <v>6.1862283420208587E-2</v>
          </cell>
        </row>
        <row r="53">
          <cell r="J53">
            <v>0.76736480900891679</v>
          </cell>
        </row>
        <row r="54">
          <cell r="J54">
            <v>0.46097493286990426</v>
          </cell>
        </row>
        <row r="55">
          <cell r="J55">
            <v>0.17847768947003334</v>
          </cell>
        </row>
        <row r="56">
          <cell r="J56">
            <v>22.284095883727556</v>
          </cell>
        </row>
        <row r="57">
          <cell r="J57">
            <v>0.25605117119544524</v>
          </cell>
        </row>
        <row r="58">
          <cell r="J58">
            <v>0.29083469516935395</v>
          </cell>
        </row>
        <row r="59">
          <cell r="J59">
            <v>4.8152819580637107</v>
          </cell>
        </row>
        <row r="60">
          <cell r="J60">
            <v>0.6492333842580329</v>
          </cell>
        </row>
        <row r="61">
          <cell r="J61">
            <v>7.8435384534157047</v>
          </cell>
        </row>
        <row r="62">
          <cell r="J62">
            <v>0.25901112663037079</v>
          </cell>
        </row>
        <row r="63">
          <cell r="J63">
            <v>0.87254532334670554</v>
          </cell>
        </row>
        <row r="64">
          <cell r="J64">
            <v>0.24545000125228353</v>
          </cell>
        </row>
        <row r="65">
          <cell r="J65">
            <v>1.2374558286726018</v>
          </cell>
        </row>
        <row r="66">
          <cell r="J66">
            <v>2.4144776400186094</v>
          </cell>
        </row>
        <row r="67">
          <cell r="J67">
            <v>7.6214753524167789E-2</v>
          </cell>
        </row>
        <row r="68">
          <cell r="J68">
            <v>7.9696973580000371E-2</v>
          </cell>
        </row>
        <row r="69">
          <cell r="J69">
            <v>0.13316367706194959</v>
          </cell>
        </row>
        <row r="70">
          <cell r="J70">
            <v>6.9006308771718858E-2</v>
          </cell>
        </row>
        <row r="71">
          <cell r="J71">
            <v>9.9735869797083404E-2</v>
          </cell>
        </row>
        <row r="72">
          <cell r="J72">
            <v>0.16905883217871742</v>
          </cell>
        </row>
        <row r="73">
          <cell r="J73">
            <v>12.504063653960326</v>
          </cell>
        </row>
        <row r="74">
          <cell r="J74">
            <v>2.0493704319025241</v>
          </cell>
        </row>
        <row r="75">
          <cell r="J75">
            <v>0.24131519424157355</v>
          </cell>
        </row>
        <row r="76">
          <cell r="J76">
            <v>0.73711921030365668</v>
          </cell>
        </row>
        <row r="77">
          <cell r="J77">
            <v>0.45816352065282739</v>
          </cell>
        </row>
        <row r="78">
          <cell r="J78">
            <v>8.3360714600514779E-2</v>
          </cell>
        </row>
        <row r="79">
          <cell r="J79">
            <v>0.1527790730101399</v>
          </cell>
        </row>
        <row r="80">
          <cell r="J80">
            <v>7.702190254120489E-2</v>
          </cell>
        </row>
        <row r="81">
          <cell r="J81">
            <v>0.12387089492432053</v>
          </cell>
        </row>
        <row r="82">
          <cell r="J82">
            <v>0.20255758260963397</v>
          </cell>
        </row>
        <row r="83">
          <cell r="J83">
            <v>0</v>
          </cell>
        </row>
        <row r="84">
          <cell r="J84">
            <v>9.417566757638955</v>
          </cell>
        </row>
        <row r="85">
          <cell r="J85">
            <v>1.535521874000626E-2</v>
          </cell>
        </row>
        <row r="86">
          <cell r="J86">
            <v>0.15797606209610662</v>
          </cell>
        </row>
        <row r="87">
          <cell r="J87">
            <v>0.11404997753871449</v>
          </cell>
        </row>
        <row r="88">
          <cell r="J88">
            <v>7.9991630132830435E-2</v>
          </cell>
        </row>
        <row r="89">
          <cell r="J89">
            <v>15.359006084593515</v>
          </cell>
        </row>
        <row r="90">
          <cell r="J90">
            <v>0.43572935162462406</v>
          </cell>
        </row>
        <row r="91">
          <cell r="J91">
            <v>0.25948546126664956</v>
          </cell>
        </row>
        <row r="92">
          <cell r="J92">
            <v>4.4697483497886235E-2</v>
          </cell>
        </row>
        <row r="93">
          <cell r="J93">
            <v>1.2017943756448313</v>
          </cell>
        </row>
        <row r="94">
          <cell r="J94">
            <v>1.1489119507710803</v>
          </cell>
        </row>
        <row r="95">
          <cell r="J95">
            <v>3.9050394484157191</v>
          </cell>
        </row>
        <row r="96">
          <cell r="J96">
            <v>0.14775967131810697</v>
          </cell>
        </row>
        <row r="97">
          <cell r="J97">
            <v>2.5731495890704403E-2</v>
          </cell>
        </row>
        <row r="98">
          <cell r="J98">
            <v>2.1046367514475381</v>
          </cell>
        </row>
        <row r="99">
          <cell r="J99">
            <v>11.232828369000989</v>
          </cell>
        </row>
        <row r="100">
          <cell r="J100">
            <v>2.4978188481677384</v>
          </cell>
        </row>
        <row r="101">
          <cell r="J101">
            <v>2.5880913632772358</v>
          </cell>
        </row>
        <row r="102">
          <cell r="J102">
            <v>8.8336487341520817E-2</v>
          </cell>
        </row>
        <row r="103">
          <cell r="J103">
            <v>3.5020571428526188</v>
          </cell>
        </row>
        <row r="104">
          <cell r="J104">
            <v>2.3437930972830081</v>
          </cell>
        </row>
        <row r="105">
          <cell r="J105">
            <v>0.55498927603732995</v>
          </cell>
        </row>
        <row r="106">
          <cell r="J106">
            <v>2.7353846854159531</v>
          </cell>
        </row>
        <row r="107">
          <cell r="J107">
            <v>4.1415019236997317</v>
          </cell>
        </row>
        <row r="108">
          <cell r="J108">
            <v>0.32897585718597921</v>
          </cell>
        </row>
        <row r="109">
          <cell r="J109">
            <v>0.76925015694309706</v>
          </cell>
        </row>
        <row r="110">
          <cell r="J110">
            <v>5.3057060842603122E-2</v>
          </cell>
        </row>
        <row r="111">
          <cell r="J111">
            <v>2.518627701501416E-2</v>
          </cell>
        </row>
        <row r="112">
          <cell r="J112">
            <v>0.20788327645454238</v>
          </cell>
        </row>
        <row r="113">
          <cell r="J113">
            <v>0.22826121216798653</v>
          </cell>
        </row>
        <row r="114">
          <cell r="J114">
            <v>6.8899711689362611E-2</v>
          </cell>
        </row>
        <row r="115">
          <cell r="J115">
            <v>0.18724382209824136</v>
          </cell>
        </row>
        <row r="116">
          <cell r="J116">
            <v>2.8557538204599631</v>
          </cell>
        </row>
        <row r="117">
          <cell r="J117">
            <v>9.8461592496145278E-2</v>
          </cell>
        </row>
        <row r="118">
          <cell r="J118">
            <v>0.12517593795511181</v>
          </cell>
        </row>
        <row r="119">
          <cell r="J119">
            <v>0.73486219500795269</v>
          </cell>
        </row>
        <row r="120">
          <cell r="J120">
            <v>6.0330582347339547E-2</v>
          </cell>
        </row>
        <row r="121">
          <cell r="J121">
            <v>3.4763306918058678E-2</v>
          </cell>
        </row>
        <row r="122">
          <cell r="J122">
            <v>9.1637107751443558</v>
          </cell>
        </row>
        <row r="123">
          <cell r="J123">
            <v>2.046458499852933E-2</v>
          </cell>
        </row>
        <row r="124">
          <cell r="J124">
            <v>2.4681570634360592E-2</v>
          </cell>
        </row>
        <row r="125">
          <cell r="J125">
            <v>2.5159115190502249E-2</v>
          </cell>
        </row>
        <row r="126">
          <cell r="J126">
            <v>1.0597729955516078</v>
          </cell>
        </row>
        <row r="127">
          <cell r="J127">
            <v>2.8117818949212552E-2</v>
          </cell>
        </row>
        <row r="128">
          <cell r="J128">
            <v>3.0942164576147714E-2</v>
          </cell>
        </row>
        <row r="129">
          <cell r="J129">
            <v>1.2783508320936898</v>
          </cell>
        </row>
        <row r="130">
          <cell r="J130">
            <v>5.8116053248891034E-2</v>
          </cell>
        </row>
        <row r="131">
          <cell r="J131">
            <v>0.2363350967912399</v>
          </cell>
        </row>
        <row r="132">
          <cell r="J132">
            <v>2.8713724786431332</v>
          </cell>
        </row>
        <row r="133">
          <cell r="J133">
            <v>0.32944619355835214</v>
          </cell>
        </row>
        <row r="134">
          <cell r="J134">
            <v>3.2951887436546354E-2</v>
          </cell>
        </row>
        <row r="135">
          <cell r="J135">
            <v>0.16952770838729561</v>
          </cell>
        </row>
        <row r="136">
          <cell r="J136">
            <v>9.8736177912316717E-2</v>
          </cell>
        </row>
        <row r="137">
          <cell r="J137">
            <v>1.6140067838440308E-2</v>
          </cell>
        </row>
        <row r="138">
          <cell r="J138">
            <v>1.0913982378882015</v>
          </cell>
        </row>
        <row r="139">
          <cell r="J139">
            <v>7.7622694227330424E-2</v>
          </cell>
        </row>
        <row r="140">
          <cell r="J140">
            <v>1.1894720432367386E-2</v>
          </cell>
        </row>
        <row r="141">
          <cell r="J141">
            <v>0.27242054682831707</v>
          </cell>
        </row>
        <row r="142">
          <cell r="J142">
            <v>1.5814501311723014E-2</v>
          </cell>
        </row>
        <row r="143">
          <cell r="J143">
            <v>1.528452731395161</v>
          </cell>
        </row>
        <row r="144">
          <cell r="J144">
            <v>0.36273437921133811</v>
          </cell>
        </row>
        <row r="145">
          <cell r="J145">
            <v>0.15243818013582824</v>
          </cell>
        </row>
        <row r="146">
          <cell r="J146">
            <v>0.2161206799757408</v>
          </cell>
        </row>
        <row r="147">
          <cell r="J147">
            <v>6.6949689798146139E-2</v>
          </cell>
        </row>
        <row r="148">
          <cell r="J148">
            <v>1.7643808938374883</v>
          </cell>
        </row>
        <row r="149">
          <cell r="J149">
            <v>3.3727647937316106E-2</v>
          </cell>
        </row>
        <row r="150">
          <cell r="J150">
            <v>0.17949270020740166</v>
          </cell>
        </row>
        <row r="151">
          <cell r="J151">
            <v>0.20465893681561517</v>
          </cell>
        </row>
        <row r="152">
          <cell r="J152">
            <v>2.6755009613629317E-2</v>
          </cell>
        </row>
        <row r="153">
          <cell r="J153">
            <v>3.8092194749459116E-2</v>
          </cell>
        </row>
        <row r="154">
          <cell r="J154">
            <v>7.4257882683437901E-2</v>
          </cell>
        </row>
        <row r="155">
          <cell r="J155">
            <v>0.21660923598469262</v>
          </cell>
        </row>
        <row r="156">
          <cell r="J156">
            <v>4.9710858175719352E-2</v>
          </cell>
        </row>
        <row r="157">
          <cell r="J157">
            <v>10.97793759836105</v>
          </cell>
        </row>
        <row r="158">
          <cell r="J158">
            <v>0.15098218193414858</v>
          </cell>
        </row>
        <row r="159">
          <cell r="J159">
            <v>8.7803965140817022E-2</v>
          </cell>
        </row>
        <row r="160">
          <cell r="J160">
            <v>0.2213763317570063</v>
          </cell>
        </row>
        <row r="161">
          <cell r="J161">
            <v>4.3121366991902325E-2</v>
          </cell>
        </row>
        <row r="162">
          <cell r="J162">
            <v>4.8893367809034777E-2</v>
          </cell>
        </row>
        <row r="163">
          <cell r="J163">
            <v>5.8429447610613298E-2</v>
          </cell>
        </row>
        <row r="164">
          <cell r="J164">
            <v>4.404969108333668E-2</v>
          </cell>
        </row>
        <row r="165">
          <cell r="J165">
            <v>8.9417715407786633E-2</v>
          </cell>
        </row>
        <row r="166">
          <cell r="J166">
            <v>0.2395566178376683</v>
          </cell>
        </row>
        <row r="167">
          <cell r="J167">
            <v>8.4980272110652802E-2</v>
          </cell>
        </row>
        <row r="168">
          <cell r="J168">
            <v>4.6916609607540745E-2</v>
          </cell>
        </row>
        <row r="169">
          <cell r="J169">
            <v>6.7820725149330408E-2</v>
          </cell>
        </row>
        <row r="170">
          <cell r="J170">
            <v>8.8195160251616153E-2</v>
          </cell>
        </row>
        <row r="171">
          <cell r="J171">
            <v>0.13495642255785167</v>
          </cell>
        </row>
        <row r="172">
          <cell r="J172">
            <v>9.1985296628087257E-2</v>
          </cell>
        </row>
        <row r="173">
          <cell r="J173">
            <v>7.6578420667326938E-2</v>
          </cell>
        </row>
        <row r="174">
          <cell r="J174">
            <v>5.3722436261980644E-2</v>
          </cell>
        </row>
        <row r="175">
          <cell r="J175">
            <v>0.11814646104881454</v>
          </cell>
        </row>
        <row r="176">
          <cell r="J176">
            <v>7.5332260579009366E-2</v>
          </cell>
        </row>
        <row r="177">
          <cell r="J177">
            <v>9.2688076208707254E-2</v>
          </cell>
        </row>
        <row r="178">
          <cell r="J178">
            <v>8.6165075174453265E-2</v>
          </cell>
        </row>
        <row r="179">
          <cell r="J179">
            <v>0.12339918801156124</v>
          </cell>
        </row>
        <row r="180">
          <cell r="J180">
            <v>11.051719677796537</v>
          </cell>
        </row>
        <row r="181">
          <cell r="J181">
            <v>3.5006435391595758E-2</v>
          </cell>
        </row>
        <row r="182">
          <cell r="J182">
            <v>2.2098942409557679E-2</v>
          </cell>
        </row>
        <row r="183">
          <cell r="J183">
            <v>11.726515816424596</v>
          </cell>
        </row>
        <row r="184">
          <cell r="J184">
            <v>2.8990131696168653E-2</v>
          </cell>
        </row>
        <row r="185">
          <cell r="J185">
            <v>2.0980835591441521E-2</v>
          </cell>
        </row>
        <row r="186">
          <cell r="J186">
            <v>5.1632661959484523E-2</v>
          </cell>
        </row>
        <row r="187">
          <cell r="J187">
            <v>3.6750440328856229E-2</v>
          </cell>
        </row>
        <row r="188">
          <cell r="J188">
            <v>3.9204289334606075E-2</v>
          </cell>
        </row>
        <row r="189">
          <cell r="J189">
            <v>5.4288852988860832E-2</v>
          </cell>
        </row>
        <row r="190">
          <cell r="J190">
            <v>5.8918403404668973E-2</v>
          </cell>
        </row>
        <row r="191">
          <cell r="J191">
            <v>5.7263635815737728E-2</v>
          </cell>
        </row>
        <row r="192">
          <cell r="J192">
            <v>10.236482985693174</v>
          </cell>
        </row>
        <row r="193">
          <cell r="J193">
            <v>4.6946350318553626E-2</v>
          </cell>
        </row>
        <row r="194">
          <cell r="J194">
            <v>6.9722154429191802E-2</v>
          </cell>
        </row>
        <row r="195">
          <cell r="J195">
            <v>0.15557719077785151</v>
          </cell>
        </row>
        <row r="196">
          <cell r="J196">
            <v>8.8614080500323276</v>
          </cell>
        </row>
        <row r="197">
          <cell r="J197">
            <v>7.1927580360969329E-2</v>
          </cell>
        </row>
      </sheetData>
      <sheetData sheetId="12">
        <row r="3">
          <cell r="N3">
            <v>7.6492449809108673E-2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ample List_Standard info"/>
      <sheetName val="Sample info "/>
      <sheetName val="Cal."/>
      <sheetName val="Ref."/>
      <sheetName val="WB-BL003"/>
      <sheetName val="WB-BL004"/>
      <sheetName val="Summary"/>
      <sheetName val="ROT004"/>
      <sheetName val="ST004"/>
      <sheetName val="MIX001"/>
      <sheetName val="MIX002"/>
      <sheetName val="MIX003"/>
    </sheetNames>
    <sheetDataSet>
      <sheetData sheetId="0"/>
      <sheetData sheetId="1"/>
      <sheetData sheetId="2"/>
      <sheetData sheetId="3"/>
      <sheetData sheetId="4">
        <row r="2">
          <cell r="Q2">
            <v>0.98882136126399223</v>
          </cell>
        </row>
      </sheetData>
      <sheetData sheetId="5">
        <row r="2">
          <cell r="Q2">
            <v>0.8595602670982696</v>
          </cell>
        </row>
      </sheetData>
      <sheetData sheetId="6">
        <row r="3">
          <cell r="M3">
            <v>0.10628560086471424</v>
          </cell>
        </row>
      </sheetData>
      <sheetData sheetId="7">
        <row r="2">
          <cell r="Q2">
            <v>0.8423977025802688</v>
          </cell>
        </row>
        <row r="14">
          <cell r="J14">
            <v>0.19485707864155566</v>
          </cell>
        </row>
        <row r="15">
          <cell r="J15">
            <v>1.2050583770954254E-2</v>
          </cell>
        </row>
        <row r="16">
          <cell r="J16">
            <v>6.2013965811625368E-2</v>
          </cell>
        </row>
        <row r="17">
          <cell r="J17">
            <v>7.1120141735709019</v>
          </cell>
        </row>
        <row r="18">
          <cell r="J18">
            <v>1.0244874791098397</v>
          </cell>
        </row>
        <row r="19">
          <cell r="J19">
            <v>0.14481309366431561</v>
          </cell>
        </row>
        <row r="20">
          <cell r="J20">
            <v>0.18420744017875687</v>
          </cell>
        </row>
        <row r="21">
          <cell r="J21">
            <v>0.17591497374718973</v>
          </cell>
        </row>
        <row r="22">
          <cell r="J22">
            <v>0.60155752119471051</v>
          </cell>
        </row>
        <row r="23">
          <cell r="J23">
            <v>0.12029684866886303</v>
          </cell>
        </row>
        <row r="24">
          <cell r="J24">
            <v>2.6752785918201107</v>
          </cell>
        </row>
        <row r="25">
          <cell r="J25">
            <v>5.7222354026749182E-2</v>
          </cell>
        </row>
        <row r="26">
          <cell r="J26">
            <v>0.48216477774145178</v>
          </cell>
        </row>
        <row r="27">
          <cell r="J27">
            <v>0.34100910726675115</v>
          </cell>
        </row>
        <row r="28">
          <cell r="J28">
            <v>0.6109783046386118</v>
          </cell>
        </row>
        <row r="29">
          <cell r="J29">
            <v>7.8324137456313743</v>
          </cell>
        </row>
        <row r="30">
          <cell r="J30">
            <v>0.42095404030928396</v>
          </cell>
        </row>
        <row r="31">
          <cell r="J31">
            <v>3.3891242861087156</v>
          </cell>
        </row>
        <row r="32">
          <cell r="J32">
            <v>1.3122869680756515</v>
          </cell>
        </row>
        <row r="33">
          <cell r="J33">
            <v>0.27832057862645476</v>
          </cell>
        </row>
        <row r="34">
          <cell r="J34">
            <v>0.2213413571474025</v>
          </cell>
        </row>
        <row r="35">
          <cell r="J35">
            <v>1.3254476182444279</v>
          </cell>
        </row>
        <row r="36">
          <cell r="J36">
            <v>0.82121294336136774</v>
          </cell>
        </row>
        <row r="37">
          <cell r="J37">
            <v>3.2296186097732001E-2</v>
          </cell>
        </row>
        <row r="38">
          <cell r="J38">
            <v>2.2583178977145648E-2</v>
          </cell>
        </row>
        <row r="39">
          <cell r="J39">
            <v>0.48445353533095903</v>
          </cell>
        </row>
        <row r="40">
          <cell r="J40">
            <v>0.28527312609403965</v>
          </cell>
        </row>
        <row r="41">
          <cell r="J41">
            <v>3.0669163930729066</v>
          </cell>
        </row>
        <row r="42">
          <cell r="J42">
            <v>2.5053317916726821</v>
          </cell>
        </row>
        <row r="43">
          <cell r="J43">
            <v>1.9683731168582883</v>
          </cell>
        </row>
        <row r="44">
          <cell r="J44">
            <v>1.0157289255168713</v>
          </cell>
        </row>
        <row r="45">
          <cell r="J45">
            <v>0.15564511266161607</v>
          </cell>
        </row>
        <row r="46">
          <cell r="J46">
            <v>4.2490550821663066E-2</v>
          </cell>
        </row>
        <row r="47">
          <cell r="J47">
            <v>7.1255696814466363E-2</v>
          </cell>
        </row>
        <row r="48">
          <cell r="J48">
            <v>4.1450630082424854E-2</v>
          </cell>
        </row>
        <row r="49">
          <cell r="J49">
            <v>0.43966680008830428</v>
          </cell>
        </row>
        <row r="50">
          <cell r="J50">
            <v>12.145807101893018</v>
          </cell>
        </row>
        <row r="51">
          <cell r="J51">
            <v>8.4181023379337621</v>
          </cell>
        </row>
        <row r="52">
          <cell r="J52">
            <v>4.0915296779124061E-2</v>
          </cell>
        </row>
        <row r="53">
          <cell r="J53">
            <v>1.6265162889088789</v>
          </cell>
        </row>
        <row r="54">
          <cell r="J54">
            <v>0.84301828683543156</v>
          </cell>
        </row>
        <row r="55">
          <cell r="J55">
            <v>0.29799378648672609</v>
          </cell>
        </row>
        <row r="56">
          <cell r="J56">
            <v>45.711051179149941</v>
          </cell>
        </row>
        <row r="57">
          <cell r="J57">
            <v>1.3373423492527858</v>
          </cell>
        </row>
        <row r="58">
          <cell r="J58">
            <v>0.65049090229260664</v>
          </cell>
        </row>
        <row r="59">
          <cell r="J59">
            <v>9.3492849990630322</v>
          </cell>
        </row>
        <row r="60">
          <cell r="J60">
            <v>1.2462059689618938</v>
          </cell>
        </row>
        <row r="61">
          <cell r="J61">
            <v>15.697119351639872</v>
          </cell>
        </row>
        <row r="62">
          <cell r="J62">
            <v>0.49290820616404496</v>
          </cell>
        </row>
        <row r="63">
          <cell r="J63">
            <v>1.6477104810431773</v>
          </cell>
        </row>
        <row r="64">
          <cell r="J64">
            <v>0.445974170054101</v>
          </cell>
        </row>
        <row r="65">
          <cell r="J65">
            <v>2.1040970947745441</v>
          </cell>
        </row>
        <row r="66">
          <cell r="J66">
            <v>4.732651119434947</v>
          </cell>
        </row>
        <row r="67">
          <cell r="J67">
            <v>8.8762695963874053E-2</v>
          </cell>
        </row>
        <row r="68">
          <cell r="J68">
            <v>7.7207873529842722E-2</v>
          </cell>
        </row>
        <row r="69">
          <cell r="J69">
            <v>0.16571977400491109</v>
          </cell>
        </row>
        <row r="70">
          <cell r="J70">
            <v>0.20498320468423561</v>
          </cell>
        </row>
        <row r="71">
          <cell r="J71">
            <v>9.4714982500567174E-2</v>
          </cell>
        </row>
        <row r="72">
          <cell r="J72">
            <v>0.19729579488081955</v>
          </cell>
        </row>
        <row r="73">
          <cell r="J73">
            <v>15.174202293706962</v>
          </cell>
        </row>
        <row r="74">
          <cell r="J74">
            <v>3.1653611904334094</v>
          </cell>
        </row>
        <row r="75">
          <cell r="J75">
            <v>0.81973989268859582</v>
          </cell>
        </row>
        <row r="76">
          <cell r="J76">
            <v>1.3346060687772803</v>
          </cell>
        </row>
        <row r="77">
          <cell r="J77">
            <v>0.73612029911122545</v>
          </cell>
        </row>
        <row r="78">
          <cell r="J78">
            <v>0.1370903067899755</v>
          </cell>
        </row>
        <row r="79">
          <cell r="J79">
            <v>0.22870734600388221</v>
          </cell>
        </row>
        <row r="80">
          <cell r="J80">
            <v>0.11573898434603659</v>
          </cell>
        </row>
        <row r="81">
          <cell r="J81">
            <v>0.12425716477321294</v>
          </cell>
        </row>
        <row r="82">
          <cell r="J82">
            <v>8.5980352424119874E-2</v>
          </cell>
        </row>
        <row r="83">
          <cell r="J83">
            <v>0</v>
          </cell>
        </row>
        <row r="84">
          <cell r="J84">
            <v>8.1656429210743156</v>
          </cell>
        </row>
        <row r="85">
          <cell r="J85">
            <v>1.6066274129650972E-2</v>
          </cell>
        </row>
        <row r="86">
          <cell r="J86">
            <v>0.32762927818095827</v>
          </cell>
        </row>
        <row r="87">
          <cell r="J87">
            <v>0.20310318696255614</v>
          </cell>
        </row>
        <row r="88">
          <cell r="J88">
            <v>0.15690175958575933</v>
          </cell>
        </row>
        <row r="89">
          <cell r="J89">
            <v>29.274911696309648</v>
          </cell>
        </row>
        <row r="90">
          <cell r="J90">
            <v>0.73499001995712998</v>
          </cell>
        </row>
        <row r="91">
          <cell r="J91">
            <v>0.78141313474775753</v>
          </cell>
        </row>
        <row r="92">
          <cell r="J92">
            <v>0.13967541399462186</v>
          </cell>
        </row>
        <row r="93">
          <cell r="J93">
            <v>1.0664729146049758</v>
          </cell>
        </row>
        <row r="94">
          <cell r="J94">
            <v>2.8102277001910099</v>
          </cell>
        </row>
        <row r="95">
          <cell r="J95">
            <v>7.5705216229724206</v>
          </cell>
        </row>
        <row r="96">
          <cell r="J96">
            <v>0.25342264722709573</v>
          </cell>
        </row>
        <row r="97">
          <cell r="J97">
            <v>1.8869591621976677E-2</v>
          </cell>
        </row>
        <row r="98">
          <cell r="J98">
            <v>3.9455187978033974</v>
          </cell>
        </row>
        <row r="99">
          <cell r="J99">
            <v>21.459416618201022</v>
          </cell>
        </row>
        <row r="100">
          <cell r="J100">
            <v>3.2546979229220696</v>
          </cell>
        </row>
        <row r="101">
          <cell r="J101">
            <v>5.4145255469065168</v>
          </cell>
        </row>
        <row r="102">
          <cell r="J102">
            <v>0.23634116449642209</v>
          </cell>
        </row>
        <row r="103">
          <cell r="J103">
            <v>5.2616200572717284</v>
          </cell>
        </row>
        <row r="104">
          <cell r="J104">
            <v>6.4726525547834468</v>
          </cell>
        </row>
        <row r="105">
          <cell r="J105">
            <v>0.70944490496631929</v>
          </cell>
        </row>
        <row r="106">
          <cell r="J106">
            <v>3.5040943238842681</v>
          </cell>
        </row>
        <row r="107">
          <cell r="J107">
            <v>9.6182471962932361</v>
          </cell>
        </row>
        <row r="108">
          <cell r="J108">
            <v>1.2657391994308334</v>
          </cell>
        </row>
        <row r="109">
          <cell r="J109">
            <v>1.399065450147905</v>
          </cell>
        </row>
        <row r="110">
          <cell r="J110">
            <v>9.712812213862923E-2</v>
          </cell>
        </row>
        <row r="111">
          <cell r="J111">
            <v>5.8401034389702587E-2</v>
          </cell>
        </row>
        <row r="112">
          <cell r="J112">
            <v>0.34692322267781561</v>
          </cell>
        </row>
        <row r="113">
          <cell r="J113">
            <v>0.34806761096757399</v>
          </cell>
        </row>
        <row r="114">
          <cell r="J114">
            <v>0.17808342601790411</v>
          </cell>
        </row>
        <row r="115">
          <cell r="J115">
            <v>0.11220137669666325</v>
          </cell>
        </row>
        <row r="116">
          <cell r="J116">
            <v>5.3057681874841789</v>
          </cell>
        </row>
        <row r="117">
          <cell r="J117">
            <v>0.1676684828140661</v>
          </cell>
        </row>
        <row r="118">
          <cell r="J118">
            <v>0.1904381543210027</v>
          </cell>
        </row>
        <row r="119">
          <cell r="J119">
            <v>1.386867905651068</v>
          </cell>
        </row>
        <row r="120">
          <cell r="J120">
            <v>4.7715442732342281E-2</v>
          </cell>
        </row>
        <row r="121">
          <cell r="J121">
            <v>3.1570689645284061E-2</v>
          </cell>
        </row>
        <row r="122">
          <cell r="J122">
            <v>7.8744191907437289</v>
          </cell>
        </row>
        <row r="123">
          <cell r="J123">
            <v>1.1766541604142288E-2</v>
          </cell>
        </row>
        <row r="124">
          <cell r="J124">
            <v>3.4943144841851959E-2</v>
          </cell>
        </row>
        <row r="125">
          <cell r="J125">
            <v>3.4781085172320154E-2</v>
          </cell>
        </row>
        <row r="126">
          <cell r="J126">
            <v>2.2573245814216629</v>
          </cell>
        </row>
        <row r="127">
          <cell r="J127">
            <v>2.9775761991150874E-2</v>
          </cell>
        </row>
        <row r="128">
          <cell r="J128">
            <v>2.7920090142560056E-2</v>
          </cell>
        </row>
        <row r="129">
          <cell r="J129">
            <v>2.6913454671384729</v>
          </cell>
        </row>
        <row r="130">
          <cell r="J130">
            <v>0.10249216352319065</v>
          </cell>
        </row>
        <row r="131">
          <cell r="J131">
            <v>0.48578306768588025</v>
          </cell>
        </row>
        <row r="132">
          <cell r="J132">
            <v>5.7935711003886654</v>
          </cell>
        </row>
        <row r="133">
          <cell r="J133">
            <v>0.71510406458790221</v>
          </cell>
        </row>
        <row r="134">
          <cell r="J134">
            <v>9.6830756869169254E-2</v>
          </cell>
        </row>
        <row r="135">
          <cell r="J135">
            <v>0.24584623297699587</v>
          </cell>
        </row>
        <row r="136">
          <cell r="J136">
            <v>0.2073124379968021</v>
          </cell>
        </row>
        <row r="137">
          <cell r="J137">
            <v>2.3878801672315143E-2</v>
          </cell>
        </row>
        <row r="138">
          <cell r="J138">
            <v>2.3053299021466307</v>
          </cell>
        </row>
        <row r="139">
          <cell r="J139">
            <v>9.2102829977807513E-2</v>
          </cell>
        </row>
        <row r="140">
          <cell r="J140">
            <v>1.8710344914568432E-2</v>
          </cell>
        </row>
        <row r="141">
          <cell r="J141">
            <v>0.55648071773815944</v>
          </cell>
        </row>
        <row r="142">
          <cell r="J142">
            <v>1.9374784958953947E-2</v>
          </cell>
        </row>
        <row r="143">
          <cell r="J143">
            <v>2.9028959676060424</v>
          </cell>
        </row>
        <row r="144">
          <cell r="J144">
            <v>0.65088778464165398</v>
          </cell>
        </row>
        <row r="145">
          <cell r="J145">
            <v>0.26538033768068947</v>
          </cell>
        </row>
        <row r="146">
          <cell r="J146">
            <v>0.31188069367191262</v>
          </cell>
        </row>
        <row r="147">
          <cell r="J147">
            <v>0.1703564735437802</v>
          </cell>
        </row>
        <row r="148">
          <cell r="J148">
            <v>3.4542982903010824</v>
          </cell>
        </row>
        <row r="149">
          <cell r="J149">
            <v>5.4630413007153801E-2</v>
          </cell>
        </row>
        <row r="150">
          <cell r="J150">
            <v>0.36524032590295158</v>
          </cell>
        </row>
        <row r="151">
          <cell r="J151">
            <v>0.33747004732487251</v>
          </cell>
        </row>
        <row r="152">
          <cell r="J152">
            <v>1.8860099471950414E-2</v>
          </cell>
        </row>
        <row r="153">
          <cell r="J153">
            <v>2.5963160316197696E-2</v>
          </cell>
        </row>
        <row r="154">
          <cell r="J154">
            <v>7.3543250810841732E-2</v>
          </cell>
        </row>
        <row r="155">
          <cell r="J155">
            <v>0.40446786054781725</v>
          </cell>
        </row>
        <row r="156">
          <cell r="J156">
            <v>3.6573868247529243E-2</v>
          </cell>
        </row>
        <row r="157">
          <cell r="J157">
            <v>10.067520571079502</v>
          </cell>
        </row>
        <row r="158">
          <cell r="J158">
            <v>7.2831297084627364E-2</v>
          </cell>
        </row>
        <row r="159">
          <cell r="J159">
            <v>0.17496163241972976</v>
          </cell>
        </row>
        <row r="160">
          <cell r="J160">
            <v>0.11648384168911539</v>
          </cell>
        </row>
        <row r="161">
          <cell r="J161">
            <v>7.0121884781483457E-2</v>
          </cell>
        </row>
        <row r="162">
          <cell r="J162">
            <v>2.0208316217774257E-2</v>
          </cell>
        </row>
        <row r="163">
          <cell r="J163">
            <v>6.4416605213946418E-2</v>
          </cell>
        </row>
        <row r="164">
          <cell r="J164">
            <v>1.8202391396315725E-2</v>
          </cell>
        </row>
        <row r="165">
          <cell r="J165">
            <v>0.17791753293057905</v>
          </cell>
        </row>
        <row r="166">
          <cell r="J166">
            <v>0.10136713661197568</v>
          </cell>
        </row>
        <row r="167">
          <cell r="J167">
            <v>0.11370591413365155</v>
          </cell>
        </row>
        <row r="168">
          <cell r="J168">
            <v>2.1829300314435637E-2</v>
          </cell>
        </row>
        <row r="169">
          <cell r="J169">
            <v>0.14154846362811524</v>
          </cell>
        </row>
        <row r="170">
          <cell r="J170">
            <v>9.6749993294986694E-2</v>
          </cell>
        </row>
        <row r="171">
          <cell r="J171">
            <v>6.5586436309596957E-2</v>
          </cell>
        </row>
        <row r="172">
          <cell r="J172">
            <v>8.1824347275746168E-2</v>
          </cell>
        </row>
        <row r="173">
          <cell r="J173">
            <v>4.4100015729952126E-2</v>
          </cell>
        </row>
        <row r="174">
          <cell r="J174">
            <v>2.243215255939179E-2</v>
          </cell>
        </row>
        <row r="175">
          <cell r="J175">
            <v>0.13253311525099701</v>
          </cell>
        </row>
        <row r="176">
          <cell r="J176">
            <v>4.0726643602504393E-2</v>
          </cell>
        </row>
        <row r="177">
          <cell r="J177">
            <v>8.8987817238838723E-2</v>
          </cell>
        </row>
        <row r="178">
          <cell r="J178">
            <v>6.3233218496612217E-2</v>
          </cell>
        </row>
        <row r="179">
          <cell r="J179">
            <v>0.11572889762723482</v>
          </cell>
        </row>
        <row r="180">
          <cell r="J180">
            <v>9.370597343488031</v>
          </cell>
        </row>
        <row r="181">
          <cell r="J181">
            <v>2.2401588752780369E-2</v>
          </cell>
        </row>
        <row r="182">
          <cell r="J182">
            <v>1.2245573858299648E-2</v>
          </cell>
        </row>
        <row r="183">
          <cell r="J183">
            <v>10.006440790037885</v>
          </cell>
        </row>
        <row r="184">
          <cell r="J184">
            <v>1.8337814856690445E-2</v>
          </cell>
        </row>
        <row r="185">
          <cell r="J185">
            <v>2.2259789026952144E-2</v>
          </cell>
        </row>
        <row r="186">
          <cell r="J186">
            <v>4.5241553527792772E-2</v>
          </cell>
        </row>
        <row r="187">
          <cell r="J187">
            <v>2.4328005532142177E-2</v>
          </cell>
        </row>
        <row r="188">
          <cell r="J188">
            <v>3.0238864443393122E-2</v>
          </cell>
        </row>
        <row r="189">
          <cell r="J189">
            <v>4.2769426586229266E-2</v>
          </cell>
        </row>
        <row r="190">
          <cell r="J190">
            <v>5.2000851503090126E-2</v>
          </cell>
        </row>
        <row r="191">
          <cell r="J191">
            <v>4.505959959657118E-2</v>
          </cell>
        </row>
        <row r="192">
          <cell r="J192">
            <v>9.7139228481562547</v>
          </cell>
        </row>
        <row r="193">
          <cell r="J193">
            <v>3.7881184645926456E-2</v>
          </cell>
        </row>
        <row r="194">
          <cell r="J194">
            <v>4.0866600242268618E-2</v>
          </cell>
        </row>
        <row r="195">
          <cell r="J195">
            <v>0.1207431788368188</v>
          </cell>
        </row>
        <row r="196">
          <cell r="J196">
            <v>9.4784204586505467</v>
          </cell>
        </row>
        <row r="197">
          <cell r="J197">
            <v>8.4059949486520902E-2</v>
          </cell>
        </row>
      </sheetData>
      <sheetData sheetId="8">
        <row r="2">
          <cell r="Q2">
            <v>0.8392336081466053</v>
          </cell>
        </row>
        <row r="14">
          <cell r="J14">
            <v>0.1665495365550072</v>
          </cell>
        </row>
        <row r="15">
          <cell r="J15">
            <v>1.0640561981914879E-2</v>
          </cell>
        </row>
        <row r="16">
          <cell r="J16">
            <v>4.0961678399238262E-2</v>
          </cell>
        </row>
        <row r="17">
          <cell r="J17">
            <v>7.1120141735709019</v>
          </cell>
        </row>
        <row r="18">
          <cell r="J18">
            <v>0.58011072239630301</v>
          </cell>
        </row>
        <row r="19">
          <cell r="J19">
            <v>9.624375051162877E-2</v>
          </cell>
        </row>
        <row r="20">
          <cell r="J20">
            <v>0.11156959770979222</v>
          </cell>
        </row>
        <row r="21">
          <cell r="J21">
            <v>9.5454531003041632E-2</v>
          </cell>
        </row>
        <row r="22">
          <cell r="J22">
            <v>0.30578281786368938</v>
          </cell>
        </row>
        <row r="23">
          <cell r="J23">
            <v>7.0379390472688666E-2</v>
          </cell>
        </row>
        <row r="24">
          <cell r="J24">
            <v>1.4890320289365968</v>
          </cell>
        </row>
        <row r="25">
          <cell r="J25">
            <v>4.3637169993763818E-2</v>
          </cell>
        </row>
        <row r="26">
          <cell r="J26">
            <v>0.25260777898798392</v>
          </cell>
        </row>
        <row r="27">
          <cell r="J27">
            <v>0.22050300354017913</v>
          </cell>
        </row>
        <row r="28">
          <cell r="J28">
            <v>0.34678826627423925</v>
          </cell>
        </row>
        <row r="29">
          <cell r="J29">
            <v>7.8324137456313743</v>
          </cell>
        </row>
        <row r="30">
          <cell r="J30">
            <v>0.25182438921023664</v>
          </cell>
        </row>
        <row r="31">
          <cell r="J31">
            <v>1.7304872666274134</v>
          </cell>
        </row>
        <row r="32">
          <cell r="J32">
            <v>0.68359006453768367</v>
          </cell>
        </row>
        <row r="33">
          <cell r="J33">
            <v>0.14528559158773027</v>
          </cell>
        </row>
        <row r="34">
          <cell r="J34">
            <v>0.13607851085465403</v>
          </cell>
        </row>
        <row r="35">
          <cell r="J35">
            <v>0.63345668029518931</v>
          </cell>
        </row>
        <row r="36">
          <cell r="J36">
            <v>0.42097728787031807</v>
          </cell>
        </row>
        <row r="37">
          <cell r="J37">
            <v>1.827587873273499E-2</v>
          </cell>
        </row>
        <row r="38">
          <cell r="J38">
            <v>1.9548849096740956E-2</v>
          </cell>
        </row>
        <row r="39">
          <cell r="J39">
            <v>0.26792031719715126</v>
          </cell>
        </row>
        <row r="40">
          <cell r="J40">
            <v>0.15092859142415102</v>
          </cell>
        </row>
        <row r="41">
          <cell r="J41">
            <v>1.5089607694387561</v>
          </cell>
        </row>
        <row r="42">
          <cell r="J42">
            <v>1.238360452062603</v>
          </cell>
        </row>
        <row r="43">
          <cell r="J43">
            <v>1.0350100799206365</v>
          </cell>
        </row>
        <row r="44">
          <cell r="J44">
            <v>0.51929301541352246</v>
          </cell>
        </row>
        <row r="45">
          <cell r="J45">
            <v>7.9382179629352401E-2</v>
          </cell>
        </row>
        <row r="46">
          <cell r="J46">
            <v>3.7260843025302484E-2</v>
          </cell>
        </row>
        <row r="47">
          <cell r="J47">
            <v>4.3773506232394024E-2</v>
          </cell>
        </row>
        <row r="48">
          <cell r="J48">
            <v>2.3776239901734851E-2</v>
          </cell>
        </row>
        <row r="49">
          <cell r="J49">
            <v>0.22767564227449411</v>
          </cell>
        </row>
        <row r="50">
          <cell r="J50">
            <v>13.108063560905979</v>
          </cell>
        </row>
        <row r="51">
          <cell r="J51">
            <v>8.4181023379337621</v>
          </cell>
        </row>
        <row r="52">
          <cell r="J52">
            <v>3.7862841052450247E-2</v>
          </cell>
        </row>
        <row r="53">
          <cell r="J53">
            <v>0.85125396896357231</v>
          </cell>
        </row>
        <row r="54">
          <cell r="J54">
            <v>0.4157255886520812</v>
          </cell>
        </row>
        <row r="55">
          <cell r="J55">
            <v>0.18869024482341831</v>
          </cell>
        </row>
        <row r="56">
          <cell r="J56">
            <v>21.481020342046701</v>
          </cell>
        </row>
        <row r="57">
          <cell r="J57">
            <v>0.70778898604532436</v>
          </cell>
        </row>
        <row r="58">
          <cell r="J58">
            <v>0.28994784581856492</v>
          </cell>
        </row>
        <row r="59">
          <cell r="J59">
            <v>4.5852769936792113</v>
          </cell>
        </row>
        <row r="60">
          <cell r="J60">
            <v>0.66750545235797831</v>
          </cell>
        </row>
        <row r="61">
          <cell r="J61">
            <v>7.2786415726527229</v>
          </cell>
        </row>
        <row r="62">
          <cell r="J62">
            <v>0.30937084100902851</v>
          </cell>
        </row>
        <row r="63">
          <cell r="J63">
            <v>0.82069737432871925</v>
          </cell>
        </row>
        <row r="64">
          <cell r="J64">
            <v>0.31808953359836795</v>
          </cell>
        </row>
        <row r="65">
          <cell r="J65">
            <v>0.94650763686898287</v>
          </cell>
        </row>
        <row r="66">
          <cell r="J66">
            <v>2.2836827518946539</v>
          </cell>
        </row>
        <row r="67">
          <cell r="J67">
            <v>4.8464655990231552E-2</v>
          </cell>
        </row>
        <row r="68">
          <cell r="J68">
            <v>5.358587753693729E-2</v>
          </cell>
        </row>
        <row r="69">
          <cell r="J69">
            <v>9.0134057989034302E-2</v>
          </cell>
        </row>
        <row r="70">
          <cell r="J70">
            <v>9.2169405505969915E-2</v>
          </cell>
        </row>
        <row r="71">
          <cell r="J71">
            <v>6.3413113532523893E-2</v>
          </cell>
        </row>
        <row r="72">
          <cell r="J72">
            <v>0.12741916915978149</v>
          </cell>
        </row>
        <row r="73">
          <cell r="J73">
            <v>7.753719013159837</v>
          </cell>
        </row>
        <row r="74">
          <cell r="J74">
            <v>1.8697218511524418</v>
          </cell>
        </row>
        <row r="75">
          <cell r="J75">
            <v>0.43379667963976165</v>
          </cell>
        </row>
        <row r="76">
          <cell r="J76">
            <v>0.72330640227447673</v>
          </cell>
        </row>
        <row r="77">
          <cell r="J77">
            <v>0.44423981530236994</v>
          </cell>
        </row>
        <row r="78">
          <cell r="J78">
            <v>9.380328290488818E-2</v>
          </cell>
        </row>
        <row r="79">
          <cell r="J79">
            <v>0.1423825708505006</v>
          </cell>
        </row>
        <row r="80">
          <cell r="J80">
            <v>8.7836910841319074E-2</v>
          </cell>
        </row>
        <row r="81">
          <cell r="J81">
            <v>0.14614218663291301</v>
          </cell>
        </row>
        <row r="82">
          <cell r="J82">
            <v>7.4879823582839483E-2</v>
          </cell>
        </row>
        <row r="83">
          <cell r="J83">
            <v>0</v>
          </cell>
        </row>
        <row r="84">
          <cell r="J84">
            <v>8.1656429210743156</v>
          </cell>
        </row>
        <row r="85">
          <cell r="J85">
            <v>1.7298403182371119E-2</v>
          </cell>
        </row>
        <row r="86">
          <cell r="J86">
            <v>0.15350569722864879</v>
          </cell>
        </row>
        <row r="87">
          <cell r="J87">
            <v>0.10014537852636825</v>
          </cell>
        </row>
        <row r="88">
          <cell r="J88">
            <v>9.0568401445345406E-2</v>
          </cell>
        </row>
        <row r="89">
          <cell r="J89">
            <v>12.577474569535838</v>
          </cell>
        </row>
        <row r="90">
          <cell r="J90">
            <v>0.32757173969432868</v>
          </cell>
        </row>
        <row r="91">
          <cell r="J91">
            <v>0.34086978002769974</v>
          </cell>
        </row>
        <row r="92">
          <cell r="J92">
            <v>9.6745315355509134E-2</v>
          </cell>
        </row>
        <row r="93">
          <cell r="J93">
            <v>0.85433361044447909</v>
          </cell>
        </row>
        <row r="94">
          <cell r="J94">
            <v>0.90725236427448075</v>
          </cell>
        </row>
        <row r="95">
          <cell r="J95">
            <v>3.4707771665948628</v>
          </cell>
        </row>
        <row r="96">
          <cell r="J96">
            <v>0.14299126736370904</v>
          </cell>
        </row>
        <row r="97">
          <cell r="J97">
            <v>2.1183554443162014E-2</v>
          </cell>
        </row>
        <row r="98">
          <cell r="J98">
            <v>1.8523353111932848</v>
          </cell>
        </row>
        <row r="99">
          <cell r="J99">
            <v>9.8827129144777803</v>
          </cell>
        </row>
        <row r="100">
          <cell r="J100">
            <v>1.2401880728481405</v>
          </cell>
        </row>
        <row r="101">
          <cell r="J101">
            <v>2.748122683818341</v>
          </cell>
        </row>
        <row r="102">
          <cell r="J102">
            <v>0.13593423644041483</v>
          </cell>
        </row>
        <row r="103">
          <cell r="J103">
            <v>2.6802706732512735</v>
          </cell>
        </row>
        <row r="104">
          <cell r="J104">
            <v>2.5432868175617629</v>
          </cell>
        </row>
        <row r="105">
          <cell r="J105">
            <v>0.31158787148482248</v>
          </cell>
        </row>
        <row r="106">
          <cell r="J106">
            <v>1.6780325103888101</v>
          </cell>
        </row>
        <row r="107">
          <cell r="J107">
            <v>4.4967895198694618</v>
          </cell>
        </row>
        <row r="108">
          <cell r="J108">
            <v>0.63958238157743219</v>
          </cell>
        </row>
        <row r="109">
          <cell r="J109">
            <v>0.69077381518954517</v>
          </cell>
        </row>
        <row r="110">
          <cell r="J110">
            <v>6.1804265419391338E-2</v>
          </cell>
        </row>
        <row r="111">
          <cell r="J111">
            <v>4.5135282545360228E-2</v>
          </cell>
        </row>
        <row r="112">
          <cell r="J112">
            <v>0.15390307511424997</v>
          </cell>
        </row>
        <row r="113">
          <cell r="J113">
            <v>0.17055614897284774</v>
          </cell>
        </row>
        <row r="114">
          <cell r="J114">
            <v>6.7602954202344731E-2</v>
          </cell>
        </row>
        <row r="115">
          <cell r="J115">
            <v>4.2109570751128936E-2</v>
          </cell>
        </row>
        <row r="116">
          <cell r="J116">
            <v>2.5450228115573421</v>
          </cell>
        </row>
        <row r="117">
          <cell r="J117">
            <v>0.10037303784738769</v>
          </cell>
        </row>
        <row r="118">
          <cell r="J118">
            <v>0.10131874131703981</v>
          </cell>
        </row>
        <row r="119">
          <cell r="J119">
            <v>0.62038869656890683</v>
          </cell>
        </row>
        <row r="120">
          <cell r="J120">
            <v>2.9361453350756857E-2</v>
          </cell>
        </row>
        <row r="121">
          <cell r="J121">
            <v>2.763617153929496E-2</v>
          </cell>
        </row>
        <row r="122">
          <cell r="J122">
            <v>7.8744191907437289</v>
          </cell>
        </row>
        <row r="123">
          <cell r="J123">
            <v>1.2134246029271736E-2</v>
          </cell>
        </row>
        <row r="124">
          <cell r="J124">
            <v>2.2861738380573357E-2</v>
          </cell>
        </row>
        <row r="125">
          <cell r="J125">
            <v>1.9576239195349593E-2</v>
          </cell>
        </row>
        <row r="126">
          <cell r="J126">
            <v>1.025933746885654</v>
          </cell>
        </row>
        <row r="127">
          <cell r="J127">
            <v>1.7714693842836599E-2</v>
          </cell>
        </row>
        <row r="128">
          <cell r="J128">
            <v>1.9982025298106706E-2</v>
          </cell>
        </row>
        <row r="129">
          <cell r="J129">
            <v>1.2355024241703503</v>
          </cell>
        </row>
        <row r="130">
          <cell r="J130">
            <v>6.4984393042363434E-2</v>
          </cell>
        </row>
        <row r="131">
          <cell r="J131">
            <v>0.22923709085933702</v>
          </cell>
        </row>
        <row r="132">
          <cell r="J132">
            <v>2.6995115698023646</v>
          </cell>
        </row>
        <row r="133">
          <cell r="J133">
            <v>0.37212740176325865</v>
          </cell>
        </row>
        <row r="134">
          <cell r="J134">
            <v>4.4133746328124765E-2</v>
          </cell>
        </row>
        <row r="135">
          <cell r="J135">
            <v>0.10849911631902726</v>
          </cell>
        </row>
        <row r="136">
          <cell r="J136">
            <v>9.6841450275322788E-2</v>
          </cell>
        </row>
        <row r="137">
          <cell r="J137">
            <v>1.2416976869603876E-2</v>
          </cell>
        </row>
        <row r="138">
          <cell r="J138">
            <v>1.0900403356572825</v>
          </cell>
        </row>
        <row r="139">
          <cell r="J139">
            <v>6.2510223956057098E-2</v>
          </cell>
        </row>
        <row r="140">
          <cell r="J140">
            <v>1.3219265428771174E-2</v>
          </cell>
        </row>
        <row r="141">
          <cell r="J141">
            <v>0.28555626313111665</v>
          </cell>
        </row>
        <row r="142">
          <cell r="J142">
            <v>1.4480102443007686E-2</v>
          </cell>
        </row>
        <row r="143">
          <cell r="J143">
            <v>1.4665265934422393</v>
          </cell>
        </row>
        <row r="144">
          <cell r="J144">
            <v>0.35894950823908933</v>
          </cell>
        </row>
        <row r="145">
          <cell r="J145">
            <v>0.15227294184986129</v>
          </cell>
        </row>
        <row r="146">
          <cell r="J146">
            <v>0.15804764882022598</v>
          </cell>
        </row>
        <row r="147">
          <cell r="J147">
            <v>9.11255929488623E-2</v>
          </cell>
        </row>
        <row r="148">
          <cell r="J148">
            <v>1.7322001093443204</v>
          </cell>
        </row>
        <row r="149">
          <cell r="J149">
            <v>3.8428237286400962E-2</v>
          </cell>
        </row>
        <row r="150">
          <cell r="J150">
            <v>0.18626043198040887</v>
          </cell>
        </row>
        <row r="151">
          <cell r="J151">
            <v>0.18570550018021001</v>
          </cell>
        </row>
        <row r="152">
          <cell r="J152">
            <v>1.8217141535406652E-2</v>
          </cell>
        </row>
        <row r="153">
          <cell r="J153">
            <v>1.7587947310972629E-2</v>
          </cell>
        </row>
        <row r="154">
          <cell r="J154">
            <v>4.3486443957715115E-2</v>
          </cell>
        </row>
        <row r="155">
          <cell r="J155">
            <v>0.21579967379073428</v>
          </cell>
        </row>
        <row r="156">
          <cell r="J156">
            <v>3.6755827791049286E-2</v>
          </cell>
        </row>
        <row r="157">
          <cell r="J157">
            <v>10.067520571079502</v>
          </cell>
        </row>
        <row r="158">
          <cell r="J158">
            <v>0.10484516263612273</v>
          </cell>
        </row>
        <row r="159">
          <cell r="J159">
            <v>8.5962977510509922E-2</v>
          </cell>
        </row>
        <row r="160">
          <cell r="J160">
            <v>0.16096985817842405</v>
          </cell>
        </row>
        <row r="161">
          <cell r="J161">
            <v>3.740685246828037E-2</v>
          </cell>
        </row>
        <row r="162">
          <cell r="J162">
            <v>2.8385119474947609E-2</v>
          </cell>
        </row>
        <row r="163">
          <cell r="J163">
            <v>4.0813891691849145E-2</v>
          </cell>
        </row>
        <row r="164">
          <cell r="J164">
            <v>1.3907769991372984E-2</v>
          </cell>
        </row>
        <row r="165">
          <cell r="J165">
            <v>9.3193776570922648E-2</v>
          </cell>
        </row>
        <row r="166">
          <cell r="J166">
            <v>0.13472477351706208</v>
          </cell>
        </row>
        <row r="167">
          <cell r="J167">
            <v>6.4466334215450019E-2</v>
          </cell>
        </row>
        <row r="168">
          <cell r="J168">
            <v>1.7168827584930751E-2</v>
          </cell>
        </row>
        <row r="169">
          <cell r="J169">
            <v>7.601092927634448E-2</v>
          </cell>
        </row>
        <row r="170">
          <cell r="J170">
            <v>7.2539894057089646E-2</v>
          </cell>
        </row>
        <row r="171">
          <cell r="J171">
            <v>7.2921385858704432E-2</v>
          </cell>
        </row>
        <row r="172">
          <cell r="J172">
            <v>5.967270809072147E-2</v>
          </cell>
        </row>
        <row r="173">
          <cell r="J173">
            <v>4.534678584126111E-2</v>
          </cell>
        </row>
        <row r="174">
          <cell r="J174">
            <v>1.9416859053506607E-2</v>
          </cell>
        </row>
        <row r="175">
          <cell r="J175">
            <v>9.2863170768280962E-2</v>
          </cell>
        </row>
        <row r="176">
          <cell r="J176">
            <v>4.0753770108744536E-2</v>
          </cell>
        </row>
        <row r="177">
          <cell r="J177">
            <v>7.7886594579444898E-2</v>
          </cell>
        </row>
        <row r="178">
          <cell r="J178">
            <v>6.1983211317097671E-2</v>
          </cell>
        </row>
        <row r="179">
          <cell r="J179">
            <v>0.10491296575398883</v>
          </cell>
        </row>
        <row r="180">
          <cell r="J180">
            <v>9.370597343488031</v>
          </cell>
        </row>
        <row r="181">
          <cell r="J181">
            <v>1.3151026582840453E-2</v>
          </cell>
        </row>
        <row r="182">
          <cell r="J182">
            <v>7.7198544785869027E-3</v>
          </cell>
        </row>
        <row r="183">
          <cell r="J183">
            <v>10.090565022189422</v>
          </cell>
        </row>
        <row r="184">
          <cell r="J184">
            <v>1.8694570963344301E-2</v>
          </cell>
        </row>
        <row r="185">
          <cell r="J185">
            <v>2.0195663018255955E-2</v>
          </cell>
        </row>
        <row r="186">
          <cell r="J186">
            <v>3.8028239281797792E-2</v>
          </cell>
        </row>
        <row r="187">
          <cell r="J187">
            <v>2.6152651631732353E-2</v>
          </cell>
        </row>
        <row r="188">
          <cell r="J188">
            <v>3.6060408014971027E-2</v>
          </cell>
        </row>
        <row r="189">
          <cell r="J189">
            <v>3.863312415595465E-2</v>
          </cell>
        </row>
        <row r="190">
          <cell r="J190">
            <v>5.212601398748027E-2</v>
          </cell>
        </row>
        <row r="191">
          <cell r="J191">
            <v>5.0706518845945431E-2</v>
          </cell>
        </row>
        <row r="192">
          <cell r="J192">
            <v>9.7139228481562547</v>
          </cell>
        </row>
        <row r="193">
          <cell r="J193">
            <v>3.9367544196729089E-2</v>
          </cell>
        </row>
        <row r="194">
          <cell r="J194">
            <v>4.699801743419621E-2</v>
          </cell>
        </row>
        <row r="195">
          <cell r="J195">
            <v>0.12273517678997278</v>
          </cell>
        </row>
        <row r="196">
          <cell r="J196">
            <v>9.4784204586505467</v>
          </cell>
        </row>
        <row r="197">
          <cell r="J197">
            <v>6.8407509765986377E-2</v>
          </cell>
        </row>
      </sheetData>
      <sheetData sheetId="9">
        <row r="2">
          <cell r="Q2">
            <v>0.88494080862787861</v>
          </cell>
        </row>
        <row r="14">
          <cell r="J14">
            <v>0.19589664905684354</v>
          </cell>
        </row>
        <row r="15">
          <cell r="J15">
            <v>1.2996863586301623E-2</v>
          </cell>
        </row>
        <row r="16">
          <cell r="J16">
            <v>6.4625243193203799E-2</v>
          </cell>
        </row>
        <row r="17">
          <cell r="J17">
            <v>7.1120141735709019</v>
          </cell>
        </row>
        <row r="18">
          <cell r="J18">
            <v>0.94562191090421055</v>
          </cell>
        </row>
        <row r="19">
          <cell r="J19">
            <v>0.1329199745962015</v>
          </cell>
        </row>
        <row r="20">
          <cell r="J20">
            <v>0.16121262482112172</v>
          </cell>
        </row>
        <row r="21">
          <cell r="J21">
            <v>0.15059600294589878</v>
          </cell>
        </row>
        <row r="22">
          <cell r="J22">
            <v>0.49619171068590434</v>
          </cell>
        </row>
        <row r="23">
          <cell r="J23">
            <v>0.10158447005311361</v>
          </cell>
        </row>
        <row r="24">
          <cell r="J24">
            <v>2.1941920156560291</v>
          </cell>
        </row>
        <row r="25">
          <cell r="J25">
            <v>5.1051821440217998E-2</v>
          </cell>
        </row>
        <row r="26">
          <cell r="J26">
            <v>0.48948403402679103</v>
          </cell>
        </row>
        <row r="27">
          <cell r="J27">
            <v>0.30304044750633208</v>
          </cell>
        </row>
        <row r="28">
          <cell r="J28">
            <v>0.43524862432874584</v>
          </cell>
        </row>
        <row r="29">
          <cell r="J29">
            <v>7.8324137456313743</v>
          </cell>
        </row>
        <row r="30">
          <cell r="J30">
            <v>0.35809398836200701</v>
          </cell>
        </row>
        <row r="31">
          <cell r="J31">
            <v>2.8475374770482547</v>
          </cell>
        </row>
        <row r="32">
          <cell r="J32">
            <v>1.1453263010284391</v>
          </cell>
        </row>
        <row r="33">
          <cell r="J33">
            <v>0.17764203244230461</v>
          </cell>
        </row>
        <row r="34">
          <cell r="J34">
            <v>0.17546450964688184</v>
          </cell>
        </row>
        <row r="35">
          <cell r="J35">
            <v>1.2354930764209278</v>
          </cell>
        </row>
        <row r="36">
          <cell r="J36">
            <v>0.65978202461830737</v>
          </cell>
        </row>
        <row r="37">
          <cell r="J37">
            <v>2.8968066363342357E-2</v>
          </cell>
        </row>
        <row r="38">
          <cell r="J38">
            <v>2.321628011409417E-2</v>
          </cell>
        </row>
        <row r="39">
          <cell r="J39">
            <v>0.40481246056745745</v>
          </cell>
        </row>
        <row r="40">
          <cell r="J40">
            <v>0.26082542173665457</v>
          </cell>
        </row>
        <row r="41">
          <cell r="J41">
            <v>2.5399658743032005</v>
          </cell>
        </row>
        <row r="42">
          <cell r="J42">
            <v>2.0649176247261956</v>
          </cell>
        </row>
        <row r="43">
          <cell r="J43">
            <v>1.6587737105303912</v>
          </cell>
        </row>
        <row r="44">
          <cell r="J44">
            <v>0.7914232369966534</v>
          </cell>
        </row>
        <row r="45">
          <cell r="J45">
            <v>0.13484992860004891</v>
          </cell>
        </row>
        <row r="46">
          <cell r="J46">
            <v>4.9471289511771765E-2</v>
          </cell>
        </row>
        <row r="47">
          <cell r="J47">
            <v>6.1222767174859749E-2</v>
          </cell>
        </row>
        <row r="48">
          <cell r="J48">
            <v>4.5465010657053828E-2</v>
          </cell>
        </row>
        <row r="49">
          <cell r="J49">
            <v>0.35236182493995011</v>
          </cell>
        </row>
        <row r="50">
          <cell r="J50">
            <v>11.874567500750327</v>
          </cell>
        </row>
        <row r="51">
          <cell r="J51">
            <v>8.4181023379337621</v>
          </cell>
        </row>
        <row r="52">
          <cell r="J52">
            <v>3.7114422214943148E-2</v>
          </cell>
        </row>
        <row r="53">
          <cell r="J53">
            <v>1.42409765566089</v>
          </cell>
        </row>
        <row r="54">
          <cell r="J54">
            <v>0.73881894993613118</v>
          </cell>
        </row>
        <row r="55">
          <cell r="J55">
            <v>0.28855545493321672</v>
          </cell>
        </row>
        <row r="56">
          <cell r="J56">
            <v>39.028017801419175</v>
          </cell>
        </row>
        <row r="57">
          <cell r="J57">
            <v>0.84104704261024787</v>
          </cell>
        </row>
        <row r="58">
          <cell r="J58">
            <v>0.52962360246988938</v>
          </cell>
        </row>
        <row r="59">
          <cell r="J59">
            <v>7.9239715157292094</v>
          </cell>
        </row>
        <row r="60">
          <cell r="J60">
            <v>1.1119556710511787</v>
          </cell>
        </row>
        <row r="61">
          <cell r="J61">
            <v>13.146648281290629</v>
          </cell>
        </row>
        <row r="62">
          <cell r="J62">
            <v>0.53156275126319719</v>
          </cell>
        </row>
        <row r="63">
          <cell r="J63">
            <v>1.3056726551602189</v>
          </cell>
        </row>
        <row r="64">
          <cell r="J64">
            <v>0.53705205124621125</v>
          </cell>
        </row>
        <row r="65">
          <cell r="J65">
            <v>1.750221731043043</v>
          </cell>
        </row>
        <row r="66">
          <cell r="J66">
            <v>3.7807722709594267</v>
          </cell>
        </row>
        <row r="67">
          <cell r="J67">
            <v>6.9334067005175457E-2</v>
          </cell>
        </row>
        <row r="68">
          <cell r="J68">
            <v>8.7544446761980144E-2</v>
          </cell>
        </row>
        <row r="69">
          <cell r="J69">
            <v>0.20509715176269183</v>
          </cell>
        </row>
        <row r="70">
          <cell r="J70">
            <v>0.11991581476713369</v>
          </cell>
        </row>
        <row r="71">
          <cell r="J71">
            <v>8.8724920030805399E-2</v>
          </cell>
        </row>
        <row r="72">
          <cell r="J72">
            <v>0.19284495026353801</v>
          </cell>
        </row>
        <row r="73">
          <cell r="J73">
            <v>12.556915553643467</v>
          </cell>
        </row>
        <row r="74">
          <cell r="J74">
            <v>3.2420278093166432</v>
          </cell>
        </row>
        <row r="75">
          <cell r="J75">
            <v>0.63548836223113414</v>
          </cell>
        </row>
        <row r="76">
          <cell r="J76">
            <v>1.1995254265877016</v>
          </cell>
        </row>
        <row r="77">
          <cell r="J77">
            <v>0.6413119241275147</v>
          </cell>
        </row>
        <row r="78">
          <cell r="J78">
            <v>0.15139673248693714</v>
          </cell>
        </row>
        <row r="79">
          <cell r="J79">
            <v>0.21772632105202236</v>
          </cell>
        </row>
        <row r="80">
          <cell r="J80">
            <v>0.13306468048373365</v>
          </cell>
        </row>
        <row r="81">
          <cell r="J81">
            <v>0.1333446197017564</v>
          </cell>
        </row>
        <row r="82">
          <cell r="J82">
            <v>0.18286535754405328</v>
          </cell>
        </row>
        <row r="83">
          <cell r="J83">
            <v>0</v>
          </cell>
        </row>
        <row r="84">
          <cell r="J84">
            <v>8.1656429210743156</v>
          </cell>
        </row>
        <row r="85">
          <cell r="J85">
            <v>2.2219881782902118E-2</v>
          </cell>
        </row>
        <row r="86">
          <cell r="J86">
            <v>0.30105781957640443</v>
          </cell>
        </row>
        <row r="87">
          <cell r="J87">
            <v>0.18185321084773215</v>
          </cell>
        </row>
        <row r="88">
          <cell r="J88">
            <v>0.1361437069915202</v>
          </cell>
        </row>
        <row r="89">
          <cell r="J89">
            <v>25.770151880152429</v>
          </cell>
        </row>
        <row r="90">
          <cell r="J90">
            <v>0.7469798506909413</v>
          </cell>
        </row>
        <row r="91">
          <cell r="J91">
            <v>0.52360085500023812</v>
          </cell>
        </row>
        <row r="92">
          <cell r="J92">
            <v>9.7433775570209866E-2</v>
          </cell>
        </row>
        <row r="93">
          <cell r="J93">
            <v>1.7595089033165785</v>
          </cell>
        </row>
        <row r="94">
          <cell r="J94">
            <v>1.5136110286799855</v>
          </cell>
        </row>
        <row r="95">
          <cell r="J95">
            <v>6.826500439934561</v>
          </cell>
        </row>
        <row r="96">
          <cell r="J96">
            <v>0.25793580404166117</v>
          </cell>
        </row>
        <row r="97">
          <cell r="J97">
            <v>3.584700427077165E-2</v>
          </cell>
        </row>
        <row r="98">
          <cell r="J98">
            <v>3.5424200103016843</v>
          </cell>
        </row>
        <row r="99">
          <cell r="J99">
            <v>19.587156671595597</v>
          </cell>
        </row>
        <row r="100">
          <cell r="J100">
            <v>4.7454680953036164</v>
          </cell>
        </row>
        <row r="101">
          <cell r="J101">
            <v>4.065869147439078</v>
          </cell>
        </row>
        <row r="102">
          <cell r="J102">
            <v>0.2231441319454455</v>
          </cell>
        </row>
        <row r="103">
          <cell r="J103">
            <v>5.7845320697866187</v>
          </cell>
        </row>
        <row r="104">
          <cell r="J104">
            <v>3.7752059826767757</v>
          </cell>
        </row>
        <row r="105">
          <cell r="J105">
            <v>0.85261314536724997</v>
          </cell>
        </row>
        <row r="106">
          <cell r="J106">
            <v>3.9232084591691221</v>
          </cell>
        </row>
        <row r="107">
          <cell r="J107">
            <v>7.9236482042620322</v>
          </cell>
        </row>
        <row r="108">
          <cell r="J108">
            <v>1.2666868985785213</v>
          </cell>
        </row>
        <row r="109">
          <cell r="J109">
            <v>1.4252811089831219</v>
          </cell>
        </row>
        <row r="110">
          <cell r="J110">
            <v>0.10997675996668084</v>
          </cell>
        </row>
        <row r="111">
          <cell r="J111">
            <v>4.5932075747204544E-2</v>
          </cell>
        </row>
        <row r="112">
          <cell r="J112">
            <v>0.26234445044743171</v>
          </cell>
        </row>
        <row r="113">
          <cell r="J113">
            <v>0.30182418741843664</v>
          </cell>
        </row>
        <row r="114">
          <cell r="J114">
            <v>0.12296158399890611</v>
          </cell>
        </row>
        <row r="115">
          <cell r="J115">
            <v>6.6504031256318041E-2</v>
          </cell>
        </row>
        <row r="116">
          <cell r="J116">
            <v>5.0501941648068716</v>
          </cell>
        </row>
        <row r="117">
          <cell r="J117">
            <v>0.16908489522756334</v>
          </cell>
        </row>
        <row r="118">
          <cell r="J118">
            <v>0.15429675653394012</v>
          </cell>
        </row>
        <row r="119">
          <cell r="J119">
            <v>1.2033026860807197</v>
          </cell>
        </row>
        <row r="120">
          <cell r="J120">
            <v>3.3537156087164607E-2</v>
          </cell>
        </row>
        <row r="121">
          <cell r="J121">
            <v>3.6977911225700953E-2</v>
          </cell>
        </row>
        <row r="122">
          <cell r="J122">
            <v>8.606606986431844</v>
          </cell>
        </row>
        <row r="123">
          <cell r="J123">
            <v>1.3901677874026302E-2</v>
          </cell>
        </row>
        <row r="124">
          <cell r="J124">
            <v>3.5837910435255887E-2</v>
          </cell>
        </row>
        <row r="125">
          <cell r="J125">
            <v>2.850270706307623E-2</v>
          </cell>
        </row>
        <row r="126">
          <cell r="J126">
            <v>1.9423984954799896</v>
          </cell>
        </row>
        <row r="127">
          <cell r="J127">
            <v>3.3486674433332815E-2</v>
          </cell>
        </row>
        <row r="128">
          <cell r="J128">
            <v>2.0352406385340773E-2</v>
          </cell>
        </row>
        <row r="129">
          <cell r="J129">
            <v>2.2560417433659836</v>
          </cell>
        </row>
        <row r="130">
          <cell r="J130">
            <v>8.271921575090925E-2</v>
          </cell>
        </row>
        <row r="131">
          <cell r="J131">
            <v>0.41099766103398894</v>
          </cell>
        </row>
        <row r="132">
          <cell r="J132">
            <v>4.9673124845157766</v>
          </cell>
        </row>
        <row r="133">
          <cell r="J133">
            <v>0.66068131963536159</v>
          </cell>
        </row>
        <row r="134">
          <cell r="J134">
            <v>6.5164753727147876E-2</v>
          </cell>
        </row>
        <row r="135">
          <cell r="J135">
            <v>0.22295520489397533</v>
          </cell>
        </row>
        <row r="136">
          <cell r="J136">
            <v>0.17673452123839986</v>
          </cell>
        </row>
        <row r="137">
          <cell r="J137">
            <v>2.6481483481330902E-2</v>
          </cell>
        </row>
        <row r="138">
          <cell r="J138">
            <v>2.0117022609803361</v>
          </cell>
        </row>
        <row r="139">
          <cell r="J139">
            <v>7.8776769046173117E-2</v>
          </cell>
        </row>
        <row r="140">
          <cell r="J140">
            <v>1.8709575594283281E-2</v>
          </cell>
        </row>
        <row r="141">
          <cell r="J141">
            <v>0.463957316537154</v>
          </cell>
        </row>
        <row r="142">
          <cell r="J142">
            <v>2.0818307274764001E-2</v>
          </cell>
        </row>
        <row r="143">
          <cell r="J143">
            <v>2.5739611715101236</v>
          </cell>
        </row>
        <row r="144">
          <cell r="J144">
            <v>0.53403634019350654</v>
          </cell>
        </row>
        <row r="145">
          <cell r="J145">
            <v>0.23572360314383492</v>
          </cell>
        </row>
        <row r="146">
          <cell r="J146">
            <v>0.29610705386992181</v>
          </cell>
        </row>
        <row r="147">
          <cell r="J147">
            <v>0.13872083202437152</v>
          </cell>
        </row>
        <row r="148">
          <cell r="J148">
            <v>2.965186140040375</v>
          </cell>
        </row>
        <row r="149">
          <cell r="J149">
            <v>6.8846456723414065E-2</v>
          </cell>
        </row>
        <row r="150">
          <cell r="J150">
            <v>0.29309332366508006</v>
          </cell>
        </row>
        <row r="151">
          <cell r="J151">
            <v>0.27833093844378476</v>
          </cell>
        </row>
        <row r="152">
          <cell r="J152">
            <v>1.7555846432911273E-2</v>
          </cell>
        </row>
        <row r="153">
          <cell r="J153">
            <v>2.6122706698268754E-2</v>
          </cell>
        </row>
        <row r="154">
          <cell r="J154">
            <v>6.4204983489970238E-2</v>
          </cell>
        </row>
        <row r="155">
          <cell r="J155">
            <v>0.13492571246959881</v>
          </cell>
        </row>
        <row r="156">
          <cell r="J156">
            <v>4.0587772256092086E-2</v>
          </cell>
        </row>
        <row r="157">
          <cell r="J157">
            <v>10.067520571079502</v>
          </cell>
        </row>
        <row r="158">
          <cell r="J158">
            <v>7.4789859994652222E-2</v>
          </cell>
        </row>
        <row r="159">
          <cell r="J159">
            <v>0.16463179434328817</v>
          </cell>
        </row>
        <row r="160">
          <cell r="J160">
            <v>0.10990360366971708</v>
          </cell>
        </row>
        <row r="161">
          <cell r="J161">
            <v>5.8863805594493203E-2</v>
          </cell>
        </row>
        <row r="162">
          <cell r="J162">
            <v>2.6958265737756677E-2</v>
          </cell>
        </row>
        <row r="163">
          <cell r="J163">
            <v>5.6171293233066265E-2</v>
          </cell>
        </row>
        <row r="164">
          <cell r="J164">
            <v>2.3312718378122689E-2</v>
          </cell>
        </row>
        <row r="165">
          <cell r="J165">
            <v>0.16063320385290064</v>
          </cell>
        </row>
        <row r="166">
          <cell r="J166">
            <v>0.10555647952730458</v>
          </cell>
        </row>
        <row r="167">
          <cell r="J167">
            <v>9.55180757907588E-2</v>
          </cell>
        </row>
        <row r="168">
          <cell r="J168">
            <v>5.3280774601755676E-2</v>
          </cell>
        </row>
        <row r="169">
          <cell r="J169">
            <v>9.4616812237049985E-2</v>
          </cell>
        </row>
        <row r="170">
          <cell r="J170">
            <v>9.1311203405627234E-2</v>
          </cell>
        </row>
        <row r="171">
          <cell r="J171">
            <v>7.1374772587842972E-2</v>
          </cell>
        </row>
        <row r="172">
          <cell r="J172">
            <v>8.4849857819641897E-2</v>
          </cell>
        </row>
        <row r="173">
          <cell r="J173">
            <v>5.0157551428555415E-2</v>
          </cell>
        </row>
        <row r="174">
          <cell r="J174">
            <v>3.2621060498142708E-2</v>
          </cell>
        </row>
        <row r="175">
          <cell r="J175">
            <v>0.13548554080599393</v>
          </cell>
        </row>
        <row r="176">
          <cell r="J176">
            <v>4.2580131687735223E-2</v>
          </cell>
        </row>
        <row r="177">
          <cell r="J177">
            <v>0.10101235272586508</v>
          </cell>
        </row>
        <row r="178">
          <cell r="J178">
            <v>6.7567673901721179E-2</v>
          </cell>
        </row>
        <row r="179">
          <cell r="J179">
            <v>0.10824300463906275</v>
          </cell>
        </row>
        <row r="180">
          <cell r="J180">
            <v>9.370597343488031</v>
          </cell>
        </row>
        <row r="181">
          <cell r="J181">
            <v>2.2138957111168037E-2</v>
          </cell>
        </row>
        <row r="182">
          <cell r="J182">
            <v>1.6532209073860542E-2</v>
          </cell>
        </row>
        <row r="183">
          <cell r="J183">
            <v>10.246650492479723</v>
          </cell>
        </row>
        <row r="184">
          <cell r="J184">
            <v>2.5202880567570682E-2</v>
          </cell>
        </row>
        <row r="185">
          <cell r="J185">
            <v>2.8284196906675708E-2</v>
          </cell>
        </row>
        <row r="186">
          <cell r="J186">
            <v>4.6307977628584504E-2</v>
          </cell>
        </row>
        <row r="187">
          <cell r="J187">
            <v>3.9744202182316328E-2</v>
          </cell>
        </row>
        <row r="188">
          <cell r="J188">
            <v>3.1798126305898934E-2</v>
          </cell>
        </row>
        <row r="189">
          <cell r="J189">
            <v>4.1366769768409209E-2</v>
          </cell>
        </row>
        <row r="190">
          <cell r="J190">
            <v>6.8947205585228488E-2</v>
          </cell>
        </row>
        <row r="191">
          <cell r="J191">
            <v>4.5258372196877963E-2</v>
          </cell>
        </row>
        <row r="192">
          <cell r="J192">
            <v>9.7139228481562547</v>
          </cell>
        </row>
        <row r="193">
          <cell r="J193">
            <v>4.9473942125156545E-2</v>
          </cell>
        </row>
        <row r="194">
          <cell r="J194">
            <v>5.1033080260053237E-2</v>
          </cell>
        </row>
        <row r="195">
          <cell r="J195">
            <v>0.1273201026702975</v>
          </cell>
        </row>
        <row r="196">
          <cell r="J196">
            <v>9.4784204586505467</v>
          </cell>
        </row>
        <row r="197">
          <cell r="J197">
            <v>8.5244105918758306E-2</v>
          </cell>
        </row>
      </sheetData>
      <sheetData sheetId="10">
        <row r="2">
          <cell r="Q2">
            <v>0.88621194877530995</v>
          </cell>
        </row>
        <row r="14">
          <cell r="J14">
            <v>0.18091931219844426</v>
          </cell>
        </row>
        <row r="15">
          <cell r="J15">
            <v>1.2992401909821601E-2</v>
          </cell>
        </row>
        <row r="16">
          <cell r="J16">
            <v>5.8946569121045921E-2</v>
          </cell>
        </row>
        <row r="17">
          <cell r="J17">
            <v>7.1120141735709019</v>
          </cell>
        </row>
        <row r="18">
          <cell r="J18">
            <v>0.92534516866147354</v>
          </cell>
        </row>
        <row r="19">
          <cell r="J19">
            <v>9.9021649449553287E-2</v>
          </cell>
        </row>
        <row r="20">
          <cell r="J20">
            <v>0.14409549247389306</v>
          </cell>
        </row>
        <row r="21">
          <cell r="J21">
            <v>0.1428745892007314</v>
          </cell>
        </row>
        <row r="22">
          <cell r="J22">
            <v>0.46145211715784029</v>
          </cell>
        </row>
        <row r="23">
          <cell r="J23">
            <v>9.9091452906606065E-2</v>
          </cell>
        </row>
        <row r="24">
          <cell r="J24">
            <v>2.0549739913752272</v>
          </cell>
        </row>
        <row r="25">
          <cell r="J25">
            <v>2.2970194656357718E-2</v>
          </cell>
        </row>
        <row r="26">
          <cell r="J26">
            <v>0.44924562389928313</v>
          </cell>
        </row>
        <row r="27">
          <cell r="J27">
            <v>0.25660889023372108</v>
          </cell>
        </row>
        <row r="28">
          <cell r="J28">
            <v>0.43640970078897684</v>
          </cell>
        </row>
        <row r="29">
          <cell r="J29">
            <v>7.8324137456313743</v>
          </cell>
        </row>
        <row r="30">
          <cell r="J30">
            <v>0.30206158817159606</v>
          </cell>
        </row>
        <row r="31">
          <cell r="J31">
            <v>2.6261384588640015</v>
          </cell>
        </row>
        <row r="32">
          <cell r="J32">
            <v>1.0947594822922566</v>
          </cell>
        </row>
        <row r="33">
          <cell r="J33">
            <v>0.18462437818556221</v>
          </cell>
        </row>
        <row r="34">
          <cell r="J34">
            <v>0.15777417449853023</v>
          </cell>
        </row>
        <row r="35">
          <cell r="J35">
            <v>1.1033006210692722</v>
          </cell>
        </row>
        <row r="36">
          <cell r="J36">
            <v>0.64386765212946684</v>
          </cell>
        </row>
        <row r="37">
          <cell r="J37">
            <v>1.6186872865816913E-2</v>
          </cell>
        </row>
        <row r="38">
          <cell r="J38">
            <v>1.7390056315292304E-2</v>
          </cell>
        </row>
        <row r="39">
          <cell r="J39">
            <v>0.40400713805901467</v>
          </cell>
        </row>
        <row r="40">
          <cell r="J40">
            <v>0.2318884152799745</v>
          </cell>
        </row>
        <row r="41">
          <cell r="J41">
            <v>2.394472042668923</v>
          </cell>
        </row>
        <row r="42">
          <cell r="J42">
            <v>1.8075461011451914</v>
          </cell>
        </row>
        <row r="43">
          <cell r="J43">
            <v>1.505742930531222</v>
          </cell>
        </row>
        <row r="44">
          <cell r="J44">
            <v>0.76078556737585179</v>
          </cell>
        </row>
        <row r="45">
          <cell r="J45">
            <v>0.11975366439989349</v>
          </cell>
        </row>
        <row r="46">
          <cell r="J46">
            <v>4.9851034998126473E-2</v>
          </cell>
        </row>
        <row r="47">
          <cell r="J47">
            <v>5.6988480172493243E-2</v>
          </cell>
        </row>
        <row r="48">
          <cell r="J48">
            <v>4.6820588773148569E-2</v>
          </cell>
        </row>
        <row r="49">
          <cell r="J49">
            <v>0.31637624492594957</v>
          </cell>
        </row>
        <row r="50">
          <cell r="J50">
            <v>12.395348795584834</v>
          </cell>
        </row>
        <row r="51">
          <cell r="J51">
            <v>8.4181023379337621</v>
          </cell>
        </row>
        <row r="52">
          <cell r="J52">
            <v>4.3116905856114419E-2</v>
          </cell>
        </row>
        <row r="53">
          <cell r="J53">
            <v>1.3149673530513242</v>
          </cell>
        </row>
        <row r="54">
          <cell r="J54">
            <v>0.68429849582755253</v>
          </cell>
        </row>
        <row r="55">
          <cell r="J55">
            <v>0.26221909974777635</v>
          </cell>
        </row>
        <row r="56">
          <cell r="J56">
            <v>35.731146570369283</v>
          </cell>
        </row>
        <row r="57">
          <cell r="J57">
            <v>0.83085777907677416</v>
          </cell>
        </row>
        <row r="58">
          <cell r="J58">
            <v>0.48285605691497213</v>
          </cell>
        </row>
        <row r="59">
          <cell r="J59">
            <v>7.1916145883423432</v>
          </cell>
        </row>
        <row r="60">
          <cell r="J60">
            <v>0.96975760271310885</v>
          </cell>
        </row>
        <row r="61">
          <cell r="J61">
            <v>12.278413941330342</v>
          </cell>
        </row>
        <row r="62">
          <cell r="J62">
            <v>0.41504252198244879</v>
          </cell>
        </row>
        <row r="63">
          <cell r="J63">
            <v>1.2946802370827173</v>
          </cell>
        </row>
        <row r="64">
          <cell r="J64">
            <v>0.44538164163612726</v>
          </cell>
        </row>
        <row r="65">
          <cell r="J65">
            <v>1.588498112864861</v>
          </cell>
        </row>
        <row r="66">
          <cell r="J66">
            <v>3.5523288687303607</v>
          </cell>
        </row>
        <row r="67">
          <cell r="J67">
            <v>6.9040633831634821E-2</v>
          </cell>
        </row>
        <row r="68">
          <cell r="J68">
            <v>6.5864757890331388E-2</v>
          </cell>
        </row>
        <row r="69">
          <cell r="J69">
            <v>0.28371359324851203</v>
          </cell>
        </row>
        <row r="70">
          <cell r="J70">
            <v>7.1305724212253369E-2</v>
          </cell>
        </row>
        <row r="71">
          <cell r="J71">
            <v>6.9970050734325454E-2</v>
          </cell>
        </row>
        <row r="72">
          <cell r="J72">
            <v>0.16783523686858762</v>
          </cell>
        </row>
        <row r="73">
          <cell r="J73">
            <v>13.715680208921555</v>
          </cell>
        </row>
        <row r="74">
          <cell r="J74">
            <v>3.0485917206336435</v>
          </cell>
        </row>
        <row r="75">
          <cell r="J75">
            <v>0.51232134126243267</v>
          </cell>
        </row>
        <row r="76">
          <cell r="J76">
            <v>1.1873174390740624</v>
          </cell>
        </row>
        <row r="77">
          <cell r="J77">
            <v>0.69948239128907641</v>
          </cell>
        </row>
        <row r="78">
          <cell r="J78">
            <v>0.1285251740713538</v>
          </cell>
        </row>
        <row r="79">
          <cell r="J79">
            <v>0.22977609884254913</v>
          </cell>
        </row>
        <row r="80">
          <cell r="J80">
            <v>9.5262537098568856E-2</v>
          </cell>
        </row>
        <row r="81">
          <cell r="J81">
            <v>6.8911682791671661E-2</v>
          </cell>
        </row>
        <row r="82">
          <cell r="J82">
            <v>0.18345355569079885</v>
          </cell>
        </row>
        <row r="83">
          <cell r="J83">
            <v>0</v>
          </cell>
        </row>
        <row r="84">
          <cell r="J84">
            <v>8.1656429210743156</v>
          </cell>
        </row>
        <row r="85">
          <cell r="J85">
            <v>1.462460640232649E-2</v>
          </cell>
        </row>
        <row r="86">
          <cell r="J86">
            <v>0.24377235531893215</v>
          </cell>
        </row>
        <row r="87">
          <cell r="J87">
            <v>0.13400869788595784</v>
          </cell>
        </row>
        <row r="88">
          <cell r="J88">
            <v>0.12783039889571973</v>
          </cell>
        </row>
        <row r="89">
          <cell r="J89">
            <v>21.550776870639403</v>
          </cell>
        </row>
        <row r="90">
          <cell r="J90">
            <v>0.59966416942959122</v>
          </cell>
        </row>
        <row r="91">
          <cell r="J91">
            <v>0.42442277354029723</v>
          </cell>
        </row>
        <row r="92">
          <cell r="J92">
            <v>0.10693657566333477</v>
          </cell>
        </row>
        <row r="93">
          <cell r="J93">
            <v>1.6053351678099552</v>
          </cell>
        </row>
        <row r="94">
          <cell r="J94">
            <v>1.4308729179016149</v>
          </cell>
        </row>
        <row r="95">
          <cell r="J95">
            <v>6.0111943921601192</v>
          </cell>
        </row>
        <row r="96">
          <cell r="J96">
            <v>0.22081622446454585</v>
          </cell>
        </row>
        <row r="97">
          <cell r="J97">
            <v>1.8555690038799675E-2</v>
          </cell>
        </row>
        <row r="98">
          <cell r="J98">
            <v>3.0855237462417593</v>
          </cell>
        </row>
        <row r="99">
          <cell r="J99">
            <v>16.959793886611063</v>
          </cell>
        </row>
        <row r="100">
          <cell r="J100">
            <v>3.6790139058318689</v>
          </cell>
        </row>
        <row r="101">
          <cell r="J101">
            <v>3.8066749589061502</v>
          </cell>
        </row>
        <row r="102">
          <cell r="J102">
            <v>0.19589150837263716</v>
          </cell>
        </row>
        <row r="103">
          <cell r="J103">
            <v>5.2941624576191764</v>
          </cell>
        </row>
        <row r="104">
          <cell r="J104">
            <v>3.1047007591843734</v>
          </cell>
        </row>
        <row r="105">
          <cell r="J105">
            <v>0.81260717474619215</v>
          </cell>
        </row>
        <row r="106">
          <cell r="J106">
            <v>3.9096433563777344</v>
          </cell>
        </row>
        <row r="107">
          <cell r="J107">
            <v>6.8113382420572401</v>
          </cell>
        </row>
        <row r="108">
          <cell r="J108">
            <v>0.74003139688756325</v>
          </cell>
        </row>
        <row r="109">
          <cell r="J109">
            <v>1.2249396376024597</v>
          </cell>
        </row>
        <row r="110">
          <cell r="J110">
            <v>8.6310041723467804E-2</v>
          </cell>
        </row>
        <row r="111">
          <cell r="J111">
            <v>7.2677549797622726E-2</v>
          </cell>
        </row>
        <row r="112">
          <cell r="J112">
            <v>0.24980458536645622</v>
          </cell>
        </row>
        <row r="113">
          <cell r="J113">
            <v>0.29893478902130838</v>
          </cell>
        </row>
        <row r="114">
          <cell r="J114">
            <v>0.11670219922998341</v>
          </cell>
        </row>
        <row r="115">
          <cell r="J115">
            <v>6.9636314445778724E-2</v>
          </cell>
        </row>
        <row r="116">
          <cell r="J116">
            <v>4.4270577864467473</v>
          </cell>
        </row>
        <row r="117">
          <cell r="J117">
            <v>0.16372302886174636</v>
          </cell>
        </row>
        <row r="118">
          <cell r="J118">
            <v>0.1600964514515143</v>
          </cell>
        </row>
        <row r="119">
          <cell r="J119">
            <v>1.18789218950794</v>
          </cell>
        </row>
        <row r="120">
          <cell r="J120">
            <v>3.5088060838112209E-2</v>
          </cell>
        </row>
        <row r="121">
          <cell r="J121">
            <v>3.703101806351787E-2</v>
          </cell>
        </row>
        <row r="122">
          <cell r="J122">
            <v>7.8744191907437289</v>
          </cell>
        </row>
        <row r="123">
          <cell r="J123">
            <v>1.4753536164190182E-2</v>
          </cell>
        </row>
        <row r="124">
          <cell r="J124">
            <v>2.9646420284061194E-2</v>
          </cell>
        </row>
        <row r="125">
          <cell r="J125">
            <v>2.8808836242168713E-2</v>
          </cell>
        </row>
        <row r="126">
          <cell r="J126">
            <v>1.8571693745111684</v>
          </cell>
        </row>
        <row r="127">
          <cell r="J127">
            <v>2.6138224212133989E-2</v>
          </cell>
        </row>
        <row r="128">
          <cell r="J128">
            <v>2.115210009658465E-2</v>
          </cell>
        </row>
        <row r="129">
          <cell r="J129">
            <v>2.2490461302973657</v>
          </cell>
        </row>
        <row r="130">
          <cell r="J130">
            <v>7.9718921573383367E-2</v>
          </cell>
        </row>
        <row r="131">
          <cell r="J131">
            <v>0.3985397609167487</v>
          </cell>
        </row>
        <row r="132">
          <cell r="J132">
            <v>4.8112274080362845</v>
          </cell>
        </row>
        <row r="133">
          <cell r="J133">
            <v>0.65565813551675434</v>
          </cell>
        </row>
        <row r="134">
          <cell r="J134">
            <v>6.0364272427195956E-2</v>
          </cell>
        </row>
        <row r="135">
          <cell r="J135">
            <v>0.22686733006469056</v>
          </cell>
        </row>
        <row r="136">
          <cell r="J136">
            <v>0.16025674164609602</v>
          </cell>
        </row>
        <row r="137">
          <cell r="J137">
            <v>2.9649772447279125E-2</v>
          </cell>
        </row>
        <row r="138">
          <cell r="J138">
            <v>1.954944157218198</v>
          </cell>
        </row>
        <row r="139">
          <cell r="J139">
            <v>8.1693430288696439E-2</v>
          </cell>
        </row>
        <row r="140">
          <cell r="J140">
            <v>2.5185247619041968E-2</v>
          </cell>
        </row>
        <row r="141">
          <cell r="J141">
            <v>0.4622269198638817</v>
          </cell>
        </row>
        <row r="142">
          <cell r="J142">
            <v>1.697207013186762E-2</v>
          </cell>
        </row>
        <row r="143">
          <cell r="J143">
            <v>2.5836087367480784</v>
          </cell>
        </row>
        <row r="144">
          <cell r="J144">
            <v>0.50525651801035576</v>
          </cell>
        </row>
        <row r="145">
          <cell r="J145">
            <v>0.23749080030566849</v>
          </cell>
        </row>
        <row r="146">
          <cell r="J146">
            <v>0.30036848128343552</v>
          </cell>
        </row>
        <row r="147">
          <cell r="J147">
            <v>0.126029884325214</v>
          </cell>
        </row>
        <row r="148">
          <cell r="J148">
            <v>2.9795987497418581</v>
          </cell>
        </row>
        <row r="149">
          <cell r="J149">
            <v>5.6797610263240789E-2</v>
          </cell>
        </row>
        <row r="150">
          <cell r="J150">
            <v>0.26386937995967163</v>
          </cell>
        </row>
        <row r="151">
          <cell r="J151">
            <v>0.3244842279447826</v>
          </cell>
        </row>
        <row r="152">
          <cell r="J152">
            <v>1.6986094650866205E-2</v>
          </cell>
        </row>
        <row r="153">
          <cell r="J153">
            <v>1.949871400663078E-2</v>
          </cell>
        </row>
        <row r="154">
          <cell r="J154">
            <v>6.2088805431075943E-2</v>
          </cell>
        </row>
        <row r="155">
          <cell r="J155">
            <v>0.22330386835152968</v>
          </cell>
        </row>
        <row r="156">
          <cell r="J156">
            <v>5.0114324467431685E-2</v>
          </cell>
        </row>
        <row r="157">
          <cell r="J157">
            <v>10.067520571079502</v>
          </cell>
        </row>
        <row r="158">
          <cell r="J158">
            <v>7.9210425712917545E-2</v>
          </cell>
        </row>
        <row r="159">
          <cell r="J159">
            <v>0.14482856390308296</v>
          </cell>
        </row>
        <row r="160">
          <cell r="J160">
            <v>0.10860468987909401</v>
          </cell>
        </row>
        <row r="161">
          <cell r="J161">
            <v>5.7876300759099594E-2</v>
          </cell>
        </row>
        <row r="162">
          <cell r="J162">
            <v>2.1711806768658352E-2</v>
          </cell>
        </row>
        <row r="163">
          <cell r="J163">
            <v>5.0104817201829688E-2</v>
          </cell>
        </row>
        <row r="164">
          <cell r="J164">
            <v>2.0614128911508718E-2</v>
          </cell>
        </row>
        <row r="165">
          <cell r="J165">
            <v>0.15286741611230853</v>
          </cell>
        </row>
        <row r="166">
          <cell r="J166">
            <v>8.9582595417296101E-2</v>
          </cell>
        </row>
        <row r="167">
          <cell r="J167">
            <v>0.10089552677796984</v>
          </cell>
        </row>
        <row r="168">
          <cell r="J168">
            <v>4.2771894844257211E-2</v>
          </cell>
        </row>
        <row r="169">
          <cell r="J169">
            <v>0.10105959607519761</v>
          </cell>
        </row>
        <row r="170">
          <cell r="J170">
            <v>8.0631106533966643E-2</v>
          </cell>
        </row>
        <row r="171">
          <cell r="J171">
            <v>6.2894079848097001E-2</v>
          </cell>
        </row>
        <row r="172">
          <cell r="J172">
            <v>6.0118252239878274E-2</v>
          </cell>
        </row>
        <row r="173">
          <cell r="J173">
            <v>4.2843445062886232E-2</v>
          </cell>
        </row>
        <row r="174">
          <cell r="J174">
            <v>2.3094831810022962E-2</v>
          </cell>
        </row>
        <row r="175">
          <cell r="J175">
            <v>0.11758245312322946</v>
          </cell>
        </row>
        <row r="176">
          <cell r="J176">
            <v>3.8591231764724655E-2</v>
          </cell>
        </row>
        <row r="177">
          <cell r="J177">
            <v>9.0009340460003015E-2</v>
          </cell>
        </row>
        <row r="178">
          <cell r="J178">
            <v>5.5704810205034885E-2</v>
          </cell>
        </row>
        <row r="179">
          <cell r="J179">
            <v>8.0577441916905343E-2</v>
          </cell>
        </row>
        <row r="180">
          <cell r="J180">
            <v>9.370597343488031</v>
          </cell>
        </row>
        <row r="181">
          <cell r="J181">
            <v>1.7174888674259568E-2</v>
          </cell>
        </row>
        <row r="182">
          <cell r="J182">
            <v>1.2158598524512555E-2</v>
          </cell>
        </row>
        <row r="183">
          <cell r="J183">
            <v>10.253736634866389</v>
          </cell>
        </row>
        <row r="184">
          <cell r="J184">
            <v>2.8105189705074463E-2</v>
          </cell>
        </row>
        <row r="185">
          <cell r="J185">
            <v>2.341637747786194E-2</v>
          </cell>
        </row>
        <row r="186">
          <cell r="J186">
            <v>4.3559002338849788E-2</v>
          </cell>
        </row>
        <row r="187">
          <cell r="J187">
            <v>2.2865541298353463E-2</v>
          </cell>
        </row>
        <row r="188">
          <cell r="J188">
            <v>2.3592597429730078E-2</v>
          </cell>
        </row>
        <row r="189">
          <cell r="J189">
            <v>3.6876550541739661E-2</v>
          </cell>
        </row>
        <row r="190">
          <cell r="J190">
            <v>4.2448040327859024E-2</v>
          </cell>
        </row>
        <row r="191">
          <cell r="J191">
            <v>2.8922543563981475E-2</v>
          </cell>
        </row>
        <row r="192">
          <cell r="J192">
            <v>9.7139228481562547</v>
          </cell>
        </row>
        <row r="193">
          <cell r="J193">
            <v>3.1268633494790588E-2</v>
          </cell>
        </row>
        <row r="194">
          <cell r="J194">
            <v>3.7775846236188418E-2</v>
          </cell>
        </row>
        <row r="195">
          <cell r="J195">
            <v>8.3623946252357292E-2</v>
          </cell>
        </row>
        <row r="196">
          <cell r="J196">
            <v>9.4784204586505467</v>
          </cell>
        </row>
        <row r="197">
          <cell r="J197">
            <v>6.3011705581260166E-2</v>
          </cell>
        </row>
      </sheetData>
      <sheetData sheetId="11">
        <row r="2">
          <cell r="Q2">
            <v>0.8920389637020445</v>
          </cell>
        </row>
        <row r="14">
          <cell r="J14">
            <v>0.21417689911977852</v>
          </cell>
        </row>
        <row r="15">
          <cell r="J15">
            <v>1.2084864759736434E-2</v>
          </cell>
        </row>
        <row r="16">
          <cell r="J16">
            <v>5.9121244845717145E-2</v>
          </cell>
        </row>
        <row r="17">
          <cell r="J17">
            <v>7.1120141735709019</v>
          </cell>
        </row>
        <row r="18">
          <cell r="J18">
            <v>1.0569832549625948</v>
          </cell>
        </row>
        <row r="19">
          <cell r="J19">
            <v>0.10643286362288024</v>
          </cell>
        </row>
        <row r="20">
          <cell r="J20">
            <v>0.16933809411713183</v>
          </cell>
        </row>
        <row r="21">
          <cell r="J21">
            <v>0.175628791719385</v>
          </cell>
        </row>
        <row r="22">
          <cell r="J22">
            <v>0.53741320651729196</v>
          </cell>
        </row>
        <row r="23">
          <cell r="J23">
            <v>0.1168551703740168</v>
          </cell>
        </row>
        <row r="24">
          <cell r="J24">
            <v>2.3155271849351675</v>
          </cell>
        </row>
        <row r="25">
          <cell r="J25">
            <v>4.7748527768200072E-2</v>
          </cell>
        </row>
        <row r="26">
          <cell r="J26">
            <v>0.46077829041418861</v>
          </cell>
        </row>
        <row r="27">
          <cell r="J27">
            <v>0.27990640989220728</v>
          </cell>
        </row>
        <row r="28">
          <cell r="J28">
            <v>0.48267530620102322</v>
          </cell>
        </row>
        <row r="29">
          <cell r="J29">
            <v>7.8324137456313743</v>
          </cell>
        </row>
        <row r="30">
          <cell r="J30">
            <v>0.3513168691253456</v>
          </cell>
        </row>
        <row r="31">
          <cell r="J31">
            <v>2.7748881191311154</v>
          </cell>
        </row>
        <row r="32">
          <cell r="J32">
            <v>1.2133917121672559</v>
          </cell>
        </row>
        <row r="33">
          <cell r="J33">
            <v>0.2000590602916418</v>
          </cell>
        </row>
        <row r="34">
          <cell r="J34">
            <v>0.18828944010868146</v>
          </cell>
        </row>
        <row r="35">
          <cell r="J35">
            <v>1.0842574567113792</v>
          </cell>
        </row>
        <row r="36">
          <cell r="J36">
            <v>0.62681133742325168</v>
          </cell>
        </row>
        <row r="37">
          <cell r="J37">
            <v>2.5656791239743525E-2</v>
          </cell>
        </row>
        <row r="38">
          <cell r="J38">
            <v>1.8496392468592464E-2</v>
          </cell>
        </row>
        <row r="39">
          <cell r="J39">
            <v>0.42995134688139697</v>
          </cell>
        </row>
        <row r="40">
          <cell r="J40">
            <v>0.2588340356934184</v>
          </cell>
        </row>
        <row r="41">
          <cell r="J41">
            <v>2.6449056450242256</v>
          </cell>
        </row>
        <row r="42">
          <cell r="J42">
            <v>1.9911567829369048</v>
          </cell>
        </row>
        <row r="43">
          <cell r="J43">
            <v>1.7559891397611125</v>
          </cell>
        </row>
        <row r="44">
          <cell r="J44">
            <v>0.85242544913751805</v>
          </cell>
        </row>
        <row r="45">
          <cell r="J45">
            <v>0.13543646646105473</v>
          </cell>
        </row>
        <row r="46">
          <cell r="J46">
            <v>4.9972350869952033E-2</v>
          </cell>
        </row>
        <row r="47">
          <cell r="J47">
            <v>5.7888704827635598E-2</v>
          </cell>
        </row>
        <row r="48">
          <cell r="J48">
            <v>5.3235669725598164E-2</v>
          </cell>
        </row>
        <row r="49">
          <cell r="J49">
            <v>0.36434037102568739</v>
          </cell>
        </row>
        <row r="50">
          <cell r="J50">
            <v>12.240984826306747</v>
          </cell>
        </row>
        <row r="51">
          <cell r="J51">
            <v>8.4181023379337621</v>
          </cell>
        </row>
        <row r="52">
          <cell r="J52">
            <v>4.7755822959383874E-2</v>
          </cell>
        </row>
        <row r="53">
          <cell r="J53">
            <v>1.4084776559681187</v>
          </cell>
        </row>
        <row r="54">
          <cell r="J54">
            <v>0.75077147765985752</v>
          </cell>
        </row>
        <row r="55">
          <cell r="J55">
            <v>0.27711964155989471</v>
          </cell>
        </row>
        <row r="56">
          <cell r="J56">
            <v>38.237775401994675</v>
          </cell>
        </row>
        <row r="57">
          <cell r="J57">
            <v>0.87993418281185276</v>
          </cell>
        </row>
        <row r="58">
          <cell r="J58">
            <v>0.50243634652556191</v>
          </cell>
        </row>
        <row r="59">
          <cell r="J59">
            <v>8.0802051929725796</v>
          </cell>
        </row>
        <row r="60">
          <cell r="J60">
            <v>1.1195279590777014</v>
          </cell>
        </row>
        <row r="61">
          <cell r="J61">
            <v>13.417266101726016</v>
          </cell>
        </row>
        <row r="62">
          <cell r="J62">
            <v>0.51654005357149269</v>
          </cell>
        </row>
        <row r="63">
          <cell r="J63">
            <v>1.359727003628616</v>
          </cell>
        </row>
        <row r="64">
          <cell r="J64">
            <v>0.42458183049726339</v>
          </cell>
        </row>
        <row r="65">
          <cell r="J65">
            <v>1.7532766693006971</v>
          </cell>
        </row>
        <row r="66">
          <cell r="J66">
            <v>3.9427750746573613</v>
          </cell>
        </row>
        <row r="67">
          <cell r="J67">
            <v>8.549621719476079E-2</v>
          </cell>
        </row>
        <row r="68">
          <cell r="J68">
            <v>6.6836081456829871E-2</v>
          </cell>
        </row>
        <row r="69">
          <cell r="J69">
            <v>0.24825568131525519</v>
          </cell>
        </row>
        <row r="70">
          <cell r="J70">
            <v>0.10152662703832659</v>
          </cell>
        </row>
        <row r="71">
          <cell r="J71">
            <v>8.7632442627622376E-2</v>
          </cell>
        </row>
        <row r="72">
          <cell r="J72">
            <v>0.18896603170264822</v>
          </cell>
        </row>
        <row r="73">
          <cell r="J73">
            <v>14.66646434229698</v>
          </cell>
        </row>
        <row r="74">
          <cell r="J74">
            <v>3.2536610679606892</v>
          </cell>
        </row>
        <row r="75">
          <cell r="J75">
            <v>0.81330868876190865</v>
          </cell>
        </row>
        <row r="76">
          <cell r="J76">
            <v>1.2702552559405975</v>
          </cell>
        </row>
        <row r="77">
          <cell r="J77">
            <v>0.75090107284104746</v>
          </cell>
        </row>
        <row r="78">
          <cell r="J78">
            <v>0.17460301288845045</v>
          </cell>
        </row>
        <row r="79">
          <cell r="J79">
            <v>0.21909365281584064</v>
          </cell>
        </row>
        <row r="80">
          <cell r="J80">
            <v>0.12038892434460167</v>
          </cell>
        </row>
        <row r="81">
          <cell r="J81">
            <v>0.15547573917745619</v>
          </cell>
        </row>
        <row r="82">
          <cell r="J82">
            <v>0.11815041663715112</v>
          </cell>
        </row>
        <row r="83">
          <cell r="J83">
            <v>0</v>
          </cell>
        </row>
        <row r="84">
          <cell r="J84">
            <v>8.1656429210743156</v>
          </cell>
        </row>
        <row r="85">
          <cell r="J85">
            <v>1.7278411303153943E-2</v>
          </cell>
        </row>
        <row r="86">
          <cell r="J86">
            <v>0.25618363053110443</v>
          </cell>
        </row>
        <row r="87">
          <cell r="J87">
            <v>0.14005773436595145</v>
          </cell>
        </row>
        <row r="88">
          <cell r="J88">
            <v>0.14595018320005715</v>
          </cell>
        </row>
        <row r="89">
          <cell r="J89">
            <v>23.122820579855944</v>
          </cell>
        </row>
        <row r="90">
          <cell r="J90">
            <v>0.63933253830038173</v>
          </cell>
        </row>
        <row r="91">
          <cell r="J91">
            <v>0.41763322339389186</v>
          </cell>
        </row>
        <row r="92">
          <cell r="J92">
            <v>7.9111008214451467E-2</v>
          </cell>
        </row>
        <row r="93">
          <cell r="J93">
            <v>1.6851116651696707</v>
          </cell>
        </row>
        <row r="94">
          <cell r="J94">
            <v>1.5511090767342492</v>
          </cell>
        </row>
        <row r="95">
          <cell r="J95">
            <v>6.3540840162167678</v>
          </cell>
        </row>
        <row r="96">
          <cell r="J96">
            <v>0.2476612655731853</v>
          </cell>
        </row>
        <row r="97">
          <cell r="J97">
            <v>2.2630024030888485E-2</v>
          </cell>
        </row>
        <row r="98">
          <cell r="J98">
            <v>3.3946622620680742</v>
          </cell>
        </row>
        <row r="99">
          <cell r="J99">
            <v>18.159662259897477</v>
          </cell>
        </row>
        <row r="100">
          <cell r="J100">
            <v>3.9879126264766467</v>
          </cell>
        </row>
        <row r="101">
          <cell r="J101">
            <v>4.0571315477674768</v>
          </cell>
        </row>
        <row r="102">
          <cell r="J102">
            <v>0.21429472276254008</v>
          </cell>
        </row>
        <row r="103">
          <cell r="J103">
            <v>5.6388482241209203</v>
          </cell>
        </row>
        <row r="104">
          <cell r="J104">
            <v>3.9250697093011051</v>
          </cell>
        </row>
        <row r="105">
          <cell r="J105">
            <v>0.87278563308113233</v>
          </cell>
        </row>
        <row r="106">
          <cell r="J106">
            <v>4.2103328142951497</v>
          </cell>
        </row>
        <row r="107">
          <cell r="J107">
            <v>7.3481977336253026</v>
          </cell>
        </row>
        <row r="108">
          <cell r="J108">
            <v>0.84551083475847066</v>
          </cell>
        </row>
        <row r="109">
          <cell r="J109">
            <v>1.4154658474217214</v>
          </cell>
        </row>
        <row r="110">
          <cell r="J110">
            <v>8.3891860205503654E-2</v>
          </cell>
        </row>
        <row r="111">
          <cell r="J111">
            <v>5.556018235934173E-2</v>
          </cell>
        </row>
        <row r="112">
          <cell r="J112">
            <v>0.24727487845666674</v>
          </cell>
        </row>
        <row r="113">
          <cell r="J113">
            <v>0.34624127979141733</v>
          </cell>
        </row>
        <row r="114">
          <cell r="J114">
            <v>0.11749703217272313</v>
          </cell>
        </row>
        <row r="115">
          <cell r="J115">
            <v>0.1974543204015696</v>
          </cell>
        </row>
        <row r="116">
          <cell r="J116">
            <v>4.4230650230392934</v>
          </cell>
        </row>
        <row r="117">
          <cell r="J117">
            <v>0.15327064865630691</v>
          </cell>
        </row>
        <row r="118">
          <cell r="J118">
            <v>0.17401598917844793</v>
          </cell>
        </row>
        <row r="119">
          <cell r="J119">
            <v>1.2369934572949355</v>
          </cell>
        </row>
        <row r="120">
          <cell r="J120">
            <v>4.3893738545541211E-2</v>
          </cell>
        </row>
        <row r="121">
          <cell r="J121">
            <v>4.4576212337438602E-2</v>
          </cell>
        </row>
        <row r="122">
          <cell r="J122">
            <v>7.8744191907437289</v>
          </cell>
        </row>
        <row r="123">
          <cell r="J123">
            <v>1.0577492912543921E-2</v>
          </cell>
        </row>
        <row r="124">
          <cell r="J124">
            <v>3.564484796561853E-2</v>
          </cell>
        </row>
        <row r="125">
          <cell r="J125">
            <v>2.787270360834547E-2</v>
          </cell>
        </row>
        <row r="126">
          <cell r="J126">
            <v>1.9533064118659456</v>
          </cell>
        </row>
        <row r="127">
          <cell r="J127">
            <v>2.274747944236493E-2</v>
          </cell>
        </row>
        <row r="128">
          <cell r="J128">
            <v>2.5011824308807599E-2</v>
          </cell>
        </row>
        <row r="129">
          <cell r="J129">
            <v>2.3147108231214815</v>
          </cell>
        </row>
        <row r="130">
          <cell r="J130">
            <v>8.1426262851257022E-2</v>
          </cell>
        </row>
        <row r="131">
          <cell r="J131">
            <v>0.42181725401653952</v>
          </cell>
        </row>
        <row r="132">
          <cell r="J132">
            <v>5.1437597414427163</v>
          </cell>
        </row>
        <row r="133">
          <cell r="J133">
            <v>0.64022310393933457</v>
          </cell>
        </row>
        <row r="134">
          <cell r="J134">
            <v>4.1612875290164116E-2</v>
          </cell>
        </row>
        <row r="135">
          <cell r="J135">
            <v>0.22175412252191304</v>
          </cell>
        </row>
        <row r="136">
          <cell r="J136">
            <v>0.18126720600182267</v>
          </cell>
        </row>
        <row r="137">
          <cell r="J137">
            <v>2.4064108327989442E-2</v>
          </cell>
        </row>
        <row r="138">
          <cell r="J138">
            <v>2.1078446509115532</v>
          </cell>
        </row>
        <row r="139">
          <cell r="J139">
            <v>8.5895892009806477E-2</v>
          </cell>
        </row>
        <row r="140">
          <cell r="J140">
            <v>2.4318878202101005E-2</v>
          </cell>
        </row>
        <row r="141">
          <cell r="J141">
            <v>0.48213479626759581</v>
          </cell>
        </row>
        <row r="142">
          <cell r="J142">
            <v>1.955581488346694E-2</v>
          </cell>
        </row>
        <row r="143">
          <cell r="J143">
            <v>2.6440481213229656</v>
          </cell>
        </row>
        <row r="144">
          <cell r="J144">
            <v>0.63852730433937077</v>
          </cell>
        </row>
        <row r="145">
          <cell r="J145">
            <v>0.24757298849303536</v>
          </cell>
        </row>
        <row r="146">
          <cell r="J146">
            <v>0.26446639902584479</v>
          </cell>
        </row>
        <row r="147">
          <cell r="J147">
            <v>0.19285970177965042</v>
          </cell>
        </row>
        <row r="148">
          <cell r="J148">
            <v>3.1066443975117406</v>
          </cell>
        </row>
        <row r="149">
          <cell r="J149">
            <v>4.0304254117910776E-2</v>
          </cell>
        </row>
        <row r="150">
          <cell r="J150">
            <v>0.35909504278070026</v>
          </cell>
        </row>
        <row r="151">
          <cell r="J151">
            <v>0.32271690112579343</v>
          </cell>
        </row>
        <row r="152">
          <cell r="J152">
            <v>2.0067030250211594E-2</v>
          </cell>
        </row>
        <row r="153">
          <cell r="J153">
            <v>2.5037181709777308E-2</v>
          </cell>
        </row>
        <row r="154">
          <cell r="J154">
            <v>6.8775454195825883E-2</v>
          </cell>
        </row>
        <row r="155">
          <cell r="J155">
            <v>0.12807750269742038</v>
          </cell>
        </row>
        <row r="156">
          <cell r="J156">
            <v>3.7153276501839146E-2</v>
          </cell>
        </row>
        <row r="157">
          <cell r="J157">
            <v>10.067520571079502</v>
          </cell>
        </row>
        <row r="158">
          <cell r="J158">
            <v>8.5254222597133847E-2</v>
          </cell>
        </row>
        <row r="159">
          <cell r="J159">
            <v>0.15182346316226059</v>
          </cell>
        </row>
        <row r="160">
          <cell r="J160">
            <v>0.12483342465678615</v>
          </cell>
        </row>
        <row r="161">
          <cell r="J161">
            <v>5.6363271282005266E-2</v>
          </cell>
        </row>
        <row r="162">
          <cell r="J162">
            <v>2.2617173698408488E-2</v>
          </cell>
        </row>
        <row r="163">
          <cell r="J163">
            <v>5.8127570485092914E-2</v>
          </cell>
        </row>
        <row r="164">
          <cell r="J164">
            <v>2.0444601919021227E-2</v>
          </cell>
        </row>
        <row r="165">
          <cell r="J165">
            <v>0.16458835120039161</v>
          </cell>
        </row>
        <row r="166">
          <cell r="J166">
            <v>0.11476459308370507</v>
          </cell>
        </row>
        <row r="167">
          <cell r="J167">
            <v>0.10341377484672837</v>
          </cell>
        </row>
        <row r="168">
          <cell r="J168">
            <v>5.6490120433139689E-2</v>
          </cell>
        </row>
        <row r="169">
          <cell r="J169">
            <v>8.7988917151593474E-2</v>
          </cell>
        </row>
        <row r="170">
          <cell r="J170">
            <v>8.5994465626897429E-2</v>
          </cell>
        </row>
        <row r="171">
          <cell r="J171">
            <v>6.1732517634337819E-2</v>
          </cell>
        </row>
        <row r="172">
          <cell r="J172">
            <v>5.8518242424016147E-2</v>
          </cell>
        </row>
        <row r="173">
          <cell r="J173">
            <v>4.8439863188868816E-2</v>
          </cell>
        </row>
        <row r="174">
          <cell r="J174">
            <v>1.924011931847442E-2</v>
          </cell>
        </row>
        <row r="175">
          <cell r="J175">
            <v>0.11955407632709959</v>
          </cell>
        </row>
        <row r="176">
          <cell r="J176">
            <v>3.152778699190166E-2</v>
          </cell>
        </row>
        <row r="177">
          <cell r="J177">
            <v>8.6397933008902889E-2</v>
          </cell>
        </row>
        <row r="178">
          <cell r="J178">
            <v>3.0623906702252502E-2</v>
          </cell>
        </row>
        <row r="179">
          <cell r="J179">
            <v>7.2176559494676565E-2</v>
          </cell>
        </row>
        <row r="180">
          <cell r="J180">
            <v>9.370597343488031</v>
          </cell>
        </row>
        <row r="181">
          <cell r="J181">
            <v>2.0368990029242962E-2</v>
          </cell>
        </row>
        <row r="182">
          <cell r="J182">
            <v>1.3778915126789543E-2</v>
          </cell>
        </row>
        <row r="183">
          <cell r="J183">
            <v>10.229515868290903</v>
          </cell>
        </row>
        <row r="184">
          <cell r="J184">
            <v>2.9400581587486291E-2</v>
          </cell>
        </row>
        <row r="185">
          <cell r="J185">
            <v>2.293873063407913E-2</v>
          </cell>
        </row>
        <row r="186">
          <cell r="J186">
            <v>3.8394141535786595E-2</v>
          </cell>
        </row>
        <row r="187">
          <cell r="J187">
            <v>2.3384649289982077E-2</v>
          </cell>
        </row>
        <row r="188">
          <cell r="J188">
            <v>2.4461205803261828E-2</v>
          </cell>
        </row>
        <row r="189">
          <cell r="J189">
            <v>3.2039695360055569E-2</v>
          </cell>
        </row>
        <row r="190">
          <cell r="J190">
            <v>4.502123553852657E-2</v>
          </cell>
        </row>
        <row r="191">
          <cell r="J191">
            <v>3.0903942431270062E-2</v>
          </cell>
        </row>
        <row r="192">
          <cell r="J192">
            <v>9.7139228481562547</v>
          </cell>
        </row>
        <row r="193">
          <cell r="J193">
            <v>1.9811679465632018E-2</v>
          </cell>
        </row>
        <row r="194">
          <cell r="J194">
            <v>2.2617585627065218E-2</v>
          </cell>
        </row>
        <row r="195">
          <cell r="J195">
            <v>6.9119500214356422E-2</v>
          </cell>
        </row>
        <row r="196">
          <cell r="J196">
            <v>9.4784204586505467</v>
          </cell>
        </row>
        <row r="197">
          <cell r="J197">
            <v>6.4270683556347227E-2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UF"/>
      <sheetName val="WB"/>
      <sheetName val="Sheet1"/>
    </sheetNames>
    <sheetDataSet>
      <sheetData sheetId="0"/>
      <sheetData sheetId="1">
        <row r="3">
          <cell r="N3">
            <v>3.2062373714575258E-2</v>
          </cell>
        </row>
        <row r="4">
          <cell r="N4">
            <v>1.3889646773137795E-2</v>
          </cell>
        </row>
        <row r="5">
          <cell r="N5">
            <v>2.0197096211528147E-2</v>
          </cell>
        </row>
        <row r="6">
          <cell r="N6">
            <v>2.6566459337304879E-2</v>
          </cell>
        </row>
        <row r="7">
          <cell r="N7">
            <v>1.4271264635173583E-2</v>
          </cell>
        </row>
        <row r="8">
          <cell r="N8">
            <v>1.8342415793908877E-2</v>
          </cell>
        </row>
        <row r="9">
          <cell r="N9">
            <v>1.5271477445529051E-2</v>
          </cell>
        </row>
        <row r="10">
          <cell r="N10">
            <v>3.1558328418140248E-2</v>
          </cell>
        </row>
        <row r="11">
          <cell r="N11">
            <v>1.8516645478933367E-2</v>
          </cell>
        </row>
        <row r="12">
          <cell r="N12">
            <v>2.1327455380003829E-2</v>
          </cell>
        </row>
        <row r="13">
          <cell r="N13">
            <v>0.1110613787492308</v>
          </cell>
        </row>
        <row r="14">
          <cell r="N14">
            <v>4.4566806322310061E-2</v>
          </cell>
        </row>
        <row r="15">
          <cell r="N15">
            <v>1.5357912773934576E-2</v>
          </cell>
        </row>
        <row r="16">
          <cell r="N16">
            <v>4.161929620929368E-2</v>
          </cell>
        </row>
        <row r="17">
          <cell r="N17">
            <v>2.024563223131472E-2</v>
          </cell>
        </row>
        <row r="18">
          <cell r="N18">
            <v>2.0472008550260275E-2</v>
          </cell>
        </row>
        <row r="19">
          <cell r="N19">
            <v>3.6299288648372299E-2</v>
          </cell>
        </row>
        <row r="20">
          <cell r="N20">
            <v>1.5991985039720526E-2</v>
          </cell>
        </row>
        <row r="21">
          <cell r="N21">
            <v>3.6983934178761835E-2</v>
          </cell>
        </row>
        <row r="22">
          <cell r="N22">
            <v>2.7529896722613002E-2</v>
          </cell>
        </row>
        <row r="23">
          <cell r="N23">
            <v>1.8031416174093012E-2</v>
          </cell>
        </row>
        <row r="24">
          <cell r="N24">
            <v>1.1792077335711765E-2</v>
          </cell>
        </row>
        <row r="25">
          <cell r="N25">
            <v>1.1105160118518597E-2</v>
          </cell>
        </row>
        <row r="26">
          <cell r="N26">
            <v>1.662495658993899E-2</v>
          </cell>
        </row>
        <row r="27">
          <cell r="N27">
            <v>2.0728223662405634E-2</v>
          </cell>
        </row>
        <row r="28">
          <cell r="N28">
            <v>1.3154960963922926E-2</v>
          </cell>
        </row>
        <row r="29">
          <cell r="N29">
            <v>3.0313212719119929E-2</v>
          </cell>
        </row>
        <row r="30">
          <cell r="N30">
            <v>1.6867907823519067E-2</v>
          </cell>
        </row>
        <row r="31">
          <cell r="N31">
            <v>9.4535671666286965E-3</v>
          </cell>
        </row>
        <row r="32">
          <cell r="N32">
            <v>1.3792455701076775E-2</v>
          </cell>
        </row>
        <row r="33">
          <cell r="N33">
            <v>1.1794016803085883E-2</v>
          </cell>
        </row>
        <row r="34">
          <cell r="N34">
            <v>1.577028516334392E-2</v>
          </cell>
        </row>
        <row r="35">
          <cell r="N35">
            <v>8.4735134301982869E-3</v>
          </cell>
        </row>
        <row r="36">
          <cell r="N36">
            <v>9.3369156107196843E-3</v>
          </cell>
        </row>
        <row r="37">
          <cell r="N37">
            <v>4.4596464791132551E-2</v>
          </cell>
        </row>
        <row r="38">
          <cell r="N38">
            <v>1.9748544419700673E-2</v>
          </cell>
        </row>
        <row r="39">
          <cell r="N39">
            <v>3.9276804358708645E-2</v>
          </cell>
        </row>
        <row r="40">
          <cell r="N40">
            <v>2.8872538491154294E-2</v>
          </cell>
        </row>
        <row r="41">
          <cell r="N41">
            <v>0.12738071069748272</v>
          </cell>
        </row>
        <row r="42">
          <cell r="N42">
            <v>4.7653867582278235E-2</v>
          </cell>
        </row>
        <row r="43">
          <cell r="N43">
            <v>2.8838794847972471E-2</v>
          </cell>
        </row>
        <row r="44">
          <cell r="N44">
            <v>4.1555614811631371E-2</v>
          </cell>
        </row>
        <row r="45">
          <cell r="N45">
            <v>7.0931725054815334E-2</v>
          </cell>
        </row>
        <row r="46">
          <cell r="N46">
            <v>4.9563272331576154E-2</v>
          </cell>
        </row>
        <row r="47">
          <cell r="N47">
            <v>0.15950736675094385</v>
          </cell>
        </row>
        <row r="48">
          <cell r="N48">
            <v>2.6989704658216155E-2</v>
          </cell>
        </row>
        <row r="49">
          <cell r="N49">
            <v>5.4046177244572551E-2</v>
          </cell>
        </row>
        <row r="50">
          <cell r="N50">
            <v>2.3694705796517623E-2</v>
          </cell>
        </row>
        <row r="51">
          <cell r="N51">
            <v>2.1891270240597865E-2</v>
          </cell>
        </row>
        <row r="52">
          <cell r="N52">
            <v>1.5775257301416629E-2</v>
          </cell>
        </row>
        <row r="53">
          <cell r="N53">
            <v>5.3643425398223629E-2</v>
          </cell>
        </row>
        <row r="54">
          <cell r="N54">
            <v>2.7417542045802445E-2</v>
          </cell>
        </row>
        <row r="55">
          <cell r="N55">
            <v>0.17161452083381817</v>
          </cell>
        </row>
        <row r="56">
          <cell r="N56">
            <v>1.7065118256750375E-2</v>
          </cell>
        </row>
        <row r="57">
          <cell r="N57">
            <v>4.0854146587934806E-2</v>
          </cell>
        </row>
        <row r="58">
          <cell r="N58">
            <v>6.3511148086034169E-2</v>
          </cell>
        </row>
        <row r="59">
          <cell r="N59">
            <v>2.3608406947764799E-2</v>
          </cell>
        </row>
        <row r="60">
          <cell r="N60">
            <v>3.5570867938614019E-2</v>
          </cell>
        </row>
        <row r="61">
          <cell r="N61">
            <v>2.1335313986285145E-2</v>
          </cell>
        </row>
        <row r="62">
          <cell r="N62">
            <v>1.3607376422235241E-2</v>
          </cell>
        </row>
        <row r="63">
          <cell r="N63">
            <v>3.1136485741865637E-2</v>
          </cell>
        </row>
        <row r="64">
          <cell r="N64">
            <v>3.2489154979159149E-2</v>
          </cell>
        </row>
        <row r="65">
          <cell r="N65">
            <v>2.580312724831909E-2</v>
          </cell>
        </row>
        <row r="66">
          <cell r="N66">
            <v>2.5330488963300757E-2</v>
          </cell>
        </row>
        <row r="67">
          <cell r="N67">
            <v>4.2578235192008589E-2</v>
          </cell>
        </row>
        <row r="68">
          <cell r="N68">
            <v>1.8345332251438164E-2</v>
          </cell>
        </row>
        <row r="69">
          <cell r="N69">
            <v>2.0298526326838373E-2</v>
          </cell>
        </row>
        <row r="70">
          <cell r="N70">
            <v>4.8672569174745314E-2</v>
          </cell>
        </row>
        <row r="71">
          <cell r="N71">
            <v>1.8472775596138764E-2</v>
          </cell>
        </row>
        <row r="72">
          <cell r="N72">
            <v>4.4441277619056078E-2</v>
          </cell>
        </row>
        <row r="73">
          <cell r="N73">
            <v>6.0394753511045549E-2</v>
          </cell>
        </row>
        <row r="74">
          <cell r="N74">
            <v>1.8584465759138115E-2</v>
          </cell>
        </row>
        <row r="75">
          <cell r="N75">
            <v>1.3538826921994864E-2</v>
          </cell>
        </row>
        <row r="76">
          <cell r="N76">
            <v>0.13306855044834814</v>
          </cell>
        </row>
        <row r="77">
          <cell r="N77">
            <v>1.8332512888013998E-2</v>
          </cell>
        </row>
        <row r="78">
          <cell r="N78">
            <v>3.4185182651744278E-2</v>
          </cell>
        </row>
        <row r="79">
          <cell r="N79">
            <v>2.9245760955086322E-2</v>
          </cell>
        </row>
        <row r="80">
          <cell r="N80">
            <v>2.0078520209665204E-2</v>
          </cell>
        </row>
        <row r="81">
          <cell r="N81">
            <v>0.13031779146305156</v>
          </cell>
        </row>
        <row r="82">
          <cell r="N82">
            <v>1.5076366554059754E-2</v>
          </cell>
        </row>
        <row r="83">
          <cell r="N83">
            <v>1.4570706440261566E-2</v>
          </cell>
        </row>
        <row r="84">
          <cell r="N84">
            <v>4.921823399982584E-2</v>
          </cell>
        </row>
        <row r="85">
          <cell r="N85">
            <v>1.5398696523020401E-2</v>
          </cell>
        </row>
        <row r="86">
          <cell r="N86">
            <v>1.4586452783548417E-2</v>
          </cell>
        </row>
        <row r="87">
          <cell r="N87">
            <v>1.2859070652412768E-2</v>
          </cell>
        </row>
        <row r="88">
          <cell r="N88">
            <v>2.7527138445936052E-2</v>
          </cell>
        </row>
        <row r="89">
          <cell r="N89">
            <v>8.8524146322737814E-3</v>
          </cell>
        </row>
        <row r="90">
          <cell r="N90">
            <v>1.1768934657838976E-2</v>
          </cell>
        </row>
        <row r="91">
          <cell r="N91">
            <v>2.1596922682107368E-2</v>
          </cell>
        </row>
        <row r="92">
          <cell r="N92">
            <v>9.2264772836447545E-2</v>
          </cell>
        </row>
        <row r="93">
          <cell r="N93">
            <v>1.2152186412921533E-2</v>
          </cell>
        </row>
        <row r="94">
          <cell r="N94">
            <v>6.8975176543076486E-3</v>
          </cell>
        </row>
        <row r="95">
          <cell r="N95">
            <v>1.394813574087397E-2</v>
          </cell>
        </row>
        <row r="96">
          <cell r="N96">
            <v>1.0864244980305578E-2</v>
          </cell>
        </row>
        <row r="97">
          <cell r="N97">
            <v>1.077405485979786E-2</v>
          </cell>
        </row>
        <row r="98">
          <cell r="N98">
            <v>6.2627136745917203E-2</v>
          </cell>
        </row>
        <row r="99">
          <cell r="N99">
            <v>9.123466253345482E-3</v>
          </cell>
        </row>
        <row r="100">
          <cell r="N100">
            <v>7.8343969653339451E-3</v>
          </cell>
        </row>
        <row r="101">
          <cell r="N101">
            <v>9.7633588810707769E-3</v>
          </cell>
        </row>
        <row r="102">
          <cell r="N102">
            <v>1.2190958206147887E-2</v>
          </cell>
        </row>
        <row r="103">
          <cell r="N103">
            <v>1.0646147308771121E-2</v>
          </cell>
        </row>
        <row r="104">
          <cell r="N104">
            <v>1.8141540437112323E-2</v>
          </cell>
        </row>
        <row r="105">
          <cell r="N105">
            <v>2.3931132150878533E-2</v>
          </cell>
        </row>
        <row r="106">
          <cell r="N106">
            <v>6.3010417307072367E-2</v>
          </cell>
        </row>
        <row r="107">
          <cell r="N107">
            <v>1.9366811006788186E-2</v>
          </cell>
        </row>
        <row r="108">
          <cell r="N108">
            <v>1.0526221873651584E-2</v>
          </cell>
        </row>
        <row r="109">
          <cell r="N109">
            <v>2.795154315305462E-2</v>
          </cell>
        </row>
        <row r="110">
          <cell r="N110">
            <v>1.308833642881729E-2</v>
          </cell>
        </row>
        <row r="111">
          <cell r="N111">
            <v>1.5569631288675549E-2</v>
          </cell>
        </row>
        <row r="112">
          <cell r="N112">
            <v>3.6173581606483055E-2</v>
          </cell>
        </row>
        <row r="113">
          <cell r="N113">
            <v>2.0191905317026047E-2</v>
          </cell>
        </row>
        <row r="114">
          <cell r="N114">
            <v>1.7147643475073582E-2</v>
          </cell>
        </row>
        <row r="115">
          <cell r="N115">
            <v>2.0787443264787542E-2</v>
          </cell>
        </row>
        <row r="116">
          <cell r="N116">
            <v>1.5505162704143356E-2</v>
          </cell>
        </row>
        <row r="117">
          <cell r="N117">
            <v>1.1101213487169411E-2</v>
          </cell>
        </row>
        <row r="118">
          <cell r="N118">
            <v>1.0588939440342249E-2</v>
          </cell>
        </row>
        <row r="119">
          <cell r="N119">
            <v>1.2553128107569082E-2</v>
          </cell>
        </row>
        <row r="120">
          <cell r="N120">
            <v>1.0253456091298059E-2</v>
          </cell>
        </row>
        <row r="121">
          <cell r="N121">
            <v>1.4241083573349626E-2</v>
          </cell>
        </row>
        <row r="122">
          <cell r="N122">
            <v>5.290415468772415E-2</v>
          </cell>
        </row>
        <row r="123">
          <cell r="N123">
            <v>1.3526088854526414E-2</v>
          </cell>
        </row>
        <row r="124">
          <cell r="N124">
            <v>1.0308452467609981E-2</v>
          </cell>
        </row>
        <row r="125">
          <cell r="N125">
            <v>8.1864045636913067E-3</v>
          </cell>
        </row>
        <row r="126">
          <cell r="N126">
            <v>3.9876597161186036E-2</v>
          </cell>
        </row>
        <row r="127">
          <cell r="N127">
            <v>1.0992190664291763E-2</v>
          </cell>
        </row>
        <row r="128">
          <cell r="N128">
            <v>1.1412402762269997E-2</v>
          </cell>
        </row>
        <row r="129">
          <cell r="N129">
            <v>2.23358315381188E-2</v>
          </cell>
        </row>
        <row r="130">
          <cell r="N130">
            <v>1.1997757202195933E-2</v>
          </cell>
        </row>
        <row r="131">
          <cell r="N131">
            <v>1.2019435873508674E-2</v>
          </cell>
        </row>
        <row r="132">
          <cell r="N132">
            <v>1.0444066374646239E-2</v>
          </cell>
        </row>
        <row r="133">
          <cell r="N133">
            <v>1.0776685075087288E-2</v>
          </cell>
        </row>
        <row r="134">
          <cell r="N134">
            <v>1.8169403559305346E-2</v>
          </cell>
        </row>
        <row r="135">
          <cell r="N135">
            <v>1.0394805227499641E-2</v>
          </cell>
        </row>
        <row r="136">
          <cell r="N136">
            <v>1.184512504592067E-2</v>
          </cell>
        </row>
        <row r="137">
          <cell r="N137">
            <v>1.8827950293619725E-2</v>
          </cell>
        </row>
        <row r="138">
          <cell r="N138">
            <v>3.0632600701632078E-2</v>
          </cell>
        </row>
        <row r="139">
          <cell r="N139">
            <v>4.0250238927185253E-2</v>
          </cell>
        </row>
        <row r="140">
          <cell r="N140">
            <v>3.6452665905692322E-2</v>
          </cell>
        </row>
        <row r="141">
          <cell r="N141">
            <v>3.1985314013313566E-2</v>
          </cell>
        </row>
        <row r="142">
          <cell r="N142">
            <v>1.9518343722434529E-2</v>
          </cell>
        </row>
        <row r="143">
          <cell r="N143">
            <v>1.762622215358331E-2</v>
          </cell>
        </row>
        <row r="144">
          <cell r="N144">
            <v>1.1877778588182748E-2</v>
          </cell>
        </row>
        <row r="145">
          <cell r="N145">
            <v>3.2177331407679477E-2</v>
          </cell>
        </row>
        <row r="146">
          <cell r="N146">
            <v>2.4223788432503515E-2</v>
          </cell>
        </row>
        <row r="147">
          <cell r="N147">
            <v>1.0184921791145184E-2</v>
          </cell>
        </row>
        <row r="148">
          <cell r="N148">
            <v>4.199087477084338E-2</v>
          </cell>
        </row>
        <row r="149">
          <cell r="N149">
            <v>7.2963860315328519E-2</v>
          </cell>
        </row>
        <row r="150">
          <cell r="N150">
            <v>0.12480453438994041</v>
          </cell>
        </row>
        <row r="151">
          <cell r="N151">
            <v>1.4879721030608072E-2</v>
          </cell>
        </row>
        <row r="152">
          <cell r="N152">
            <v>0.1197211708885967</v>
          </cell>
        </row>
        <row r="153">
          <cell r="N153">
            <v>1.8794398788504547E-2</v>
          </cell>
        </row>
        <row r="154">
          <cell r="N154">
            <v>2.6099018039808269E-2</v>
          </cell>
        </row>
        <row r="155">
          <cell r="N155">
            <v>1.668501594571515E-2</v>
          </cell>
        </row>
        <row r="156">
          <cell r="N156">
            <v>8.2663779192997805E-2</v>
          </cell>
        </row>
        <row r="157">
          <cell r="N157">
            <v>6.3810579623981248E-2</v>
          </cell>
        </row>
        <row r="158">
          <cell r="N158">
            <v>4.3779033778487533E-2</v>
          </cell>
        </row>
        <row r="159">
          <cell r="N159">
            <v>3.3960019274010378E-2</v>
          </cell>
        </row>
        <row r="160">
          <cell r="N160">
            <v>2.5392555747862075E-2</v>
          </cell>
        </row>
        <row r="161">
          <cell r="N161">
            <v>2.8863923560467679E-2</v>
          </cell>
        </row>
        <row r="162">
          <cell r="N162">
            <v>2.7902304774482054E-2</v>
          </cell>
        </row>
        <row r="163">
          <cell r="N163">
            <v>2.0213569962973923E-2</v>
          </cell>
        </row>
        <row r="164">
          <cell r="N164">
            <v>2.1685524592481097E-2</v>
          </cell>
        </row>
        <row r="165">
          <cell r="N165">
            <v>2.9608028002069641E-2</v>
          </cell>
        </row>
        <row r="166">
          <cell r="N166">
            <v>1.5336382750585031E-2</v>
          </cell>
        </row>
        <row r="167">
          <cell r="N167">
            <v>1.0047701857574483E-2</v>
          </cell>
        </row>
        <row r="168">
          <cell r="N168">
            <v>9.180202018560164E-3</v>
          </cell>
        </row>
        <row r="169">
          <cell r="N169">
            <v>1.8372395567547609E-2</v>
          </cell>
        </row>
        <row r="170">
          <cell r="N170">
            <v>3.379391699883609E-2</v>
          </cell>
        </row>
        <row r="171">
          <cell r="N171">
            <v>0.10556334893930014</v>
          </cell>
        </row>
        <row r="172">
          <cell r="N172">
            <v>3.0373140135887822E-2</v>
          </cell>
        </row>
        <row r="173">
          <cell r="N173">
            <v>2.6380515176449449E-2</v>
          </cell>
        </row>
        <row r="174">
          <cell r="N174">
            <v>5.7136840708977413E-2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A73B-6704-2E4A-ABC6-CDC74B376715}">
  <dimension ref="A1:S16"/>
  <sheetViews>
    <sheetView topLeftCell="I1" zoomScale="135" zoomScaleNormal="120" workbookViewId="0">
      <selection activeCell="O5" sqref="O5"/>
    </sheetView>
  </sheetViews>
  <sheetFormatPr baseColWidth="10" defaultColWidth="11" defaultRowHeight="16" x14ac:dyDescent="0.2"/>
  <cols>
    <col min="2" max="5" width="12.83203125" bestFit="1" customWidth="1"/>
    <col min="6" max="13" width="12.83203125" customWidth="1"/>
    <col min="14" max="18" width="12.83203125" bestFit="1" customWidth="1"/>
  </cols>
  <sheetData>
    <row r="1" spans="1:19" x14ac:dyDescent="0.2">
      <c r="B1" t="s">
        <v>225</v>
      </c>
      <c r="C1" t="s">
        <v>229</v>
      </c>
      <c r="D1" t="s">
        <v>230</v>
      </c>
      <c r="E1" t="s">
        <v>231</v>
      </c>
      <c r="F1" t="s">
        <v>226</v>
      </c>
      <c r="G1" t="s">
        <v>227</v>
      </c>
      <c r="H1" t="s">
        <v>228</v>
      </c>
      <c r="I1" t="s">
        <v>232</v>
      </c>
      <c r="K1" t="s">
        <v>233</v>
      </c>
      <c r="L1" t="s">
        <v>234</v>
      </c>
      <c r="M1" t="s">
        <v>235</v>
      </c>
      <c r="O1" t="s">
        <v>244</v>
      </c>
      <c r="P1" t="s">
        <v>245</v>
      </c>
      <c r="Q1" t="s">
        <v>246</v>
      </c>
      <c r="R1" t="s">
        <v>247</v>
      </c>
    </row>
    <row r="2" spans="1:19" x14ac:dyDescent="0.2">
      <c r="A2" t="s">
        <v>0</v>
      </c>
      <c r="B2" s="1">
        <v>44439.6875</v>
      </c>
      <c r="C2" s="1">
        <v>44439.6875</v>
      </c>
      <c r="D2" s="1">
        <v>44439.6875</v>
      </c>
      <c r="E2" s="1">
        <v>44439.6875</v>
      </c>
      <c r="F2" s="1">
        <v>44439.6875</v>
      </c>
      <c r="G2" s="1">
        <v>44439.6875</v>
      </c>
      <c r="H2" s="1">
        <v>44439.6875</v>
      </c>
      <c r="I2" s="1">
        <v>44439.6875</v>
      </c>
      <c r="J2" s="1" t="s">
        <v>249</v>
      </c>
      <c r="K2" s="1">
        <v>44439.6875</v>
      </c>
      <c r="L2" s="1">
        <v>44439.6875</v>
      </c>
      <c r="M2" s="1">
        <v>44439.6875</v>
      </c>
      <c r="N2" s="1"/>
      <c r="O2" s="1">
        <v>44439.678472222222</v>
      </c>
      <c r="P2" s="1">
        <v>44440.703472222223</v>
      </c>
      <c r="Q2" s="1">
        <v>44441.731249999997</v>
      </c>
      <c r="R2" s="1">
        <v>44444.75</v>
      </c>
    </row>
    <row r="3" spans="1:19" x14ac:dyDescent="0.2">
      <c r="A3" t="s">
        <v>1</v>
      </c>
      <c r="B3" s="1">
        <v>44440.713194444441</v>
      </c>
      <c r="C3" s="1">
        <v>44441.71875</v>
      </c>
      <c r="D3" s="1">
        <v>44442.740972222222</v>
      </c>
      <c r="E3" s="1">
        <v>44443.75</v>
      </c>
      <c r="F3" s="1">
        <v>44440.713888888888</v>
      </c>
      <c r="G3" s="1">
        <v>44441.71875</v>
      </c>
      <c r="H3" s="1">
        <v>44442.739583333336</v>
      </c>
      <c r="I3" s="1">
        <v>44443.75</v>
      </c>
      <c r="J3" s="1" t="s">
        <v>250</v>
      </c>
      <c r="K3" s="1">
        <v>44440.713888888888</v>
      </c>
      <c r="L3" s="1">
        <v>44440.713888888888</v>
      </c>
      <c r="M3" s="1">
        <v>44440.713888888888</v>
      </c>
      <c r="N3" s="1"/>
      <c r="O3" s="1">
        <v>44440.703472222223</v>
      </c>
      <c r="P3" s="1">
        <v>44441.717361111114</v>
      </c>
      <c r="Q3" s="1">
        <v>44442.738888888889</v>
      </c>
      <c r="R3" s="1">
        <v>44445.770833333336</v>
      </c>
    </row>
    <row r="4" spans="1:19" x14ac:dyDescent="0.2">
      <c r="A4" t="s">
        <v>3</v>
      </c>
      <c r="B4">
        <f t="shared" ref="B4:I4" si="0">(B3-B2)*24</f>
        <v>24.616666666581295</v>
      </c>
      <c r="C4">
        <f t="shared" si="0"/>
        <v>48.75</v>
      </c>
      <c r="D4">
        <f t="shared" si="0"/>
        <v>73.283333333325572</v>
      </c>
      <c r="E4">
        <f t="shared" si="0"/>
        <v>97.5</v>
      </c>
      <c r="F4">
        <f t="shared" si="0"/>
        <v>24.633333333302289</v>
      </c>
      <c r="G4">
        <f t="shared" si="0"/>
        <v>48.75</v>
      </c>
      <c r="H4">
        <f t="shared" si="0"/>
        <v>73.250000000058208</v>
      </c>
      <c r="I4">
        <f t="shared" si="0"/>
        <v>97.5</v>
      </c>
      <c r="J4" s="1" t="s">
        <v>249</v>
      </c>
      <c r="K4" s="1">
        <v>44441.71875</v>
      </c>
      <c r="L4" s="1">
        <v>44441.71875</v>
      </c>
      <c r="M4" s="1">
        <v>44441.71875</v>
      </c>
      <c r="O4">
        <f>(O3-O2)*24*60</f>
        <v>1476.0000000020955</v>
      </c>
      <c r="P4">
        <f>(P3-P2)*24*60</f>
        <v>1460.0000000023283</v>
      </c>
      <c r="Q4">
        <f>(Q3-Q2)*24*60</f>
        <v>1451.0000000044238</v>
      </c>
      <c r="R4">
        <f>(R3-R2)*24*60</f>
        <v>1470.0000000034925</v>
      </c>
      <c r="S4" t="s">
        <v>248</v>
      </c>
    </row>
    <row r="5" spans="1:19" x14ac:dyDescent="0.2">
      <c r="A5" t="s">
        <v>2</v>
      </c>
      <c r="J5" s="1" t="s">
        <v>250</v>
      </c>
      <c r="K5" s="1">
        <v>44442.745833333334</v>
      </c>
      <c r="L5" s="1">
        <v>44442.745833333334</v>
      </c>
      <c r="M5" s="1">
        <v>44442.745833333334</v>
      </c>
      <c r="O5">
        <v>2.5</v>
      </c>
      <c r="P5">
        <v>2.5</v>
      </c>
      <c r="Q5">
        <v>2.5</v>
      </c>
      <c r="R5">
        <v>2.5</v>
      </c>
    </row>
    <row r="6" spans="1:19" x14ac:dyDescent="0.2">
      <c r="A6" t="s">
        <v>4</v>
      </c>
      <c r="K6" s="1">
        <v>44443.75</v>
      </c>
      <c r="L6" s="1">
        <v>44443.75</v>
      </c>
      <c r="M6" s="1">
        <v>44443.75</v>
      </c>
      <c r="O6">
        <f>O4*O5/1000</f>
        <v>3.6900000000052389</v>
      </c>
      <c r="P6">
        <f t="shared" ref="P6:R6" si="1">P4*P5/1000</f>
        <v>3.6500000000058206</v>
      </c>
      <c r="Q6">
        <f t="shared" si="1"/>
        <v>3.6275000000110595</v>
      </c>
      <c r="R6">
        <f t="shared" si="1"/>
        <v>3.6750000000087311</v>
      </c>
    </row>
    <row r="7" spans="1:19" x14ac:dyDescent="0.2">
      <c r="A7" t="s">
        <v>7</v>
      </c>
      <c r="B7">
        <v>4.4470000000000001</v>
      </c>
    </row>
    <row r="8" spans="1:19" x14ac:dyDescent="0.2">
      <c r="J8" s="1" t="s">
        <v>255</v>
      </c>
    </row>
    <row r="9" spans="1:19" x14ac:dyDescent="0.2">
      <c r="J9" s="1" t="s">
        <v>251</v>
      </c>
      <c r="K9">
        <f>(K3-K2)*24</f>
        <v>24.633333333302289</v>
      </c>
      <c r="L9">
        <f t="shared" ref="L9:M9" si="2">(L3-L2)*24</f>
        <v>24.633333333302289</v>
      </c>
      <c r="M9">
        <f t="shared" si="2"/>
        <v>24.633333333302289</v>
      </c>
    </row>
    <row r="10" spans="1:19" x14ac:dyDescent="0.2">
      <c r="J10" s="1" t="s">
        <v>252</v>
      </c>
      <c r="K10">
        <f>(K4-K3)*24</f>
        <v>24.116666666697711</v>
      </c>
      <c r="L10">
        <f t="shared" ref="L10:M10" si="3">(L4-L3)*24</f>
        <v>24.116666666697711</v>
      </c>
      <c r="M10">
        <f t="shared" si="3"/>
        <v>24.116666666697711</v>
      </c>
    </row>
    <row r="11" spans="1:19" x14ac:dyDescent="0.2">
      <c r="J11" s="1" t="s">
        <v>253</v>
      </c>
      <c r="K11">
        <f>(K5-K4)*24</f>
        <v>24.650000000023283</v>
      </c>
      <c r="L11">
        <f t="shared" ref="L11:M11" si="4">(L5-L4)*24</f>
        <v>24.650000000023283</v>
      </c>
      <c r="M11">
        <f t="shared" si="4"/>
        <v>24.650000000023283</v>
      </c>
    </row>
    <row r="12" spans="1:19" x14ac:dyDescent="0.2">
      <c r="J12" s="1" t="s">
        <v>254</v>
      </c>
      <c r="K12">
        <f>(K6-K5)*24</f>
        <v>24.099999999976717</v>
      </c>
      <c r="L12">
        <f t="shared" ref="L12:M12" si="5">(L6-L5)*24</f>
        <v>24.099999999976717</v>
      </c>
      <c r="M12">
        <f t="shared" si="5"/>
        <v>24.099999999976717</v>
      </c>
    </row>
    <row r="13" spans="1:19" x14ac:dyDescent="0.2">
      <c r="J13" s="1" t="s">
        <v>256</v>
      </c>
    </row>
    <row r="14" spans="1:19" x14ac:dyDescent="0.2">
      <c r="J14" s="1" t="s">
        <v>249</v>
      </c>
      <c r="K14">
        <f>K9+K11</f>
        <v>49.283333333325572</v>
      </c>
      <c r="L14">
        <f t="shared" ref="L14:M14" si="6">L9+L11</f>
        <v>49.283333333325572</v>
      </c>
      <c r="M14">
        <f t="shared" si="6"/>
        <v>49.283333333325572</v>
      </c>
    </row>
    <row r="15" spans="1:19" x14ac:dyDescent="0.2">
      <c r="J15" s="1" t="s">
        <v>250</v>
      </c>
      <c r="K15">
        <f>K10+K12</f>
        <v>48.216666666674428</v>
      </c>
      <c r="L15">
        <f t="shared" ref="L15:M15" si="7">L10+L12</f>
        <v>48.216666666674428</v>
      </c>
      <c r="M15">
        <f t="shared" si="7"/>
        <v>48.216666666674428</v>
      </c>
    </row>
    <row r="16" spans="1:19" x14ac:dyDescent="0.2">
      <c r="J16" s="1" t="s">
        <v>257</v>
      </c>
      <c r="K16">
        <f>SUM(K14:K15)</f>
        <v>97.5</v>
      </c>
      <c r="L16">
        <f t="shared" ref="L16:M16" si="8">SUM(L14:L15)</f>
        <v>97.5</v>
      </c>
      <c r="M16">
        <f t="shared" si="8"/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2E3B3-AC90-D946-BE13-48C68C379645}">
  <dimension ref="A2:Z175"/>
  <sheetViews>
    <sheetView zoomScale="158" zoomScaleNormal="130" workbookViewId="0">
      <selection activeCell="B3" sqref="B3:E174"/>
    </sheetView>
  </sheetViews>
  <sheetFormatPr baseColWidth="10" defaultColWidth="11" defaultRowHeight="16" x14ac:dyDescent="0.2"/>
  <cols>
    <col min="19" max="19" width="20" bestFit="1" customWidth="1"/>
  </cols>
  <sheetData>
    <row r="2" spans="1:24" x14ac:dyDescent="0.2">
      <c r="B2" t="s">
        <v>244</v>
      </c>
      <c r="C2" t="s">
        <v>245</v>
      </c>
      <c r="D2" t="s">
        <v>246</v>
      </c>
      <c r="E2" t="s">
        <v>263</v>
      </c>
      <c r="H2" t="str">
        <f>B2</f>
        <v>PUF001</v>
      </c>
      <c r="I2" t="str">
        <f t="shared" ref="I2:K2" si="0">C2</f>
        <v>PUF002</v>
      </c>
      <c r="J2" t="str">
        <f t="shared" si="0"/>
        <v>PUF003</v>
      </c>
      <c r="K2" t="str">
        <f t="shared" si="0"/>
        <v>PUF005</v>
      </c>
      <c r="L2" t="str">
        <f>[1]PUF!G2</f>
        <v>95 CI</v>
      </c>
      <c r="N2" t="str">
        <f>H2</f>
        <v>PUF001</v>
      </c>
      <c r="O2" t="str">
        <f t="shared" ref="O2:Q2" si="1">I2</f>
        <v>PUF002</v>
      </c>
      <c r="P2" t="str">
        <f t="shared" si="1"/>
        <v>PUF003</v>
      </c>
      <c r="Q2" t="str">
        <f t="shared" si="1"/>
        <v>PUF005</v>
      </c>
      <c r="S2" t="s">
        <v>5</v>
      </c>
      <c r="T2" t="str">
        <f>N2</f>
        <v>PUF001</v>
      </c>
      <c r="U2" t="str">
        <f>O2</f>
        <v>PUF002</v>
      </c>
      <c r="V2" t="str">
        <f>P2</f>
        <v>PUF003</v>
      </c>
      <c r="W2" t="str">
        <f>Q2</f>
        <v>PUF005</v>
      </c>
      <c r="X2" t="s">
        <v>185</v>
      </c>
    </row>
    <row r="3" spans="1:24" x14ac:dyDescent="0.2">
      <c r="A3">
        <f>[2]Sheet2!G2</f>
        <v>1</v>
      </c>
      <c r="B3">
        <f>[3]Sheet2!H2</f>
        <v>1.1857178105756603</v>
      </c>
      <c r="C3">
        <f>[3]Sheet2!I2</f>
        <v>1.1618525317177146</v>
      </c>
      <c r="D3">
        <f>[3]Sheet2!J2</f>
        <v>0.28432388361161681</v>
      </c>
      <c r="E3">
        <f>[3]Sheet2!K2</f>
        <v>0.91430785838549544</v>
      </c>
      <c r="G3">
        <v>1</v>
      </c>
      <c r="H3">
        <f>VLOOKUP($G3,$A$3:$E$178,2,FALSE)</f>
        <v>1.1857178105756603</v>
      </c>
      <c r="I3">
        <f>VLOOKUP($G3,$A$3:$E$178,3,FALSE)</f>
        <v>1.1618525317177146</v>
      </c>
      <c r="J3">
        <f>VLOOKUP($G3,$A$3:$E$178,4,FALSE)</f>
        <v>0.28432388361161681</v>
      </c>
      <c r="K3">
        <f>VLOOKUP($G3,$A$3:$E$178,5,FALSE)</f>
        <v>0.91430785838549544</v>
      </c>
      <c r="L3">
        <f>[4]blank!T2</f>
        <v>0.10208238686623423</v>
      </c>
      <c r="N3">
        <f>IF(H3&gt;L3,H3,0)</f>
        <v>1.1857178105756603</v>
      </c>
      <c r="O3">
        <f>IF(I3&gt;L3,I3,0)</f>
        <v>1.1618525317177146</v>
      </c>
      <c r="P3">
        <f>IF(J3&gt;L3,J3,0)</f>
        <v>0.28432388361161681</v>
      </c>
      <c r="Q3">
        <f>IF(K3&gt;L3,K3,0)</f>
        <v>0.91430785838549544</v>
      </c>
      <c r="S3" t="s">
        <v>9</v>
      </c>
      <c r="T3">
        <f>N3/Metadata!O$6</f>
        <v>0.32133273999294765</v>
      </c>
      <c r="U3">
        <f>O3/Metadata!P$6/2</f>
        <v>0.15915788105696738</v>
      </c>
      <c r="V3">
        <f>P3/Metadata!Q$6*10</f>
        <v>0.78380119534321135</v>
      </c>
      <c r="W3">
        <f>Q3/Metadata!R$6</f>
        <v>0.24879125398185667</v>
      </c>
      <c r="X3">
        <f>AVERAGE(T3:W3)</f>
        <v>0.37827076759374578</v>
      </c>
    </row>
    <row r="4" spans="1:24" x14ac:dyDescent="0.2">
      <c r="A4">
        <f>[2]Sheet2!G3</f>
        <v>2</v>
      </c>
      <c r="B4">
        <f>[3]Sheet2!H3</f>
        <v>8.4362064478049559E-2</v>
      </c>
      <c r="C4">
        <f>[3]Sheet2!I3</f>
        <v>4.4403954113672428E-2</v>
      </c>
      <c r="D4">
        <f>[3]Sheet2!J3</f>
        <v>3.5917191552697493E-2</v>
      </c>
      <c r="E4">
        <f>[3]Sheet2!K3</f>
        <v>3.4943233397699051E-2</v>
      </c>
      <c r="G4">
        <v>2</v>
      </c>
      <c r="H4">
        <f t="shared" ref="H4:H15" si="2">VLOOKUP($G4,$A$3:$E$178,2,FALSE)</f>
        <v>8.4362064478049559E-2</v>
      </c>
      <c r="I4">
        <f t="shared" ref="I4:I15" si="3">VLOOKUP($G4,$A$3:$E$178,3,FALSE)</f>
        <v>4.4403954113672428E-2</v>
      </c>
      <c r="J4">
        <f t="shared" ref="J4:J15" si="4">VLOOKUP($G4,$A$3:$E$178,4,FALSE)</f>
        <v>3.5917191552697493E-2</v>
      </c>
      <c r="K4">
        <f t="shared" ref="K4:K15" si="5">VLOOKUP($G4,$A$3:$E$178,5,FALSE)</f>
        <v>3.4943233397699051E-2</v>
      </c>
      <c r="L4">
        <f>[4]blank!T3</f>
        <v>4.4076334988931404E-2</v>
      </c>
      <c r="N4">
        <f t="shared" ref="N4:N67" si="6">IF(H4&gt;L4,H4,0)</f>
        <v>8.4362064478049559E-2</v>
      </c>
      <c r="O4">
        <f t="shared" ref="O4:O67" si="7">IF(I4&gt;L4,I4,0)</f>
        <v>4.4403954113672428E-2</v>
      </c>
      <c r="P4">
        <f t="shared" ref="P4:P67" si="8">IF(J4&gt;L4,J4,0)</f>
        <v>0</v>
      </c>
      <c r="Q4">
        <f t="shared" ref="Q4:Q67" si="9">IF(K4&gt;L4,K4,0)</f>
        <v>0</v>
      </c>
      <c r="S4" t="s">
        <v>10</v>
      </c>
      <c r="T4">
        <f>N4/Metadata!O$6</f>
        <v>2.286234809699994E-2</v>
      </c>
      <c r="U4">
        <f>O4/Metadata!P$6/2</f>
        <v>6.0827334402193999E-3</v>
      </c>
      <c r="V4">
        <f>P4/Metadata!Q$6*10</f>
        <v>0</v>
      </c>
      <c r="W4">
        <f>Q4/Metadata!R$6</f>
        <v>0</v>
      </c>
      <c r="X4">
        <f t="shared" ref="X4:X14" si="10">AVERAGE(T4:W4)</f>
        <v>7.2362703843048349E-3</v>
      </c>
    </row>
    <row r="5" spans="1:24" x14ac:dyDescent="0.2">
      <c r="A5">
        <f>[2]Sheet2!G4</f>
        <v>3</v>
      </c>
      <c r="B5">
        <f>[3]Sheet2!H4</f>
        <v>0.32784592507503529</v>
      </c>
      <c r="C5">
        <f>[3]Sheet2!I4</f>
        <v>0.31316740381640157</v>
      </c>
      <c r="D5">
        <f>[3]Sheet2!J4</f>
        <v>8.6314019375715076E-2</v>
      </c>
      <c r="E5">
        <f>[3]Sheet2!K4</f>
        <v>0.24644385624068788</v>
      </c>
      <c r="G5">
        <v>3</v>
      </c>
      <c r="H5">
        <f t="shared" si="2"/>
        <v>0.32784592507503529</v>
      </c>
      <c r="I5">
        <f t="shared" si="3"/>
        <v>0.31316740381640157</v>
      </c>
      <c r="J5">
        <f t="shared" si="4"/>
        <v>8.6314019375715076E-2</v>
      </c>
      <c r="K5">
        <f t="shared" si="5"/>
        <v>0.24644385624068788</v>
      </c>
      <c r="L5">
        <f>[4]blank!T4</f>
        <v>2.9699272336804632E-2</v>
      </c>
      <c r="N5">
        <f t="shared" si="6"/>
        <v>0.32784592507503529</v>
      </c>
      <c r="O5">
        <f t="shared" si="7"/>
        <v>0.31316740381640157</v>
      </c>
      <c r="P5">
        <f t="shared" si="8"/>
        <v>8.6314019375715076E-2</v>
      </c>
      <c r="Q5">
        <f t="shared" si="9"/>
        <v>0.24644385624068788</v>
      </c>
      <c r="S5" t="s">
        <v>11</v>
      </c>
      <c r="T5">
        <f>N5/Metadata!O$6</f>
        <v>8.8847134166550087E-2</v>
      </c>
      <c r="U5">
        <f>O5/Metadata!P$6/2</f>
        <v>4.2899644358342766E-2</v>
      </c>
      <c r="V5">
        <f>P5/Metadata!Q$6*10</f>
        <v>0.2379435406628585</v>
      </c>
      <c r="W5">
        <f>Q5/Metadata!R$6</f>
        <v>6.7059552718395199E-2</v>
      </c>
      <c r="X5">
        <f t="shared" si="10"/>
        <v>0.10918746797653664</v>
      </c>
    </row>
    <row r="6" spans="1:24" x14ac:dyDescent="0.2">
      <c r="A6">
        <f>[2]Sheet2!G5</f>
        <v>4</v>
      </c>
      <c r="B6">
        <f>[3]Sheet2!H5</f>
        <v>3.269557933622036</v>
      </c>
      <c r="C6">
        <f>[3]Sheet2!I5</f>
        <v>3.1892307611276944</v>
      </c>
      <c r="D6">
        <f>[3]Sheet2!J5</f>
        <v>0.50155792927691134</v>
      </c>
      <c r="E6">
        <f>[3]Sheet2!K5</f>
        <v>3.4834820535851119</v>
      </c>
      <c r="G6">
        <v>4</v>
      </c>
      <c r="H6">
        <f t="shared" si="2"/>
        <v>3.269557933622036</v>
      </c>
      <c r="I6">
        <f t="shared" si="3"/>
        <v>3.1892307611276944</v>
      </c>
      <c r="J6">
        <f t="shared" si="4"/>
        <v>0.50155792927691134</v>
      </c>
      <c r="K6">
        <f t="shared" si="5"/>
        <v>3.4834820535851119</v>
      </c>
      <c r="L6">
        <f>[4]blank!T5</f>
        <v>8.0609543649877324E-2</v>
      </c>
      <c r="N6">
        <f t="shared" si="6"/>
        <v>3.269557933622036</v>
      </c>
      <c r="O6">
        <f t="shared" si="7"/>
        <v>3.1892307611276944</v>
      </c>
      <c r="P6">
        <f t="shared" si="8"/>
        <v>0.50155792927691134</v>
      </c>
      <c r="Q6">
        <f t="shared" si="9"/>
        <v>3.4834820535851119</v>
      </c>
      <c r="S6" t="s">
        <v>12</v>
      </c>
      <c r="T6">
        <f>N6/Metadata!O$6</f>
        <v>0.88605906060091977</v>
      </c>
      <c r="U6">
        <f>O6/Metadata!P$6/2</f>
        <v>0.43688092618117924</v>
      </c>
      <c r="V6">
        <f>P6/Metadata!Q$6*10</f>
        <v>1.3826545259142171</v>
      </c>
      <c r="W6">
        <f>Q6/Metadata!R$6</f>
        <v>0.94788627308213225</v>
      </c>
      <c r="X6">
        <f t="shared" si="10"/>
        <v>0.91337019644461215</v>
      </c>
    </row>
    <row r="7" spans="1:24" x14ac:dyDescent="0.2">
      <c r="A7">
        <f>[2]Sheet2!G6</f>
        <v>10</v>
      </c>
      <c r="B7">
        <f>[3]Sheet2!H6</f>
        <v>0.28399771974365934</v>
      </c>
      <c r="C7">
        <f>[3]Sheet2!I6</f>
        <v>0.30389861067966933</v>
      </c>
      <c r="D7">
        <f>[3]Sheet2!J6</f>
        <v>9.049958442422687E-2</v>
      </c>
      <c r="E7">
        <f>[3]Sheet2!K6</f>
        <v>0.2840950146067337</v>
      </c>
      <c r="G7">
        <v>5</v>
      </c>
      <c r="H7">
        <f t="shared" si="2"/>
        <v>0.33773219421045031</v>
      </c>
      <c r="I7">
        <f t="shared" si="3"/>
        <v>0.31230788419284405</v>
      </c>
      <c r="J7">
        <f t="shared" si="4"/>
        <v>6.686683969856326E-2</v>
      </c>
      <c r="K7">
        <f t="shared" si="5"/>
        <v>0.41158659534586939</v>
      </c>
      <c r="L7">
        <f>[4]blank!T6</f>
        <v>6.6119350953790457E-2</v>
      </c>
      <c r="N7">
        <f t="shared" si="6"/>
        <v>0.33773219421045031</v>
      </c>
      <c r="O7">
        <f t="shared" si="7"/>
        <v>0.31230788419284405</v>
      </c>
      <c r="P7">
        <f t="shared" si="8"/>
        <v>6.686683969856326E-2</v>
      </c>
      <c r="Q7">
        <f t="shared" si="9"/>
        <v>0.41158659534586939</v>
      </c>
      <c r="S7" t="s">
        <v>13</v>
      </c>
      <c r="T7">
        <f>N7/Metadata!O$6</f>
        <v>9.1526339894301034E-2</v>
      </c>
      <c r="U7">
        <f>O7/Metadata!P$6/2</f>
        <v>4.2781901944156993E-2</v>
      </c>
      <c r="V7">
        <f>P7/Metadata!Q$6*10</f>
        <v>0.1843331211532995</v>
      </c>
      <c r="W7">
        <f>Q7/Metadata!R$6</f>
        <v>0.11199635247480041</v>
      </c>
      <c r="X7">
        <f t="shared" si="10"/>
        <v>0.10765942886663948</v>
      </c>
    </row>
    <row r="8" spans="1:24" x14ac:dyDescent="0.2">
      <c r="A8">
        <f>[2]Sheet2!G7</f>
        <v>9</v>
      </c>
      <c r="B8">
        <f>[3]Sheet2!H7</f>
        <v>0.54312595244394024</v>
      </c>
      <c r="C8">
        <f>[3]Sheet2!I7</f>
        <v>0.59250738281300741</v>
      </c>
      <c r="D8">
        <f>[3]Sheet2!J7</f>
        <v>8.3171035199352969E-2</v>
      </c>
      <c r="E8">
        <f>[3]Sheet2!K7</f>
        <v>0.57359888188329533</v>
      </c>
      <c r="G8">
        <v>6</v>
      </c>
      <c r="H8">
        <f t="shared" si="2"/>
        <v>1.5302624937995941</v>
      </c>
      <c r="I8">
        <f t="shared" si="3"/>
        <v>1.6922668936061638</v>
      </c>
      <c r="J8">
        <f t="shared" si="4"/>
        <v>0.21074462081203588</v>
      </c>
      <c r="K8">
        <f t="shared" si="5"/>
        <v>1.6683371437057271</v>
      </c>
      <c r="L8">
        <f>[4]blank!T7</f>
        <v>7.3052994473091881E-2</v>
      </c>
      <c r="N8">
        <f t="shared" si="6"/>
        <v>1.5302624937995941</v>
      </c>
      <c r="O8">
        <f t="shared" si="7"/>
        <v>1.6922668936061638</v>
      </c>
      <c r="P8">
        <f t="shared" si="8"/>
        <v>0.21074462081203588</v>
      </c>
      <c r="Q8">
        <f t="shared" si="9"/>
        <v>1.6683371437057271</v>
      </c>
      <c r="S8" t="s">
        <v>14</v>
      </c>
      <c r="T8">
        <f>N8/Metadata!O$6</f>
        <v>0.41470528287192998</v>
      </c>
      <c r="U8">
        <f>O8/Metadata!P$6/2</f>
        <v>0.23181738268540619</v>
      </c>
      <c r="V8">
        <f>P8/Metadata!Q$6*10</f>
        <v>0.58096380650969914</v>
      </c>
      <c r="W8">
        <f>Q8/Metadata!R$6</f>
        <v>0.45396929080320092</v>
      </c>
      <c r="X8">
        <f t="shared" si="10"/>
        <v>0.42036394071755906</v>
      </c>
    </row>
    <row r="9" spans="1:24" x14ac:dyDescent="0.2">
      <c r="A9">
        <f>[2]Sheet2!G8</f>
        <v>7</v>
      </c>
      <c r="B9">
        <f>[3]Sheet2!H8</f>
        <v>0.42888642543745492</v>
      </c>
      <c r="C9">
        <f>[3]Sheet2!I8</f>
        <v>0.45459222329475563</v>
      </c>
      <c r="D9">
        <f>[3]Sheet2!J8</f>
        <v>9.7772033180502815E-2</v>
      </c>
      <c r="E9">
        <f>[3]Sheet2!K8</f>
        <v>0.46322447302416758</v>
      </c>
      <c r="G9">
        <v>7</v>
      </c>
      <c r="H9">
        <f t="shared" si="2"/>
        <v>0.42888642543745492</v>
      </c>
      <c r="I9">
        <f t="shared" si="3"/>
        <v>0.45459222329475563</v>
      </c>
      <c r="J9">
        <f t="shared" si="4"/>
        <v>9.7772033180502815E-2</v>
      </c>
      <c r="K9">
        <f t="shared" si="5"/>
        <v>0.46322447302416758</v>
      </c>
      <c r="L9">
        <f>[4]blank!T8</f>
        <v>8.8354864379422887E-2</v>
      </c>
      <c r="N9">
        <f t="shared" si="6"/>
        <v>0.42888642543745492</v>
      </c>
      <c r="O9">
        <f t="shared" si="7"/>
        <v>0.45459222329475563</v>
      </c>
      <c r="P9">
        <f t="shared" si="8"/>
        <v>9.7772033180502815E-2</v>
      </c>
      <c r="Q9">
        <f t="shared" si="9"/>
        <v>0.46322447302416758</v>
      </c>
      <c r="S9" t="s">
        <v>15</v>
      </c>
      <c r="T9">
        <f>N9/Metadata!O$6</f>
        <v>0.11622938358722114</v>
      </c>
      <c r="U9">
        <f>O9/Metadata!P$6/2</f>
        <v>6.2272907300552148E-2</v>
      </c>
      <c r="V9">
        <f>P9/Metadata!Q$6*10</f>
        <v>0.26953007079312125</v>
      </c>
      <c r="W9">
        <f>Q9/Metadata!R$6</f>
        <v>0.12604747565253524</v>
      </c>
      <c r="X9">
        <f t="shared" si="10"/>
        <v>0.14351995933335746</v>
      </c>
    </row>
    <row r="10" spans="1:24" x14ac:dyDescent="0.2">
      <c r="A10">
        <f>[2]Sheet2!G9</f>
        <v>6</v>
      </c>
      <c r="B10">
        <f>[3]Sheet2!H9</f>
        <v>1.5302624937995941</v>
      </c>
      <c r="C10">
        <f>[3]Sheet2!I9</f>
        <v>1.6922668936061638</v>
      </c>
      <c r="D10">
        <f>[3]Sheet2!J9</f>
        <v>0.21074462081203588</v>
      </c>
      <c r="E10">
        <f>[3]Sheet2!K9</f>
        <v>1.6683371437057271</v>
      </c>
      <c r="G10">
        <v>8</v>
      </c>
      <c r="H10">
        <f t="shared" si="2"/>
        <v>6.8027062026554459</v>
      </c>
      <c r="I10">
        <f t="shared" si="3"/>
        <v>7.788761851411345</v>
      </c>
      <c r="J10">
        <f t="shared" si="4"/>
        <v>0.89027640922469387</v>
      </c>
      <c r="K10">
        <f t="shared" si="5"/>
        <v>7.4834435538262127</v>
      </c>
      <c r="L10">
        <f>[4]blank!T9</f>
        <v>0.10175195161909692</v>
      </c>
      <c r="N10">
        <f t="shared" si="6"/>
        <v>6.8027062026554459</v>
      </c>
      <c r="O10">
        <f t="shared" si="7"/>
        <v>7.788761851411345</v>
      </c>
      <c r="P10">
        <f t="shared" si="8"/>
        <v>0.89027640922469387</v>
      </c>
      <c r="Q10">
        <f t="shared" si="9"/>
        <v>7.4834435538262127</v>
      </c>
      <c r="S10" t="s">
        <v>16</v>
      </c>
      <c r="T10">
        <f>N10/Metadata!O$6</f>
        <v>1.8435518164351727</v>
      </c>
      <c r="U10">
        <f>O10/Metadata!P$6/2</f>
        <v>1.0669536782738254</v>
      </c>
      <c r="V10">
        <f>P10/Metadata!Q$6*10</f>
        <v>2.4542423410667942</v>
      </c>
      <c r="W10">
        <f>Q10/Metadata!R$6</f>
        <v>2.0363111711043356</v>
      </c>
      <c r="X10">
        <f t="shared" si="10"/>
        <v>1.8502647517200319</v>
      </c>
    </row>
    <row r="11" spans="1:24" x14ac:dyDescent="0.2">
      <c r="A11">
        <f>[2]Sheet2!G10</f>
        <v>5</v>
      </c>
      <c r="B11">
        <f>[3]Sheet2!H10</f>
        <v>0.33773219421045031</v>
      </c>
      <c r="C11">
        <f>[3]Sheet2!I10</f>
        <v>0.31230788419284405</v>
      </c>
      <c r="D11">
        <f>[3]Sheet2!J10</f>
        <v>6.686683969856326E-2</v>
      </c>
      <c r="E11">
        <f>[3]Sheet2!K10</f>
        <v>0.41158659534586939</v>
      </c>
      <c r="G11">
        <v>9</v>
      </c>
      <c r="H11">
        <f t="shared" si="2"/>
        <v>0.54312595244394024</v>
      </c>
      <c r="I11">
        <f t="shared" si="3"/>
        <v>0.59250738281300741</v>
      </c>
      <c r="J11">
        <f t="shared" si="4"/>
        <v>8.3171035199352969E-2</v>
      </c>
      <c r="K11">
        <f t="shared" si="5"/>
        <v>0.57359888188329533</v>
      </c>
      <c r="L11">
        <f>[4]blank!T10</f>
        <v>5.9927747177371316E-2</v>
      </c>
      <c r="N11">
        <f t="shared" si="6"/>
        <v>0.54312595244394024</v>
      </c>
      <c r="O11">
        <f t="shared" si="7"/>
        <v>0.59250738281300741</v>
      </c>
      <c r="P11">
        <f t="shared" si="8"/>
        <v>8.3171035199352969E-2</v>
      </c>
      <c r="Q11">
        <f t="shared" si="9"/>
        <v>0.57359888188329533</v>
      </c>
      <c r="S11" t="s">
        <v>17</v>
      </c>
      <c r="T11">
        <f>N11/Metadata!O$6</f>
        <v>0.14718860499814881</v>
      </c>
      <c r="U11">
        <f>O11/Metadata!P$6/2</f>
        <v>8.1165394905761995E-2</v>
      </c>
      <c r="V11">
        <f>P11/Metadata!Q$6*10</f>
        <v>0.2292792148838026</v>
      </c>
      <c r="W11">
        <f>Q11/Metadata!R$6</f>
        <v>0.15608132840324696</v>
      </c>
      <c r="X11">
        <f t="shared" si="10"/>
        <v>0.15342863579774008</v>
      </c>
    </row>
    <row r="12" spans="1:24" x14ac:dyDescent="0.2">
      <c r="A12">
        <f>[2]Sheet2!G11</f>
        <v>8</v>
      </c>
      <c r="B12">
        <f>[3]Sheet2!H11</f>
        <v>6.8027062026554459</v>
      </c>
      <c r="C12">
        <f>[3]Sheet2!I11</f>
        <v>7.788761851411345</v>
      </c>
      <c r="D12">
        <f>[3]Sheet2!J11</f>
        <v>0.89027640922469387</v>
      </c>
      <c r="E12">
        <f>[3]Sheet2!K11</f>
        <v>7.4834435538262127</v>
      </c>
      <c r="G12">
        <v>10</v>
      </c>
      <c r="H12">
        <f t="shared" si="2"/>
        <v>0.28399771974365934</v>
      </c>
      <c r="I12">
        <f t="shared" si="3"/>
        <v>0.30389861067966933</v>
      </c>
      <c r="J12">
        <f t="shared" si="4"/>
        <v>9.049958442422687E-2</v>
      </c>
      <c r="K12">
        <f t="shared" si="5"/>
        <v>0.2840950146067337</v>
      </c>
      <c r="L12">
        <f>[4]blank!T11</f>
        <v>6.9508196633390321E-2</v>
      </c>
      <c r="N12">
        <f t="shared" si="6"/>
        <v>0.28399771974365934</v>
      </c>
      <c r="O12">
        <f t="shared" si="7"/>
        <v>0.30389861067966933</v>
      </c>
      <c r="P12">
        <f t="shared" si="8"/>
        <v>9.049958442422687E-2</v>
      </c>
      <c r="Q12">
        <f t="shared" si="9"/>
        <v>0.2840950146067337</v>
      </c>
      <c r="S12" t="s">
        <v>18</v>
      </c>
      <c r="T12">
        <f>N12/Metadata!O$6</f>
        <v>7.6964151691939334E-2</v>
      </c>
      <c r="U12">
        <f>O12/Metadata!P$6/2</f>
        <v>4.1629946668381469E-2</v>
      </c>
      <c r="V12">
        <f>P12/Metadata!Q$6*10</f>
        <v>0.24948196946643958</v>
      </c>
      <c r="W12">
        <f>Q12/Metadata!R$6</f>
        <v>7.7304765879199655E-2</v>
      </c>
      <c r="X12">
        <f t="shared" si="10"/>
        <v>0.11134520842649001</v>
      </c>
    </row>
    <row r="13" spans="1:24" x14ac:dyDescent="0.2">
      <c r="A13">
        <f>[2]Sheet2!G12</f>
        <v>14</v>
      </c>
      <c r="B13">
        <f>[3]Sheet2!H12</f>
        <v>0.14041431880021377</v>
      </c>
      <c r="C13">
        <f>[3]Sheet2!I12</f>
        <v>0.20152981691756744</v>
      </c>
      <c r="D13">
        <f>[3]Sheet2!J12</f>
        <v>7.3792266657926833E-2</v>
      </c>
      <c r="E13">
        <f>[3]Sheet2!K12</f>
        <v>0.15808563522670879</v>
      </c>
      <c r="G13">
        <v>11</v>
      </c>
      <c r="H13">
        <f t="shared" si="2"/>
        <v>1.4060665124399263</v>
      </c>
      <c r="I13">
        <f t="shared" si="3"/>
        <v>2.5476929398378139</v>
      </c>
      <c r="J13">
        <f t="shared" si="4"/>
        <v>0.24012133888671758</v>
      </c>
      <c r="K13">
        <f t="shared" si="5"/>
        <v>1.5260282803724443</v>
      </c>
      <c r="L13">
        <f>[4]blank!T12</f>
        <v>6.1120146903326657E-2</v>
      </c>
      <c r="N13">
        <f t="shared" si="6"/>
        <v>1.4060665124399263</v>
      </c>
      <c r="O13">
        <f t="shared" si="7"/>
        <v>2.5476929398378139</v>
      </c>
      <c r="P13">
        <f t="shared" si="8"/>
        <v>0.24012133888671758</v>
      </c>
      <c r="Q13">
        <f t="shared" si="9"/>
        <v>1.5260282803724443</v>
      </c>
      <c r="S13" t="s">
        <v>19</v>
      </c>
      <c r="T13">
        <f>N13/Metadata!O$6</f>
        <v>0.38104783534903253</v>
      </c>
      <c r="U13">
        <f>O13/Metadata!P$6/2</f>
        <v>0.34899903285393852</v>
      </c>
      <c r="V13">
        <f>P13/Metadata!Q$6*10</f>
        <v>0.66194717818328186</v>
      </c>
      <c r="W13">
        <f>Q13/Metadata!R$6</f>
        <v>0.41524579057654931</v>
      </c>
      <c r="X13">
        <f t="shared" si="10"/>
        <v>0.45180995924070055</v>
      </c>
    </row>
    <row r="14" spans="1:24" x14ac:dyDescent="0.2">
      <c r="A14">
        <f>[2]Sheet2!G13</f>
        <v>11</v>
      </c>
      <c r="B14">
        <f>[3]Sheet2!H13</f>
        <v>1.4060665124399263</v>
      </c>
      <c r="C14">
        <f>[3]Sheet2!I13</f>
        <v>2.5476929398378139</v>
      </c>
      <c r="D14">
        <f>[3]Sheet2!J13</f>
        <v>0.24012133888671758</v>
      </c>
      <c r="E14">
        <f>[3]Sheet2!K13</f>
        <v>1.5260282803724443</v>
      </c>
      <c r="G14" t="s">
        <v>186</v>
      </c>
      <c r="H14">
        <f t="shared" si="2"/>
        <v>0.62842436273586655</v>
      </c>
      <c r="I14">
        <f t="shared" si="3"/>
        <v>0.83129430888904798</v>
      </c>
      <c r="J14">
        <f t="shared" si="4"/>
        <v>0.18081805571934775</v>
      </c>
      <c r="K14">
        <f t="shared" si="5"/>
        <v>0.68369038471385923</v>
      </c>
      <c r="L14">
        <f>[4]blank!T13</f>
        <v>8.0165819049794682E-2</v>
      </c>
      <c r="N14">
        <f t="shared" si="6"/>
        <v>0.62842436273586655</v>
      </c>
      <c r="O14">
        <f t="shared" si="7"/>
        <v>0.83129430888904798</v>
      </c>
      <c r="P14">
        <f t="shared" si="8"/>
        <v>0.18081805571934775</v>
      </c>
      <c r="Q14">
        <f t="shared" si="9"/>
        <v>0.68369038471385923</v>
      </c>
      <c r="S14" t="s">
        <v>20</v>
      </c>
      <c r="T14">
        <f>N14/Metadata!O$6</f>
        <v>0.17030470534823153</v>
      </c>
      <c r="U14">
        <f>O14/Metadata!P$6/2</f>
        <v>0.11387593272434553</v>
      </c>
      <c r="V14">
        <f>P14/Metadata!Q$6*10</f>
        <v>0.49846466083748164</v>
      </c>
      <c r="W14">
        <f>Q14/Metadata!R$6</f>
        <v>0.18603819992169657</v>
      </c>
      <c r="X14">
        <f t="shared" si="10"/>
        <v>0.24217087470793883</v>
      </c>
    </row>
    <row r="15" spans="1:24" x14ac:dyDescent="0.2">
      <c r="A15" t="str">
        <f>[2]Sheet2!G14</f>
        <v>12/13</v>
      </c>
      <c r="B15">
        <f>[3]Sheet2!H14</f>
        <v>0.62842436273586655</v>
      </c>
      <c r="C15">
        <f>[3]Sheet2!I14</f>
        <v>0.83129430888904798</v>
      </c>
      <c r="D15">
        <f>[3]Sheet2!J14</f>
        <v>0.18081805571934775</v>
      </c>
      <c r="E15">
        <f>[3]Sheet2!K14</f>
        <v>0.68369038471385923</v>
      </c>
      <c r="G15">
        <v>14</v>
      </c>
      <c r="H15">
        <f t="shared" si="2"/>
        <v>0.14041431880021377</v>
      </c>
      <c r="I15">
        <f t="shared" si="3"/>
        <v>0.20152981691756744</v>
      </c>
      <c r="J15">
        <f t="shared" si="4"/>
        <v>7.3792266657926833E-2</v>
      </c>
      <c r="K15">
        <f t="shared" si="5"/>
        <v>0.15808563522670879</v>
      </c>
      <c r="L15">
        <f>[4]blank!T14</f>
        <v>8.6553175419723544E-2</v>
      </c>
      <c r="N15">
        <f t="shared" si="6"/>
        <v>0.14041431880021377</v>
      </c>
      <c r="O15">
        <f t="shared" si="7"/>
        <v>0.20152981691756744</v>
      </c>
      <c r="P15">
        <f t="shared" si="8"/>
        <v>0</v>
      </c>
      <c r="Q15">
        <f t="shared" si="9"/>
        <v>0.15808563522670879</v>
      </c>
      <c r="S15" t="s">
        <v>258</v>
      </c>
      <c r="T15">
        <f>N15/Metadata!O$6</f>
        <v>3.8052660921413121E-2</v>
      </c>
      <c r="U15">
        <f>O15/Metadata!P$6/2</f>
        <v>2.7606824235239188E-2</v>
      </c>
      <c r="V15">
        <f>P15/Metadata!Q$6*10</f>
        <v>0</v>
      </c>
      <c r="W15">
        <f>Q15/Metadata!R$6</f>
        <v>4.301649938131516E-2</v>
      </c>
      <c r="X15">
        <f t="shared" ref="X15" si="11">AVERAGE(T15:W15)</f>
        <v>2.7168996134491866E-2</v>
      </c>
    </row>
    <row r="16" spans="1:24" x14ac:dyDescent="0.2">
      <c r="A16">
        <f>[2]Sheet2!G15</f>
        <v>15</v>
      </c>
      <c r="B16">
        <f>[3]Sheet2!H15</f>
        <v>2.2414764632887021</v>
      </c>
      <c r="C16">
        <f>[3]Sheet2!I15</f>
        <v>2.6963757262334545</v>
      </c>
      <c r="D16">
        <f>[3]Sheet2!J15</f>
        <v>0.42700032600671162</v>
      </c>
      <c r="E16">
        <f>[3]Sheet2!K15</f>
        <v>2.5763775221197203</v>
      </c>
      <c r="G16">
        <v>15</v>
      </c>
      <c r="H16">
        <f t="shared" ref="H16:H46" si="12">VLOOKUP($G16,$A$3:$E$178,2,FALSE)</f>
        <v>2.2414764632887021</v>
      </c>
      <c r="I16">
        <f t="shared" ref="I16:I46" si="13">VLOOKUP($G16,$A$3:$E$178,3,FALSE)</f>
        <v>2.6963757262334545</v>
      </c>
      <c r="J16">
        <f t="shared" ref="J16:J46" si="14">VLOOKUP($G16,$A$3:$E$178,4,FALSE)</f>
        <v>0.42700032600671162</v>
      </c>
      <c r="K16">
        <f t="shared" ref="K16:K46" si="15">VLOOKUP($G16,$A$3:$E$178,5,FALSE)</f>
        <v>2.5763775221197203</v>
      </c>
      <c r="L16">
        <f>[4]blank!T15</f>
        <v>0.20599448763877562</v>
      </c>
      <c r="N16">
        <f t="shared" si="6"/>
        <v>2.2414764632887021</v>
      </c>
      <c r="O16">
        <f t="shared" si="7"/>
        <v>2.6963757262334545</v>
      </c>
      <c r="P16">
        <f t="shared" si="8"/>
        <v>0.42700032600671162</v>
      </c>
      <c r="Q16">
        <f t="shared" si="9"/>
        <v>2.5763775221197203</v>
      </c>
      <c r="S16" t="s">
        <v>21</v>
      </c>
      <c r="T16">
        <f>N16/Metadata!O$6</f>
        <v>0.60744619601233596</v>
      </c>
      <c r="U16">
        <f>O16/Metadata!P$6/2</f>
        <v>0.36936653783961021</v>
      </c>
      <c r="V16">
        <f>P16/Metadata!Q$6*10</f>
        <v>1.1771201268240103</v>
      </c>
      <c r="W16">
        <f>Q16/Metadata!R$6</f>
        <v>0.70105510805812221</v>
      </c>
      <c r="X16">
        <f t="shared" ref="X16:X46" si="16">AVERAGE(T16:W16)</f>
        <v>0.71374699218351967</v>
      </c>
    </row>
    <row r="17" spans="1:24" x14ac:dyDescent="0.2">
      <c r="A17">
        <f>[2]Sheet2!G16</f>
        <v>19</v>
      </c>
      <c r="B17">
        <f>[3]Sheet2!H16</f>
        <v>0.94210183234541922</v>
      </c>
      <c r="C17">
        <f>[3]Sheet2!I16</f>
        <v>0.91567004739055802</v>
      </c>
      <c r="D17">
        <f>[3]Sheet2!J16</f>
        <v>0.12290326307762785</v>
      </c>
      <c r="E17">
        <f>[3]Sheet2!K16</f>
        <v>0.9541593287093203</v>
      </c>
      <c r="G17">
        <v>16</v>
      </c>
      <c r="H17">
        <f t="shared" si="12"/>
        <v>4.1801566338040708</v>
      </c>
      <c r="I17">
        <f t="shared" si="13"/>
        <v>3.569822323476215</v>
      </c>
      <c r="J17">
        <f t="shared" si="14"/>
        <v>0.51207291189494131</v>
      </c>
      <c r="K17">
        <f t="shared" si="15"/>
        <v>3.6092628042711503</v>
      </c>
      <c r="L17">
        <f>[4]blank!T16</f>
        <v>6.3473111160173443E-2</v>
      </c>
      <c r="N17">
        <f t="shared" si="6"/>
        <v>4.1801566338040708</v>
      </c>
      <c r="O17">
        <f t="shared" si="7"/>
        <v>3.569822323476215</v>
      </c>
      <c r="P17">
        <f t="shared" si="8"/>
        <v>0.51207291189494131</v>
      </c>
      <c r="Q17">
        <f t="shared" si="9"/>
        <v>3.6092628042711503</v>
      </c>
      <c r="S17" t="s">
        <v>22</v>
      </c>
      <c r="T17">
        <f>N17/Metadata!O$6</f>
        <v>1.1328337760970559</v>
      </c>
      <c r="U17">
        <f>O17/Metadata!P$6/2</f>
        <v>0.48901675663979755</v>
      </c>
      <c r="V17">
        <f>P17/Metadata!Q$6*10</f>
        <v>1.4116413835792696</v>
      </c>
      <c r="W17">
        <f>Q17/Metadata!R$6</f>
        <v>0.98211232769049672</v>
      </c>
      <c r="X17">
        <f t="shared" si="16"/>
        <v>1.003901061001655</v>
      </c>
    </row>
    <row r="18" spans="1:24" x14ac:dyDescent="0.2">
      <c r="A18" t="str">
        <f>[2]Sheet2!G17</f>
        <v>18/30</v>
      </c>
      <c r="B18">
        <f>[3]Sheet2!H17</f>
        <v>8.3197458668063078</v>
      </c>
      <c r="C18">
        <f>[3]Sheet2!I17</f>
        <v>9.8354779310932567</v>
      </c>
      <c r="D18">
        <f>[3]Sheet2!J17</f>
        <v>0.94034794176802738</v>
      </c>
      <c r="E18">
        <f>[3]Sheet2!K17</f>
        <v>8.9770684906738492</v>
      </c>
      <c r="G18">
        <v>17</v>
      </c>
      <c r="H18">
        <f t="shared" si="12"/>
        <v>3.6613546262469159</v>
      </c>
      <c r="I18">
        <f t="shared" si="13"/>
        <v>4.130785936964414</v>
      </c>
      <c r="J18">
        <f t="shared" si="14"/>
        <v>0.43169186790423608</v>
      </c>
      <c r="K18">
        <f t="shared" si="15"/>
        <v>4.0176386443755003</v>
      </c>
      <c r="L18">
        <f>[4]blank!T17</f>
        <v>6.1533540710765833E-2</v>
      </c>
      <c r="N18">
        <f t="shared" si="6"/>
        <v>3.6613546262469159</v>
      </c>
      <c r="O18">
        <f t="shared" si="7"/>
        <v>4.130785936964414</v>
      </c>
      <c r="P18">
        <f t="shared" si="8"/>
        <v>0.43169186790423608</v>
      </c>
      <c r="Q18">
        <f t="shared" si="9"/>
        <v>4.0176386443755003</v>
      </c>
      <c r="S18" t="s">
        <v>23</v>
      </c>
      <c r="T18">
        <f>N18/Metadata!O$6</f>
        <v>0.99223702608176634</v>
      </c>
      <c r="U18">
        <f>O18/Metadata!P$6/2</f>
        <v>0.5658610872544968</v>
      </c>
      <c r="V18">
        <f>P18/Metadata!Q$6*10</f>
        <v>1.190053391875727</v>
      </c>
      <c r="W18">
        <f>Q18/Metadata!R$6</f>
        <v>1.0932350052696478</v>
      </c>
      <c r="X18">
        <f t="shared" si="16"/>
        <v>0.96034662762040957</v>
      </c>
    </row>
    <row r="19" spans="1:24" x14ac:dyDescent="0.2">
      <c r="A19">
        <f>[2]Sheet2!G18</f>
        <v>17</v>
      </c>
      <c r="B19">
        <f>[3]Sheet2!H18</f>
        <v>3.6613546262469159</v>
      </c>
      <c r="C19">
        <f>[3]Sheet2!I18</f>
        <v>4.130785936964414</v>
      </c>
      <c r="D19">
        <f>[3]Sheet2!J18</f>
        <v>0.43169186790423608</v>
      </c>
      <c r="E19">
        <f>[3]Sheet2!K18</f>
        <v>4.0176386443755003</v>
      </c>
      <c r="G19" t="s">
        <v>187</v>
      </c>
      <c r="H19">
        <f t="shared" si="12"/>
        <v>8.3197458668063078</v>
      </c>
      <c r="I19">
        <f t="shared" si="13"/>
        <v>9.8354779310932567</v>
      </c>
      <c r="J19">
        <f t="shared" si="14"/>
        <v>0.94034794176802738</v>
      </c>
      <c r="K19">
        <f t="shared" si="15"/>
        <v>8.9770684906738492</v>
      </c>
      <c r="L19">
        <f>[4]blank!T18</f>
        <v>0.11259879914476356</v>
      </c>
      <c r="N19">
        <f t="shared" si="6"/>
        <v>8.3197458668063078</v>
      </c>
      <c r="O19">
        <f t="shared" si="7"/>
        <v>9.8354779310932567</v>
      </c>
      <c r="P19">
        <f t="shared" si="8"/>
        <v>0.94034794176802738</v>
      </c>
      <c r="Q19">
        <f t="shared" si="9"/>
        <v>8.9770684906738492</v>
      </c>
      <c r="S19" t="s">
        <v>24</v>
      </c>
      <c r="T19">
        <f>N19/Metadata!O$6</f>
        <v>2.2546736766380748</v>
      </c>
      <c r="U19">
        <f>O19/Metadata!P$6/2</f>
        <v>1.3473257439832291</v>
      </c>
      <c r="V19">
        <f>P19/Metadata!Q$6*10</f>
        <v>2.592275511413261</v>
      </c>
      <c r="W19">
        <f>Q19/Metadata!R$6</f>
        <v>2.4427397253476251</v>
      </c>
      <c r="X19">
        <f t="shared" si="16"/>
        <v>2.1592536643455476</v>
      </c>
    </row>
    <row r="20" spans="1:24" x14ac:dyDescent="0.2">
      <c r="A20">
        <f>[2]Sheet2!G19</f>
        <v>27</v>
      </c>
      <c r="B20">
        <f>[3]Sheet2!H19</f>
        <v>0.69069035157605407</v>
      </c>
      <c r="C20">
        <f>[3]Sheet2!I19</f>
        <v>0.579491349846328</v>
      </c>
      <c r="D20">
        <f>[3]Sheet2!J19</f>
        <v>7.4873393535684604E-2</v>
      </c>
      <c r="E20">
        <f>[3]Sheet2!K19</f>
        <v>0.65429758437846575</v>
      </c>
      <c r="G20">
        <v>19</v>
      </c>
      <c r="H20">
        <f t="shared" si="12"/>
        <v>0.94210183234541922</v>
      </c>
      <c r="I20">
        <f t="shared" si="13"/>
        <v>0.91567004739055802</v>
      </c>
      <c r="J20">
        <f t="shared" si="14"/>
        <v>0.12290326307762785</v>
      </c>
      <c r="K20">
        <f t="shared" si="15"/>
        <v>0.9541593287093203</v>
      </c>
      <c r="L20">
        <f>[4]blank!T19</f>
        <v>7.6206329621087934E-2</v>
      </c>
      <c r="N20">
        <f t="shared" si="6"/>
        <v>0.94210183234541922</v>
      </c>
      <c r="O20">
        <f t="shared" si="7"/>
        <v>0.91567004739055802</v>
      </c>
      <c r="P20">
        <f t="shared" si="8"/>
        <v>0.12290326307762785</v>
      </c>
      <c r="Q20">
        <f t="shared" si="9"/>
        <v>0.9541593287093203</v>
      </c>
      <c r="S20" t="s">
        <v>25</v>
      </c>
      <c r="T20">
        <f>N20/Metadata!O$6</f>
        <v>0.25531214968674298</v>
      </c>
      <c r="U20">
        <f>O20/Metadata!P$6/2</f>
        <v>0.12543425306699971</v>
      </c>
      <c r="V20">
        <f>P20/Metadata!Q$6*10</f>
        <v>0.3388098224045572</v>
      </c>
      <c r="W20">
        <f>Q20/Metadata!R$6</f>
        <v>0.25963519148491249</v>
      </c>
      <c r="X20">
        <f t="shared" si="16"/>
        <v>0.24479785416080307</v>
      </c>
    </row>
    <row r="21" spans="1:24" x14ac:dyDescent="0.2">
      <c r="A21">
        <f>[2]Sheet2!G20</f>
        <v>24</v>
      </c>
      <c r="B21">
        <f>[3]Sheet2!H20</f>
        <v>0.24155468050949341</v>
      </c>
      <c r="C21">
        <f>[3]Sheet2!I20</f>
        <v>0.28072217419477169</v>
      </c>
      <c r="D21">
        <f>[3]Sheet2!J20</f>
        <v>4.0388285076297339E-2</v>
      </c>
      <c r="E21">
        <f>[3]Sheet2!K20</f>
        <v>0.51060933837580214</v>
      </c>
      <c r="G21" t="s">
        <v>188</v>
      </c>
      <c r="H21">
        <f t="shared" si="12"/>
        <v>6.1703266747898917</v>
      </c>
      <c r="I21">
        <f t="shared" si="13"/>
        <v>24.250313394320344</v>
      </c>
      <c r="J21">
        <f t="shared" si="14"/>
        <v>0.79871364300424053</v>
      </c>
      <c r="K21">
        <f t="shared" si="15"/>
        <v>6.9653511009174904</v>
      </c>
      <c r="L21">
        <f>[4]blank!T20</f>
        <v>0.1028781905895528</v>
      </c>
      <c r="N21">
        <f t="shared" si="6"/>
        <v>6.1703266747898917</v>
      </c>
      <c r="O21">
        <f t="shared" si="7"/>
        <v>24.250313394320344</v>
      </c>
      <c r="P21">
        <f t="shared" si="8"/>
        <v>0.79871364300424053</v>
      </c>
      <c r="Q21">
        <f t="shared" si="9"/>
        <v>6.9653511009174904</v>
      </c>
      <c r="S21" t="s">
        <v>26</v>
      </c>
      <c r="T21">
        <f>N21/Metadata!O$6</f>
        <v>1.6721752506181928</v>
      </c>
      <c r="U21">
        <f>O21/Metadata!P$6/2</f>
        <v>3.3219607389426948</v>
      </c>
      <c r="V21">
        <f>P21/Metadata!Q$6*10</f>
        <v>2.2018294776066312</v>
      </c>
      <c r="W21">
        <f>Q21/Metadata!R$6</f>
        <v>1.8953336328982155</v>
      </c>
      <c r="X21">
        <f t="shared" si="16"/>
        <v>2.2728247750164332</v>
      </c>
    </row>
    <row r="22" spans="1:24" x14ac:dyDescent="0.2">
      <c r="A22">
        <f>[2]Sheet2!G21</f>
        <v>16</v>
      </c>
      <c r="B22">
        <f>[3]Sheet2!H21</f>
        <v>4.1801566338040708</v>
      </c>
      <c r="C22">
        <f>[3]Sheet2!I21</f>
        <v>3.569822323476215</v>
      </c>
      <c r="D22">
        <f>[3]Sheet2!J21</f>
        <v>0.51207291189494131</v>
      </c>
      <c r="E22">
        <f>[3]Sheet2!K21</f>
        <v>3.6092628042711503</v>
      </c>
      <c r="G22" t="s">
        <v>189</v>
      </c>
      <c r="H22">
        <f t="shared" si="12"/>
        <v>4.7782204108815503</v>
      </c>
      <c r="I22">
        <f t="shared" si="13"/>
        <v>6.5062625932206588</v>
      </c>
      <c r="J22">
        <f t="shared" si="14"/>
        <v>0.85861661867557049</v>
      </c>
      <c r="K22">
        <f t="shared" si="15"/>
        <v>6.007358810040957</v>
      </c>
      <c r="L22">
        <f>[4]blank!T21</f>
        <v>0.10221013807484797</v>
      </c>
      <c r="N22">
        <f t="shared" si="6"/>
        <v>4.7782204108815503</v>
      </c>
      <c r="O22">
        <f t="shared" si="7"/>
        <v>6.5062625932206588</v>
      </c>
      <c r="P22">
        <f t="shared" si="8"/>
        <v>0.85861661867557049</v>
      </c>
      <c r="Q22">
        <f t="shared" si="9"/>
        <v>6.007358810040957</v>
      </c>
      <c r="S22" t="s">
        <v>27</v>
      </c>
      <c r="T22">
        <f>N22/Metadata!O$6</f>
        <v>1.2949106804538661</v>
      </c>
      <c r="U22">
        <f>O22/Metadata!P$6/2</f>
        <v>0.89126884838497034</v>
      </c>
      <c r="V22">
        <f>P22/Metadata!Q$6*10</f>
        <v>2.36696517897437</v>
      </c>
      <c r="W22">
        <f>Q22/Metadata!R$6</f>
        <v>1.6346554585106625</v>
      </c>
      <c r="X22">
        <f t="shared" si="16"/>
        <v>1.5469500415809674</v>
      </c>
    </row>
    <row r="23" spans="1:24" x14ac:dyDescent="0.2">
      <c r="A23">
        <f>[2]Sheet2!G22</f>
        <v>32</v>
      </c>
      <c r="B23">
        <f>[3]Sheet2!H22</f>
        <v>2.2081025737486057</v>
      </c>
      <c r="C23">
        <f>[3]Sheet2!I22</f>
        <v>2.4862570899453043</v>
      </c>
      <c r="D23">
        <f>[3]Sheet2!J22</f>
        <v>0.26232085199596095</v>
      </c>
      <c r="E23">
        <f>[3]Sheet2!K22</f>
        <v>2.2659310147866565</v>
      </c>
      <c r="G23">
        <v>22</v>
      </c>
      <c r="H23">
        <f t="shared" si="12"/>
        <v>2.7735021903883612</v>
      </c>
      <c r="I23">
        <f t="shared" si="13"/>
        <v>3.0947505940677469</v>
      </c>
      <c r="J23">
        <f t="shared" si="14"/>
        <v>0.41669016279135213</v>
      </c>
      <c r="K23">
        <f t="shared" si="15"/>
        <v>3.1052058706857881</v>
      </c>
      <c r="L23">
        <f>[4]blank!T22</f>
        <v>6.7810048561061348E-2</v>
      </c>
      <c r="N23">
        <f t="shared" si="6"/>
        <v>2.7735021903883612</v>
      </c>
      <c r="O23">
        <f t="shared" si="7"/>
        <v>3.0947505940677469</v>
      </c>
      <c r="P23">
        <f t="shared" si="8"/>
        <v>0.41669016279135213</v>
      </c>
      <c r="Q23">
        <f t="shared" si="9"/>
        <v>3.1052058706857881</v>
      </c>
      <c r="S23" t="s">
        <v>28</v>
      </c>
      <c r="T23">
        <f>N23/Metadata!O$6</f>
        <v>0.75162660986027741</v>
      </c>
      <c r="U23">
        <f>O23/Metadata!P$6/2</f>
        <v>0.42393843754285093</v>
      </c>
      <c r="V23">
        <f>P23/Metadata!Q$6*10</f>
        <v>1.1486978988010523</v>
      </c>
      <c r="W23">
        <f>Q23/Metadata!R$6</f>
        <v>0.84495397841589404</v>
      </c>
      <c r="X23">
        <f t="shared" si="16"/>
        <v>0.79230423115501869</v>
      </c>
    </row>
    <row r="24" spans="1:24" x14ac:dyDescent="0.2">
      <c r="A24">
        <f>[2]Sheet2!G23</f>
        <v>34</v>
      </c>
      <c r="B24">
        <f>[3]Sheet2!H23</f>
        <v>4.4912547548175599E-2</v>
      </c>
      <c r="C24">
        <f>[3]Sheet2!I23</f>
        <v>5.4074654916996092E-3</v>
      </c>
      <c r="D24">
        <f>[3]Sheet2!J23</f>
        <v>2.6454008325631849E-2</v>
      </c>
      <c r="E24">
        <f>[3]Sheet2!K23</f>
        <v>4.7700367324143697E-3</v>
      </c>
      <c r="G24">
        <v>23</v>
      </c>
      <c r="H24">
        <f t="shared" si="12"/>
        <v>5.1947335570569929E-2</v>
      </c>
      <c r="I24">
        <f t="shared" si="13"/>
        <v>5.382930989684823E-3</v>
      </c>
      <c r="J24">
        <f t="shared" si="14"/>
        <v>3.25823619487981E-2</v>
      </c>
      <c r="K24">
        <f t="shared" si="15"/>
        <v>4.7483943426475436E-3</v>
      </c>
      <c r="L24">
        <f>[4]blank!T23</f>
        <v>5.2966325351472367E-2</v>
      </c>
      <c r="N24">
        <f t="shared" si="6"/>
        <v>0</v>
      </c>
      <c r="O24">
        <f t="shared" si="7"/>
        <v>0</v>
      </c>
      <c r="P24">
        <f t="shared" si="8"/>
        <v>0</v>
      </c>
      <c r="Q24">
        <f t="shared" si="9"/>
        <v>0</v>
      </c>
      <c r="S24" t="s">
        <v>29</v>
      </c>
      <c r="T24">
        <f>N24/Metadata!O$6</f>
        <v>0</v>
      </c>
      <c r="U24">
        <f>O24/Metadata!P$6/2</f>
        <v>0</v>
      </c>
      <c r="V24">
        <f>P24/Metadata!Q$6*10</f>
        <v>0</v>
      </c>
      <c r="W24">
        <f>Q24/Metadata!R$6</f>
        <v>0</v>
      </c>
      <c r="X24">
        <f t="shared" si="16"/>
        <v>0</v>
      </c>
    </row>
    <row r="25" spans="1:24" x14ac:dyDescent="0.2">
      <c r="A25">
        <f>[2]Sheet2!G24</f>
        <v>23</v>
      </c>
      <c r="B25">
        <f>[3]Sheet2!H24</f>
        <v>5.1947335570569929E-2</v>
      </c>
      <c r="C25">
        <f>[3]Sheet2!I24</f>
        <v>5.382930989684823E-3</v>
      </c>
      <c r="D25">
        <f>[3]Sheet2!J24</f>
        <v>3.25823619487981E-2</v>
      </c>
      <c r="E25">
        <f>[3]Sheet2!K24</f>
        <v>4.7483943426475436E-3</v>
      </c>
      <c r="G25">
        <v>24</v>
      </c>
      <c r="H25">
        <f t="shared" si="12"/>
        <v>0.24155468050949341</v>
      </c>
      <c r="I25">
        <f t="shared" si="13"/>
        <v>0.28072217419477169</v>
      </c>
      <c r="J25">
        <f t="shared" si="14"/>
        <v>4.0388285076297339E-2</v>
      </c>
      <c r="K25">
        <f t="shared" si="15"/>
        <v>0.51060933837580214</v>
      </c>
      <c r="L25">
        <f>[4]blank!T24</f>
        <v>5.2196521841123444E-2</v>
      </c>
      <c r="N25">
        <f t="shared" si="6"/>
        <v>0.24155468050949341</v>
      </c>
      <c r="O25">
        <f t="shared" si="7"/>
        <v>0.28072217419477169</v>
      </c>
      <c r="P25">
        <f t="shared" si="8"/>
        <v>0</v>
      </c>
      <c r="Q25">
        <f t="shared" si="9"/>
        <v>0.51060933837580214</v>
      </c>
      <c r="S25" t="s">
        <v>30</v>
      </c>
      <c r="T25">
        <f>N25/Metadata!O$6</f>
        <v>6.5461973037710147E-2</v>
      </c>
      <c r="U25">
        <f>O25/Metadata!P$6/2</f>
        <v>3.8455092355386855E-2</v>
      </c>
      <c r="V25">
        <f>P25/Metadata!Q$6*10</f>
        <v>0</v>
      </c>
      <c r="W25">
        <f>Q25/Metadata!R$6</f>
        <v>0.13894131656451403</v>
      </c>
      <c r="X25">
        <f t="shared" si="16"/>
        <v>6.0714595489402758E-2</v>
      </c>
    </row>
    <row r="26" spans="1:24" x14ac:dyDescent="0.2">
      <c r="A26" t="str">
        <f>[2]Sheet2!G25</f>
        <v>26/29</v>
      </c>
      <c r="B26">
        <f>[3]Sheet2!H25</f>
        <v>1.243900469084563</v>
      </c>
      <c r="C26">
        <f>[3]Sheet2!I25</f>
        <v>1.5946429860638072</v>
      </c>
      <c r="D26">
        <f>[3]Sheet2!J25</f>
        <v>0.18570522153097582</v>
      </c>
      <c r="E26">
        <f>[3]Sheet2!K25</f>
        <v>1.4966098142719677</v>
      </c>
      <c r="G26">
        <v>25</v>
      </c>
      <c r="H26">
        <f t="shared" si="12"/>
        <v>0.66339339837205002</v>
      </c>
      <c r="I26">
        <f t="shared" si="13"/>
        <v>0.74836697395767371</v>
      </c>
      <c r="J26">
        <f t="shared" si="14"/>
        <v>0.1263171679581146</v>
      </c>
      <c r="K26">
        <f t="shared" si="15"/>
        <v>0.85557812565514335</v>
      </c>
      <c r="L26">
        <f>[4]blank!T25</f>
        <v>4.6643735508269328E-2</v>
      </c>
      <c r="N26">
        <f t="shared" si="6"/>
        <v>0.66339339837205002</v>
      </c>
      <c r="O26">
        <f t="shared" si="7"/>
        <v>0.74836697395767371</v>
      </c>
      <c r="P26">
        <f t="shared" si="8"/>
        <v>0.1263171679581146</v>
      </c>
      <c r="Q26">
        <f t="shared" si="9"/>
        <v>0.85557812565514335</v>
      </c>
      <c r="S26" t="s">
        <v>31</v>
      </c>
      <c r="T26">
        <f>N26/Metadata!O$6</f>
        <v>0.17978140877265805</v>
      </c>
      <c r="U26">
        <f>O26/Metadata!P$6/2</f>
        <v>0.10251602382965484</v>
      </c>
      <c r="V26">
        <f>P26/Metadata!Q$6*10</f>
        <v>0.34822100057265187</v>
      </c>
      <c r="W26">
        <f>Q26/Metadata!R$6</f>
        <v>0.23281037432737706</v>
      </c>
      <c r="X26">
        <f t="shared" si="16"/>
        <v>0.21583220187558544</v>
      </c>
    </row>
    <row r="27" spans="1:24" x14ac:dyDescent="0.2">
      <c r="A27">
        <f>[2]Sheet2!G26</f>
        <v>25</v>
      </c>
      <c r="B27">
        <f>[3]Sheet2!H26</f>
        <v>0.66339339837205002</v>
      </c>
      <c r="C27">
        <f>[3]Sheet2!I26</f>
        <v>0.74836697395767371</v>
      </c>
      <c r="D27">
        <f>[3]Sheet2!J26</f>
        <v>0.1263171679581146</v>
      </c>
      <c r="E27">
        <f>[3]Sheet2!K26</f>
        <v>0.85557812565514335</v>
      </c>
      <c r="G27" t="s">
        <v>190</v>
      </c>
      <c r="H27">
        <f t="shared" si="12"/>
        <v>1.243900469084563</v>
      </c>
      <c r="I27">
        <f t="shared" si="13"/>
        <v>1.5946429860638072</v>
      </c>
      <c r="J27">
        <f t="shared" si="14"/>
        <v>0.18570522153097582</v>
      </c>
      <c r="K27">
        <f t="shared" si="15"/>
        <v>1.4966098142719677</v>
      </c>
      <c r="L27">
        <f>[4]blank!T26</f>
        <v>8.1416475605122329E-2</v>
      </c>
      <c r="N27">
        <f t="shared" si="6"/>
        <v>1.243900469084563</v>
      </c>
      <c r="O27">
        <f t="shared" si="7"/>
        <v>1.5946429860638072</v>
      </c>
      <c r="P27">
        <f t="shared" si="8"/>
        <v>0.18570522153097582</v>
      </c>
      <c r="Q27">
        <f t="shared" si="9"/>
        <v>1.4966098142719677</v>
      </c>
      <c r="S27" t="s">
        <v>32</v>
      </c>
      <c r="T27">
        <f>N27/Metadata!O$6</f>
        <v>0.33710039812541925</v>
      </c>
      <c r="U27">
        <f>O27/Metadata!P$6/2</f>
        <v>0.2184442446659266</v>
      </c>
      <c r="V27">
        <f>P27/Metadata!Q$6*10</f>
        <v>0.51193720614861371</v>
      </c>
      <c r="W27">
        <f>Q27/Metadata!R$6</f>
        <v>0.40724076578732299</v>
      </c>
      <c r="X27">
        <f t="shared" si="16"/>
        <v>0.36868065368182062</v>
      </c>
    </row>
    <row r="28" spans="1:24" x14ac:dyDescent="0.2">
      <c r="A28">
        <f>[2]Sheet2!G27</f>
        <v>31</v>
      </c>
      <c r="B28">
        <f>[3]Sheet2!H27</f>
        <v>7.9280297766503089</v>
      </c>
      <c r="C28">
        <f>[3]Sheet2!I27</f>
        <v>8.4031644201780153</v>
      </c>
      <c r="D28">
        <f>[3]Sheet2!J27</f>
        <v>1.069402175876988</v>
      </c>
      <c r="E28">
        <f>[3]Sheet2!K27</f>
        <v>8.8559295914856762</v>
      </c>
      <c r="G28">
        <v>27</v>
      </c>
      <c r="H28">
        <f t="shared" si="12"/>
        <v>0.69069035157605407</v>
      </c>
      <c r="I28">
        <f t="shared" si="13"/>
        <v>0.579491349846328</v>
      </c>
      <c r="J28">
        <f t="shared" si="14"/>
        <v>7.4873393535684604E-2</v>
      </c>
      <c r="K28">
        <f t="shared" si="15"/>
        <v>0.65429758437846575</v>
      </c>
      <c r="L28">
        <f>[4]blank!T27</f>
        <v>4.1805674952559838E-2</v>
      </c>
      <c r="N28">
        <f t="shared" si="6"/>
        <v>0.69069035157605407</v>
      </c>
      <c r="O28">
        <f t="shared" si="7"/>
        <v>0.579491349846328</v>
      </c>
      <c r="P28">
        <f t="shared" si="8"/>
        <v>7.4873393535684604E-2</v>
      </c>
      <c r="Q28">
        <f t="shared" si="9"/>
        <v>0.65429758437846575</v>
      </c>
      <c r="S28" t="s">
        <v>33</v>
      </c>
      <c r="T28">
        <f>N28/Metadata!O$6</f>
        <v>0.18717895706641557</v>
      </c>
      <c r="U28">
        <f>O28/Metadata!P$6/2</f>
        <v>7.9382376691151224E-2</v>
      </c>
      <c r="V28">
        <f>P28/Metadata!Q$6*10</f>
        <v>0.20640494427417319</v>
      </c>
      <c r="W28">
        <f>Q28/Metadata!R$6</f>
        <v>0.17804015901412551</v>
      </c>
      <c r="X28">
        <f t="shared" si="16"/>
        <v>0.16275160926146637</v>
      </c>
    </row>
    <row r="29" spans="1:24" x14ac:dyDescent="0.2">
      <c r="A29" t="str">
        <f>[2]Sheet2!G28</f>
        <v>20/28</v>
      </c>
      <c r="B29">
        <f>[3]Sheet2!H28</f>
        <v>6.1703266747898917</v>
      </c>
      <c r="C29">
        <f>[3]Sheet2!I28</f>
        <v>24.250313394320344</v>
      </c>
      <c r="D29">
        <f>[3]Sheet2!J28</f>
        <v>0.79871364300424053</v>
      </c>
      <c r="E29">
        <f>[3]Sheet2!K28</f>
        <v>6.9653511009174904</v>
      </c>
      <c r="G29">
        <v>31</v>
      </c>
      <c r="H29">
        <f t="shared" si="12"/>
        <v>7.9280297766503089</v>
      </c>
      <c r="I29">
        <f t="shared" si="13"/>
        <v>8.4031644201780153</v>
      </c>
      <c r="J29">
        <f t="shared" si="14"/>
        <v>1.069402175876988</v>
      </c>
      <c r="K29">
        <f t="shared" si="15"/>
        <v>8.8559295914856762</v>
      </c>
      <c r="L29">
        <f>[4]blank!T28</f>
        <v>6.7175916575233779E-2</v>
      </c>
      <c r="N29">
        <f t="shared" si="6"/>
        <v>7.9280297766503089</v>
      </c>
      <c r="O29">
        <f t="shared" si="7"/>
        <v>8.4031644201780153</v>
      </c>
      <c r="P29">
        <f t="shared" si="8"/>
        <v>1.069402175876988</v>
      </c>
      <c r="Q29">
        <f t="shared" si="9"/>
        <v>8.8559295914856762</v>
      </c>
      <c r="S29" t="s">
        <v>34</v>
      </c>
      <c r="T29">
        <f>N29/Metadata!O$6</f>
        <v>2.1485175546447297</v>
      </c>
      <c r="U29">
        <f>O29/Metadata!P$6/2</f>
        <v>1.1511184137211801</v>
      </c>
      <c r="V29">
        <f>P29/Metadata!Q$6*10</f>
        <v>2.9480418356270919</v>
      </c>
      <c r="W29">
        <f>Q29/Metadata!R$6</f>
        <v>2.4097767595822139</v>
      </c>
      <c r="X29">
        <f t="shared" si="16"/>
        <v>2.1643636408938036</v>
      </c>
    </row>
    <row r="30" spans="1:24" x14ac:dyDescent="0.2">
      <c r="A30" t="str">
        <f>[2]Sheet2!G29</f>
        <v>21/33</v>
      </c>
      <c r="B30">
        <f>[3]Sheet2!H29</f>
        <v>4.7782204108815503</v>
      </c>
      <c r="C30">
        <f>[3]Sheet2!I29</f>
        <v>6.5062625932206588</v>
      </c>
      <c r="D30">
        <f>[3]Sheet2!J29</f>
        <v>0.85861661867557049</v>
      </c>
      <c r="E30">
        <f>[3]Sheet2!K29</f>
        <v>6.007358810040957</v>
      </c>
      <c r="G30">
        <v>32</v>
      </c>
      <c r="H30">
        <f t="shared" si="12"/>
        <v>2.2081025737486057</v>
      </c>
      <c r="I30">
        <f t="shared" si="13"/>
        <v>2.4862570899453043</v>
      </c>
      <c r="J30">
        <f t="shared" si="14"/>
        <v>0.26232085199596095</v>
      </c>
      <c r="K30">
        <f t="shared" si="15"/>
        <v>2.2659310147866565</v>
      </c>
      <c r="L30">
        <f>[4]blank!T29</f>
        <v>5.8194148018948871E-2</v>
      </c>
      <c r="N30">
        <f t="shared" si="6"/>
        <v>2.2081025737486057</v>
      </c>
      <c r="O30">
        <f t="shared" si="7"/>
        <v>2.4862570899453043</v>
      </c>
      <c r="P30">
        <f t="shared" si="8"/>
        <v>0.26232085199596095</v>
      </c>
      <c r="Q30">
        <f t="shared" si="9"/>
        <v>2.2659310147866565</v>
      </c>
      <c r="S30" t="s">
        <v>35</v>
      </c>
      <c r="T30">
        <f>N30/Metadata!O$6</f>
        <v>0.59840178150283763</v>
      </c>
      <c r="U30">
        <f>O30/Metadata!P$6/2</f>
        <v>0.34058316300566294</v>
      </c>
      <c r="V30">
        <f>P30/Metadata!Q$6*10</f>
        <v>0.72314500894599909</v>
      </c>
      <c r="W30">
        <f>Q30/Metadata!R$6</f>
        <v>0.61657986796769337</v>
      </c>
      <c r="X30">
        <f t="shared" si="16"/>
        <v>0.56967745535554826</v>
      </c>
    </row>
    <row r="31" spans="1:24" x14ac:dyDescent="0.2">
      <c r="A31">
        <f>[2]Sheet2!G30</f>
        <v>22</v>
      </c>
      <c r="B31">
        <f>[3]Sheet2!H30</f>
        <v>2.7735021903883612</v>
      </c>
      <c r="C31">
        <f>[3]Sheet2!I30</f>
        <v>3.0947505940677469</v>
      </c>
      <c r="D31">
        <f>[3]Sheet2!J30</f>
        <v>0.41669016279135213</v>
      </c>
      <c r="E31">
        <f>[3]Sheet2!K30</f>
        <v>3.1052058706857881</v>
      </c>
      <c r="G31">
        <v>34</v>
      </c>
      <c r="H31">
        <f t="shared" si="12"/>
        <v>4.4912547548175599E-2</v>
      </c>
      <c r="I31">
        <f t="shared" si="13"/>
        <v>5.4074654916996092E-3</v>
      </c>
      <c r="J31">
        <f t="shared" si="14"/>
        <v>2.6454008325631849E-2</v>
      </c>
      <c r="K31">
        <f t="shared" si="15"/>
        <v>4.7700367324143697E-3</v>
      </c>
      <c r="L31">
        <f>[4]blank!T30</f>
        <v>4.378818951364491E-2</v>
      </c>
      <c r="N31">
        <f t="shared" si="6"/>
        <v>4.4912547548175599E-2</v>
      </c>
      <c r="O31">
        <f t="shared" si="7"/>
        <v>0</v>
      </c>
      <c r="P31">
        <f t="shared" si="8"/>
        <v>0</v>
      </c>
      <c r="Q31">
        <f t="shared" si="9"/>
        <v>0</v>
      </c>
      <c r="S31" t="s">
        <v>36</v>
      </c>
      <c r="T31">
        <f>N31/Metadata!O$6</f>
        <v>1.2171422099759304E-2</v>
      </c>
      <c r="U31">
        <f>O31/Metadata!P$6/2</f>
        <v>0</v>
      </c>
      <c r="V31">
        <f>P31/Metadata!Q$6*10</f>
        <v>0</v>
      </c>
      <c r="W31">
        <f>Q31/Metadata!R$6</f>
        <v>0</v>
      </c>
      <c r="X31">
        <f t="shared" si="16"/>
        <v>3.0428555249398261E-3</v>
      </c>
    </row>
    <row r="32" spans="1:24" x14ac:dyDescent="0.2">
      <c r="A32">
        <f>[2]Sheet2!G31</f>
        <v>36</v>
      </c>
      <c r="B32">
        <f>[3]Sheet2!H31</f>
        <v>0.44112341806741051</v>
      </c>
      <c r="C32">
        <f>[3]Sheet2!I31</f>
        <v>0.49631532936035788</v>
      </c>
      <c r="D32">
        <f>[3]Sheet2!J31</f>
        <v>9.2141948919999897E-2</v>
      </c>
      <c r="E32">
        <f>[3]Sheet2!K31</f>
        <v>0.40153266362064222</v>
      </c>
      <c r="G32">
        <v>35</v>
      </c>
      <c r="H32">
        <f t="shared" si="12"/>
        <v>0.25864564665564477</v>
      </c>
      <c r="I32">
        <f t="shared" si="13"/>
        <v>0.43267493802076412</v>
      </c>
      <c r="J32">
        <f t="shared" si="14"/>
        <v>4.1046532990932513E-2</v>
      </c>
      <c r="K32">
        <f t="shared" si="15"/>
        <v>0.16456727839086063</v>
      </c>
      <c r="L32">
        <f>[4]blank!T31</f>
        <v>4.1194838032210378E-2</v>
      </c>
      <c r="N32">
        <f t="shared" si="6"/>
        <v>0.25864564665564477</v>
      </c>
      <c r="O32">
        <f t="shared" si="7"/>
        <v>0.43267493802076412</v>
      </c>
      <c r="P32">
        <f t="shared" si="8"/>
        <v>0</v>
      </c>
      <c r="Q32">
        <f t="shared" si="9"/>
        <v>0.16456727839086063</v>
      </c>
      <c r="S32" t="s">
        <v>37</v>
      </c>
      <c r="T32">
        <f>N32/Metadata!O$6</f>
        <v>7.0093671180292014E-2</v>
      </c>
      <c r="U32">
        <f>O32/Metadata!P$6/2</f>
        <v>5.9270539454804677E-2</v>
      </c>
      <c r="V32">
        <f>P32/Metadata!Q$6*10</f>
        <v>0</v>
      </c>
      <c r="W32">
        <f>Q32/Metadata!R$6</f>
        <v>4.4780211806930516E-2</v>
      </c>
      <c r="X32">
        <f t="shared" si="16"/>
        <v>4.3536105610506796E-2</v>
      </c>
    </row>
    <row r="33" spans="1:24" x14ac:dyDescent="0.2">
      <c r="A33">
        <f>[2]Sheet2!G32</f>
        <v>39</v>
      </c>
      <c r="B33">
        <f>[3]Sheet2!H32</f>
        <v>0.17233711723951631</v>
      </c>
      <c r="C33">
        <f>[3]Sheet2!I32</f>
        <v>0.36161392504649897</v>
      </c>
      <c r="D33">
        <f>[3]Sheet2!J32</f>
        <v>4.8856445963408532E-2</v>
      </c>
      <c r="E33">
        <f>[3]Sheet2!K32</f>
        <v>0.15211313538977919</v>
      </c>
      <c r="G33">
        <v>36</v>
      </c>
      <c r="H33">
        <f t="shared" si="12"/>
        <v>0.44112341806741051</v>
      </c>
      <c r="I33">
        <f t="shared" si="13"/>
        <v>0.49631532936035788</v>
      </c>
      <c r="J33">
        <f t="shared" si="14"/>
        <v>9.2141948919999897E-2</v>
      </c>
      <c r="K33">
        <f t="shared" si="15"/>
        <v>0.40153266362064222</v>
      </c>
      <c r="L33">
        <f>[4]blank!T32</f>
        <v>4.7113538394428223E-2</v>
      </c>
      <c r="N33">
        <f t="shared" si="6"/>
        <v>0.44112341806741051</v>
      </c>
      <c r="O33">
        <f t="shared" si="7"/>
        <v>0.49631532936035788</v>
      </c>
      <c r="P33">
        <f t="shared" si="8"/>
        <v>9.2141948919999897E-2</v>
      </c>
      <c r="Q33">
        <f t="shared" si="9"/>
        <v>0.40153266362064222</v>
      </c>
      <c r="S33" t="s">
        <v>38</v>
      </c>
      <c r="T33">
        <f>N33/Metadata!O$6</f>
        <v>0.11954564175251606</v>
      </c>
      <c r="U33">
        <f>O33/Metadata!P$6/2</f>
        <v>6.7988401282132391E-2</v>
      </c>
      <c r="V33">
        <f>P33/Metadata!Q$6*10</f>
        <v>0.25400950770425634</v>
      </c>
      <c r="W33">
        <f>Q33/Metadata!R$6</f>
        <v>0.10926058874005122</v>
      </c>
      <c r="X33">
        <f t="shared" si="16"/>
        <v>0.137701034869739</v>
      </c>
    </row>
    <row r="34" spans="1:24" x14ac:dyDescent="0.2">
      <c r="A34">
        <f>[2]Sheet2!G33</f>
        <v>38</v>
      </c>
      <c r="B34">
        <f>[3]Sheet2!H33</f>
        <v>0.24676697972810099</v>
      </c>
      <c r="C34">
        <f>[3]Sheet2!I33</f>
        <v>0.47040023571113104</v>
      </c>
      <c r="D34">
        <f>[3]Sheet2!J33</f>
        <v>4.6844355912999139E-2</v>
      </c>
      <c r="E34">
        <f>[3]Sheet2!K33</f>
        <v>0.15038876194832121</v>
      </c>
      <c r="G34">
        <v>37</v>
      </c>
      <c r="H34">
        <f t="shared" si="12"/>
        <v>1.4506109430228122</v>
      </c>
      <c r="I34">
        <f t="shared" si="13"/>
        <v>1.8142986953760758</v>
      </c>
      <c r="J34">
        <f t="shared" si="14"/>
        <v>0.13201776816108177</v>
      </c>
      <c r="K34">
        <f t="shared" si="15"/>
        <v>1.2017070881835388</v>
      </c>
      <c r="L34">
        <f>[4]blank!T33</f>
        <v>6.3425218457330845E-2</v>
      </c>
      <c r="N34">
        <f t="shared" si="6"/>
        <v>1.4506109430228122</v>
      </c>
      <c r="O34">
        <f t="shared" si="7"/>
        <v>1.8142986953760758</v>
      </c>
      <c r="P34">
        <f t="shared" si="8"/>
        <v>0.13201776816108177</v>
      </c>
      <c r="Q34">
        <f t="shared" si="9"/>
        <v>1.2017070881835388</v>
      </c>
      <c r="S34" t="s">
        <v>39</v>
      </c>
      <c r="T34">
        <f>N34/Metadata!O$6</f>
        <v>0.39311949675359154</v>
      </c>
      <c r="U34">
        <f>O34/Metadata!P$6/2</f>
        <v>0.24853406785934007</v>
      </c>
      <c r="V34">
        <f>P34/Metadata!Q$6*10</f>
        <v>0.36393595633543557</v>
      </c>
      <c r="W34">
        <f>Q34/Metadata!R$6</f>
        <v>0.32699512603556019</v>
      </c>
      <c r="X34">
        <f t="shared" si="16"/>
        <v>0.33314616174598183</v>
      </c>
    </row>
    <row r="35" spans="1:24" x14ac:dyDescent="0.2">
      <c r="A35">
        <f>[2]Sheet2!G34</f>
        <v>35</v>
      </c>
      <c r="B35">
        <f>[3]Sheet2!H34</f>
        <v>0.25864564665564477</v>
      </c>
      <c r="C35">
        <f>[3]Sheet2!I34</f>
        <v>0.43267493802076412</v>
      </c>
      <c r="D35">
        <f>[3]Sheet2!J34</f>
        <v>4.1046532990932513E-2</v>
      </c>
      <c r="E35">
        <f>[3]Sheet2!K34</f>
        <v>0.16456727839086063</v>
      </c>
      <c r="G35">
        <v>38</v>
      </c>
      <c r="H35">
        <f t="shared" si="12"/>
        <v>0.24676697972810099</v>
      </c>
      <c r="I35">
        <f t="shared" si="13"/>
        <v>0.47040023571113104</v>
      </c>
      <c r="J35">
        <f t="shared" si="14"/>
        <v>4.6844355912999139E-2</v>
      </c>
      <c r="K35">
        <f t="shared" si="15"/>
        <v>0.15038876194832121</v>
      </c>
      <c r="L35">
        <f>[4]blank!T34</f>
        <v>4.0080237194337807E-2</v>
      </c>
      <c r="N35">
        <f t="shared" si="6"/>
        <v>0.24676697972810099</v>
      </c>
      <c r="O35">
        <f t="shared" si="7"/>
        <v>0.47040023571113104</v>
      </c>
      <c r="P35">
        <f t="shared" si="8"/>
        <v>4.6844355912999139E-2</v>
      </c>
      <c r="Q35">
        <f t="shared" si="9"/>
        <v>0.15038876194832121</v>
      </c>
      <c r="S35" t="s">
        <v>40</v>
      </c>
      <c r="T35">
        <f>N35/Metadata!O$6</f>
        <v>6.6874520251422945E-2</v>
      </c>
      <c r="U35">
        <f>O35/Metadata!P$6/2</f>
        <v>6.4438388453476839E-2</v>
      </c>
      <c r="V35">
        <f>P35/Metadata!Q$6*10</f>
        <v>0.12913674958747434</v>
      </c>
      <c r="W35">
        <f>Q35/Metadata!R$6</f>
        <v>4.0922112094684056E-2</v>
      </c>
      <c r="X35">
        <f t="shared" si="16"/>
        <v>7.5342942596764537E-2</v>
      </c>
    </row>
    <row r="36" spans="1:24" x14ac:dyDescent="0.2">
      <c r="A36">
        <f>[2]Sheet2!G35</f>
        <v>37</v>
      </c>
      <c r="B36">
        <f>[3]Sheet2!H35</f>
        <v>1.4506109430228122</v>
      </c>
      <c r="C36">
        <f>[3]Sheet2!I35</f>
        <v>1.8142986953760758</v>
      </c>
      <c r="D36">
        <f>[3]Sheet2!J35</f>
        <v>0.13201776816108177</v>
      </c>
      <c r="E36">
        <f>[3]Sheet2!K35</f>
        <v>1.2017070881835388</v>
      </c>
      <c r="G36">
        <v>39</v>
      </c>
      <c r="H36">
        <f t="shared" si="12"/>
        <v>0.17233711723951631</v>
      </c>
      <c r="I36">
        <f t="shared" si="13"/>
        <v>0.36161392504649897</v>
      </c>
      <c r="J36">
        <f t="shared" si="14"/>
        <v>4.8856445963408532E-2</v>
      </c>
      <c r="K36">
        <f t="shared" si="15"/>
        <v>0.15211313538977919</v>
      </c>
      <c r="L36">
        <f>[4]blank!T35</f>
        <v>4.1125150885073652E-2</v>
      </c>
      <c r="N36">
        <f t="shared" si="6"/>
        <v>0.17233711723951631</v>
      </c>
      <c r="O36">
        <f t="shared" si="7"/>
        <v>0.36161392504649897</v>
      </c>
      <c r="P36">
        <f t="shared" si="8"/>
        <v>4.8856445963408532E-2</v>
      </c>
      <c r="Q36">
        <f t="shared" si="9"/>
        <v>0.15211313538977919</v>
      </c>
      <c r="S36" t="s">
        <v>41</v>
      </c>
      <c r="T36">
        <f>N36/Metadata!O$6</f>
        <v>4.6703825810100713E-2</v>
      </c>
      <c r="U36">
        <f>O36/Metadata!P$6/2</f>
        <v>4.953615411587977E-2</v>
      </c>
      <c r="V36">
        <f>P36/Metadata!Q$6*10</f>
        <v>0.1346835174728038</v>
      </c>
      <c r="W36">
        <f>Q36/Metadata!R$6</f>
        <v>4.1391329357664708E-2</v>
      </c>
      <c r="X36">
        <f t="shared" si="16"/>
        <v>6.8078706689112256E-2</v>
      </c>
    </row>
    <row r="37" spans="1:24" x14ac:dyDescent="0.2">
      <c r="A37">
        <f>[2]Sheet2!G36</f>
        <v>54</v>
      </c>
      <c r="B37">
        <f>[3]Sheet2!H36</f>
        <v>6.1464778553904531E-2</v>
      </c>
      <c r="C37">
        <f>[3]Sheet2!I36</f>
        <v>1.1465660100507265E-2</v>
      </c>
      <c r="D37">
        <f>[3]Sheet2!J36</f>
        <v>1.2010343342920851E-2</v>
      </c>
      <c r="E37">
        <f>[3]Sheet2!K36</f>
        <v>9.8594792674620655E-3</v>
      </c>
      <c r="G37" t="s">
        <v>191</v>
      </c>
      <c r="H37">
        <f t="shared" si="12"/>
        <v>5.1846753416034774</v>
      </c>
      <c r="I37">
        <f t="shared" si="13"/>
        <v>6.2874019562236994</v>
      </c>
      <c r="J37">
        <f t="shared" si="14"/>
        <v>0.56799246779211088</v>
      </c>
      <c r="K37">
        <f t="shared" si="15"/>
        <v>5.6307714211941491</v>
      </c>
      <c r="L37">
        <f>[4]blank!T36</f>
        <v>0.1985369714331795</v>
      </c>
      <c r="N37">
        <f t="shared" si="6"/>
        <v>5.1846753416034774</v>
      </c>
      <c r="O37">
        <f t="shared" si="7"/>
        <v>6.2874019562236994</v>
      </c>
      <c r="P37">
        <f t="shared" si="8"/>
        <v>0.56799246779211088</v>
      </c>
      <c r="Q37">
        <f t="shared" si="9"/>
        <v>5.6307714211941491</v>
      </c>
      <c r="S37" t="s">
        <v>42</v>
      </c>
      <c r="T37">
        <f>N37/Metadata!O$6</f>
        <v>1.4050610681832294</v>
      </c>
      <c r="U37">
        <f>O37/Metadata!P$6/2</f>
        <v>0.86128793920735247</v>
      </c>
      <c r="V37">
        <f>P37/Metadata!Q$6*10</f>
        <v>1.5657959139638296</v>
      </c>
      <c r="W37">
        <f>Q37/Metadata!R$6</f>
        <v>1.5321826996410262</v>
      </c>
      <c r="X37">
        <f t="shared" si="16"/>
        <v>1.3410819052488594</v>
      </c>
    </row>
    <row r="38" spans="1:24" x14ac:dyDescent="0.2">
      <c r="A38" t="str">
        <f>[2]Sheet2!G37</f>
        <v>50/53</v>
      </c>
      <c r="B38">
        <f>[3]Sheet2!H37</f>
        <v>4.3046237542010024</v>
      </c>
      <c r="C38">
        <f>[3]Sheet2!I37</f>
        <v>4.4899994881490937</v>
      </c>
      <c r="D38">
        <f>[3]Sheet2!J37</f>
        <v>0.54334168658418069</v>
      </c>
      <c r="E38">
        <f>[3]Sheet2!K37</f>
        <v>3.9462164052850301</v>
      </c>
      <c r="G38">
        <v>41</v>
      </c>
      <c r="H38">
        <f t="shared" si="12"/>
        <v>0.90998331996602111</v>
      </c>
      <c r="I38">
        <f t="shared" si="13"/>
        <v>2.1372719083687048</v>
      </c>
      <c r="J38">
        <f t="shared" si="14"/>
        <v>0.21739835510361255</v>
      </c>
      <c r="K38">
        <f t="shared" si="15"/>
        <v>1.6218794799642649E-2</v>
      </c>
      <c r="L38">
        <f>[4]blank!T37</f>
        <v>7.2395826103574604E-2</v>
      </c>
      <c r="N38">
        <f t="shared" si="6"/>
        <v>0.90998331996602111</v>
      </c>
      <c r="O38">
        <f t="shared" si="7"/>
        <v>2.1372719083687048</v>
      </c>
      <c r="P38">
        <f t="shared" si="8"/>
        <v>0.21739835510361255</v>
      </c>
      <c r="Q38">
        <f t="shared" si="9"/>
        <v>0</v>
      </c>
      <c r="S38" t="s">
        <v>43</v>
      </c>
      <c r="T38">
        <f>N38/Metadata!O$6</f>
        <v>0.2466079457898995</v>
      </c>
      <c r="U38">
        <f>O38/Metadata!P$6/2</f>
        <v>0.29277697374867079</v>
      </c>
      <c r="V38">
        <f>P38/Metadata!Q$6*10</f>
        <v>0.59930628560427213</v>
      </c>
      <c r="W38">
        <f>Q38/Metadata!R$6</f>
        <v>0</v>
      </c>
      <c r="X38">
        <f t="shared" si="16"/>
        <v>0.2846728012857106</v>
      </c>
    </row>
    <row r="39" spans="1:24" x14ac:dyDescent="0.2">
      <c r="A39" t="str">
        <f>[2]Sheet2!G38</f>
        <v>45/51</v>
      </c>
      <c r="B39">
        <f>[3]Sheet2!H38</f>
        <v>2.3102359368380574</v>
      </c>
      <c r="C39">
        <f>[3]Sheet2!I38</f>
        <v>2.3144460556663309</v>
      </c>
      <c r="D39">
        <f>[3]Sheet2!J38</f>
        <v>0.31122687561887974</v>
      </c>
      <c r="E39">
        <f>[3]Sheet2!K38</f>
        <v>2.2942464501147115</v>
      </c>
      <c r="G39">
        <v>42</v>
      </c>
      <c r="H39">
        <f t="shared" si="12"/>
        <v>3.7201830147454467</v>
      </c>
      <c r="I39">
        <f t="shared" si="13"/>
        <v>4.6658812282756239</v>
      </c>
      <c r="J39">
        <f t="shared" si="14"/>
        <v>0.56776706097574015</v>
      </c>
      <c r="K39">
        <f t="shared" si="15"/>
        <v>3.9783179166164682</v>
      </c>
      <c r="L39">
        <f>[4]blank!T38</f>
        <v>9.0017954989573573E-2</v>
      </c>
      <c r="N39">
        <f t="shared" si="6"/>
        <v>3.7201830147454467</v>
      </c>
      <c r="O39">
        <f t="shared" si="7"/>
        <v>4.6658812282756239</v>
      </c>
      <c r="P39">
        <f t="shared" si="8"/>
        <v>0.56776706097574015</v>
      </c>
      <c r="Q39">
        <f t="shared" si="9"/>
        <v>3.9783179166164682</v>
      </c>
      <c r="S39" t="s">
        <v>44</v>
      </c>
      <c r="T39">
        <f>N39/Metadata!O$6</f>
        <v>1.0081796787913726</v>
      </c>
      <c r="U39">
        <f>O39/Metadata!P$6/2</f>
        <v>0.639161812091532</v>
      </c>
      <c r="V39">
        <f>P39/Metadata!Q$6*10</f>
        <v>1.5651745305968552</v>
      </c>
      <c r="W39">
        <f>Q39/Metadata!R$6</f>
        <v>1.0825354875121134</v>
      </c>
      <c r="X39">
        <f t="shared" si="16"/>
        <v>1.0737628772479684</v>
      </c>
    </row>
    <row r="40" spans="1:24" x14ac:dyDescent="0.2">
      <c r="A40">
        <f>[2]Sheet2!G39</f>
        <v>46</v>
      </c>
      <c r="B40">
        <f>[3]Sheet2!H39</f>
        <v>1.134851943366699</v>
      </c>
      <c r="C40">
        <f>[3]Sheet2!I39</f>
        <v>1.8027610650085065E-2</v>
      </c>
      <c r="D40">
        <f>[3]Sheet2!J39</f>
        <v>1.8884023393510418E-2</v>
      </c>
      <c r="E40">
        <f>[3]Sheet2!K39</f>
        <v>1.5502191054706767E-2</v>
      </c>
      <c r="G40">
        <v>43</v>
      </c>
      <c r="H40">
        <f t="shared" si="12"/>
        <v>1.1526289946205397</v>
      </c>
      <c r="I40">
        <f t="shared" si="13"/>
        <v>2.0817186093225748E-2</v>
      </c>
      <c r="J40">
        <f t="shared" si="14"/>
        <v>0.23064927133612359</v>
      </c>
      <c r="K40">
        <f t="shared" si="15"/>
        <v>1.7900985455166104E-2</v>
      </c>
      <c r="L40">
        <f>[4]blank!T39</f>
        <v>0.10836931676602471</v>
      </c>
      <c r="N40">
        <f t="shared" si="6"/>
        <v>1.1526289946205397</v>
      </c>
      <c r="O40">
        <f t="shared" si="7"/>
        <v>0</v>
      </c>
      <c r="P40">
        <f t="shared" si="8"/>
        <v>0.23064927133612359</v>
      </c>
      <c r="Q40">
        <f t="shared" si="9"/>
        <v>0</v>
      </c>
      <c r="S40" t="s">
        <v>45</v>
      </c>
      <c r="T40">
        <f>N40/Metadata!O$6</f>
        <v>0.31236558119753477</v>
      </c>
      <c r="U40">
        <f>O40/Metadata!P$6/2</f>
        <v>0</v>
      </c>
      <c r="V40">
        <f>P40/Metadata!Q$6*10</f>
        <v>0.63583534482541793</v>
      </c>
      <c r="W40">
        <f>Q40/Metadata!R$6</f>
        <v>0</v>
      </c>
      <c r="X40">
        <f t="shared" si="16"/>
        <v>0.23705023150573817</v>
      </c>
    </row>
    <row r="41" spans="1:24" x14ac:dyDescent="0.2">
      <c r="A41">
        <f>[2]Sheet2!G40</f>
        <v>52</v>
      </c>
      <c r="B41">
        <f>[3]Sheet2!H40</f>
        <v>121.1861550124152</v>
      </c>
      <c r="C41">
        <f>[3]Sheet2!I40</f>
        <v>147.68335575275441</v>
      </c>
      <c r="D41">
        <f>[3]Sheet2!J40</f>
        <v>13.869651605306242</v>
      </c>
      <c r="E41">
        <f>[3]Sheet2!K40</f>
        <v>121.25768312729123</v>
      </c>
      <c r="G41" t="s">
        <v>192</v>
      </c>
      <c r="H41">
        <f t="shared" si="12"/>
        <v>40.700470363554395</v>
      </c>
      <c r="I41">
        <f t="shared" si="13"/>
        <v>53.145084919132984</v>
      </c>
      <c r="J41">
        <f t="shared" si="14"/>
        <v>5.076956438845956</v>
      </c>
      <c r="K41">
        <f t="shared" si="15"/>
        <v>40.186616048783357</v>
      </c>
      <c r="L41">
        <f>[4]blank!T40</f>
        <v>0.1802072149234191</v>
      </c>
      <c r="N41">
        <f t="shared" si="6"/>
        <v>40.700470363554395</v>
      </c>
      <c r="O41">
        <f t="shared" si="7"/>
        <v>53.145084919132984</v>
      </c>
      <c r="P41">
        <f t="shared" si="8"/>
        <v>5.076956438845956</v>
      </c>
      <c r="Q41">
        <f t="shared" si="9"/>
        <v>40.186616048783357</v>
      </c>
      <c r="S41" t="s">
        <v>46</v>
      </c>
      <c r="T41">
        <f>N41/Metadata!O$6</f>
        <v>11.02993776788526</v>
      </c>
      <c r="U41">
        <f>O41/Metadata!P$6/2</f>
        <v>7.2801486190477034</v>
      </c>
      <c r="V41">
        <f>P41/Metadata!Q$6*10</f>
        <v>13.995744834818684</v>
      </c>
      <c r="W41">
        <f>Q41/Metadata!R$6</f>
        <v>10.93513361869058</v>
      </c>
      <c r="X41">
        <f t="shared" si="16"/>
        <v>10.810241210110556</v>
      </c>
    </row>
    <row r="42" spans="1:24" x14ac:dyDescent="0.2">
      <c r="A42">
        <f>[2]Sheet2!G41</f>
        <v>73</v>
      </c>
      <c r="B42">
        <f>[3]Sheet2!H41</f>
        <v>1.1410584401906385</v>
      </c>
      <c r="C42">
        <f>[3]Sheet2!I41</f>
        <v>1.8190387702835149</v>
      </c>
      <c r="D42">
        <f>[3]Sheet2!J41</f>
        <v>0.38038068803943309</v>
      </c>
      <c r="E42">
        <f>[3]Sheet2!K41</f>
        <v>1.2298280612597206</v>
      </c>
      <c r="G42" t="s">
        <v>264</v>
      </c>
      <c r="H42">
        <f t="shared" si="12"/>
        <v>2.3102359368380574</v>
      </c>
      <c r="I42">
        <f t="shared" si="13"/>
        <v>2.3144460556663309</v>
      </c>
      <c r="J42">
        <f t="shared" si="14"/>
        <v>0.31122687561887974</v>
      </c>
      <c r="K42">
        <f t="shared" si="15"/>
        <v>2.2942464501147115</v>
      </c>
      <c r="L42">
        <f>[4]blank!T41</f>
        <v>6.6041569460585883E-2</v>
      </c>
      <c r="N42">
        <f t="shared" si="6"/>
        <v>2.3102359368380574</v>
      </c>
      <c r="O42">
        <f t="shared" si="7"/>
        <v>2.3144460556663309</v>
      </c>
      <c r="P42">
        <f t="shared" si="8"/>
        <v>0.31122687561887974</v>
      </c>
      <c r="Q42">
        <f t="shared" si="9"/>
        <v>2.2942464501147115</v>
      </c>
      <c r="S42" t="s">
        <v>265</v>
      </c>
      <c r="T42">
        <f>N42/Metadata!O$6</f>
        <v>0.62608019968422157</v>
      </c>
      <c r="U42">
        <f>O42/Metadata!P$6/2</f>
        <v>0.31704740488529315</v>
      </c>
      <c r="V42">
        <f>P42/Metadata!Q$6*10</f>
        <v>0.85796519811972671</v>
      </c>
      <c r="W42">
        <f>Q42/Metadata!R$6</f>
        <v>0.62428474832905057</v>
      </c>
      <c r="X42">
        <f t="shared" si="16"/>
        <v>0.606344387754573</v>
      </c>
    </row>
    <row r="43" spans="1:24" x14ac:dyDescent="0.2">
      <c r="A43">
        <f>[2]Sheet2!G42</f>
        <v>43</v>
      </c>
      <c r="B43">
        <f>[3]Sheet2!H42</f>
        <v>1.1526289946205397</v>
      </c>
      <c r="C43">
        <f>[3]Sheet2!I42</f>
        <v>2.0817186093225748E-2</v>
      </c>
      <c r="D43">
        <f>[3]Sheet2!J42</f>
        <v>0.23064927133612359</v>
      </c>
      <c r="E43">
        <f>[3]Sheet2!K42</f>
        <v>1.7900985455166104E-2</v>
      </c>
      <c r="G43">
        <v>46</v>
      </c>
      <c r="H43">
        <f t="shared" si="12"/>
        <v>1.134851943366699</v>
      </c>
      <c r="I43">
        <f t="shared" si="13"/>
        <v>1.8027610650085065E-2</v>
      </c>
      <c r="J43">
        <f t="shared" si="14"/>
        <v>1.8884023393510418E-2</v>
      </c>
      <c r="K43">
        <f t="shared" si="15"/>
        <v>1.5502191054706767E-2</v>
      </c>
      <c r="L43">
        <f>[4]blank!T42</f>
        <v>0.23075102288034516</v>
      </c>
      <c r="N43">
        <f t="shared" si="6"/>
        <v>1.134851943366699</v>
      </c>
      <c r="O43">
        <f t="shared" si="7"/>
        <v>0</v>
      </c>
      <c r="P43">
        <f t="shared" si="8"/>
        <v>0</v>
      </c>
      <c r="Q43">
        <f t="shared" si="9"/>
        <v>0</v>
      </c>
      <c r="S43" t="s">
        <v>47</v>
      </c>
      <c r="T43">
        <f>N43/Metadata!O$6</f>
        <v>0.30754795213146013</v>
      </c>
      <c r="U43">
        <f>O43/Metadata!P$6/2</f>
        <v>0</v>
      </c>
      <c r="V43">
        <f>P43/Metadata!Q$6*10</f>
        <v>0</v>
      </c>
      <c r="W43">
        <f>Q43/Metadata!R$6</f>
        <v>0</v>
      </c>
      <c r="X43">
        <f t="shared" si="16"/>
        <v>7.6886988032865033E-2</v>
      </c>
    </row>
    <row r="44" spans="1:24" x14ac:dyDescent="0.2">
      <c r="A44" t="str">
        <f>[2]Sheet2!G43</f>
        <v>49/69</v>
      </c>
      <c r="B44">
        <f>[3]Sheet2!H43</f>
        <v>25.161458006051177</v>
      </c>
      <c r="C44">
        <f>[3]Sheet2!I43</f>
        <v>31.332879783723246</v>
      </c>
      <c r="D44">
        <f>[3]Sheet2!J43</f>
        <v>3.0994872640117821</v>
      </c>
      <c r="E44">
        <f>[3]Sheet2!K43</f>
        <v>25.581490491642182</v>
      </c>
      <c r="G44">
        <v>48</v>
      </c>
      <c r="H44">
        <f t="shared" si="12"/>
        <v>3.1309324849082469</v>
      </c>
      <c r="I44">
        <f t="shared" si="13"/>
        <v>4.1673680001334006</v>
      </c>
      <c r="J44">
        <f t="shared" si="14"/>
        <v>0.44609500288830428</v>
      </c>
      <c r="K44">
        <f t="shared" si="15"/>
        <v>3.0821221537669148</v>
      </c>
      <c r="L44">
        <f>[4]blank!T43</f>
        <v>7.5026700765039603E-2</v>
      </c>
      <c r="N44">
        <f t="shared" si="6"/>
        <v>3.1309324849082469</v>
      </c>
      <c r="O44">
        <f t="shared" si="7"/>
        <v>4.1673680001334006</v>
      </c>
      <c r="P44">
        <f t="shared" si="8"/>
        <v>0.44609500288830428</v>
      </c>
      <c r="Q44">
        <f t="shared" si="9"/>
        <v>3.0821221537669148</v>
      </c>
      <c r="S44" t="s">
        <v>48</v>
      </c>
      <c r="T44">
        <f>N44/Metadata!O$6</f>
        <v>0.84849118832081349</v>
      </c>
      <c r="U44">
        <f>O44/Metadata!P$6/2</f>
        <v>0.57087232878448702</v>
      </c>
      <c r="V44">
        <f>P44/Metadata!Q$6*10</f>
        <v>1.2297587950019138</v>
      </c>
      <c r="W44">
        <f>Q44/Metadata!R$6</f>
        <v>0.83867269490056928</v>
      </c>
      <c r="X44">
        <f t="shared" si="16"/>
        <v>0.87194875175194586</v>
      </c>
    </row>
    <row r="45" spans="1:24" x14ac:dyDescent="0.2">
      <c r="A45">
        <f>[2]Sheet2!G44</f>
        <v>48</v>
      </c>
      <c r="B45">
        <f>[3]Sheet2!H44</f>
        <v>3.1309324849082469</v>
      </c>
      <c r="C45">
        <f>[3]Sheet2!I44</f>
        <v>4.1673680001334006</v>
      </c>
      <c r="D45">
        <f>[3]Sheet2!J44</f>
        <v>0.44609500288830428</v>
      </c>
      <c r="E45">
        <f>[3]Sheet2!K44</f>
        <v>3.0821221537669148</v>
      </c>
      <c r="G45" t="s">
        <v>193</v>
      </c>
      <c r="H45">
        <f t="shared" si="12"/>
        <v>25.161458006051177</v>
      </c>
      <c r="I45">
        <f t="shared" si="13"/>
        <v>31.332879783723246</v>
      </c>
      <c r="J45">
        <f t="shared" si="14"/>
        <v>3.0994872640117821</v>
      </c>
      <c r="K45">
        <f t="shared" si="15"/>
        <v>25.581490491642182</v>
      </c>
      <c r="L45">
        <f>[4]blank!T44</f>
        <v>0.14659115174866044</v>
      </c>
      <c r="N45">
        <f t="shared" si="6"/>
        <v>25.161458006051177</v>
      </c>
      <c r="O45">
        <f t="shared" si="7"/>
        <v>31.332879783723246</v>
      </c>
      <c r="P45">
        <f t="shared" si="8"/>
        <v>3.0994872640117821</v>
      </c>
      <c r="Q45">
        <f t="shared" si="9"/>
        <v>25.581490491642182</v>
      </c>
      <c r="S45" t="s">
        <v>49</v>
      </c>
      <c r="T45">
        <f>N45/Metadata!O$6</f>
        <v>6.8188233078632665</v>
      </c>
      <c r="U45">
        <f>O45/Metadata!P$6/2</f>
        <v>4.2921753128319562</v>
      </c>
      <c r="V45">
        <f>P45/Metadata!Q$6*10</f>
        <v>8.5444169924254503</v>
      </c>
      <c r="W45">
        <f>Q45/Metadata!R$6</f>
        <v>6.9609497936275933</v>
      </c>
      <c r="X45">
        <f t="shared" si="16"/>
        <v>6.6540913516870663</v>
      </c>
    </row>
    <row r="46" spans="1:24" x14ac:dyDescent="0.2">
      <c r="A46" t="str">
        <f>[2]Sheet2!G45</f>
        <v>44/47/65</v>
      </c>
      <c r="B46">
        <f>[3]Sheet2!H45</f>
        <v>40.700470363554395</v>
      </c>
      <c r="C46">
        <f>[3]Sheet2!I45</f>
        <v>53.145084919132984</v>
      </c>
      <c r="D46">
        <f>[3]Sheet2!J45</f>
        <v>5.076956438845956</v>
      </c>
      <c r="E46">
        <f>[3]Sheet2!K45</f>
        <v>40.186616048783357</v>
      </c>
      <c r="G46" t="s">
        <v>194</v>
      </c>
      <c r="H46">
        <f t="shared" si="12"/>
        <v>4.3046237542010024</v>
      </c>
      <c r="I46">
        <f t="shared" si="13"/>
        <v>4.4899994881490937</v>
      </c>
      <c r="J46">
        <f t="shared" si="14"/>
        <v>0.54334168658418069</v>
      </c>
      <c r="K46">
        <f t="shared" si="15"/>
        <v>3.9462164052850301</v>
      </c>
      <c r="L46">
        <f>[4]blank!T45</f>
        <v>0.13059650340007134</v>
      </c>
      <c r="N46">
        <f t="shared" si="6"/>
        <v>4.3046237542010024</v>
      </c>
      <c r="O46">
        <f t="shared" si="7"/>
        <v>4.4899994881490937</v>
      </c>
      <c r="P46">
        <f t="shared" si="8"/>
        <v>0.54334168658418069</v>
      </c>
      <c r="Q46">
        <f t="shared" si="9"/>
        <v>3.9462164052850301</v>
      </c>
      <c r="S46" t="s">
        <v>50</v>
      </c>
      <c r="T46">
        <f>N46/Metadata!O$6</f>
        <v>1.1665647030338457</v>
      </c>
      <c r="U46">
        <f>O46/Metadata!P$6/2</f>
        <v>0.61506842303314158</v>
      </c>
      <c r="V46">
        <f>P46/Metadata!Q$6*10</f>
        <v>1.4978406246244635</v>
      </c>
      <c r="W46">
        <f>Q46/Metadata!R$6</f>
        <v>1.0738003823879332</v>
      </c>
      <c r="X46">
        <f t="shared" si="16"/>
        <v>1.088318533269846</v>
      </c>
    </row>
    <row r="47" spans="1:24" x14ac:dyDescent="0.2">
      <c r="A47" t="str">
        <f>[2]Sheet2!G46</f>
        <v>59/62/75</v>
      </c>
      <c r="B47">
        <f>[3]Sheet2!H46</f>
        <v>1.2933338019769216</v>
      </c>
      <c r="C47">
        <f>[3]Sheet2!I46</f>
        <v>1.6962796982813284</v>
      </c>
      <c r="D47">
        <f>[3]Sheet2!J46</f>
        <v>0.28402957330813844</v>
      </c>
      <c r="E47">
        <f>[3]Sheet2!K46</f>
        <v>1.3112730472353167</v>
      </c>
      <c r="G47">
        <v>52</v>
      </c>
      <c r="H47">
        <f t="shared" ref="H47:H78" si="17">VLOOKUP($G47,$A$3:$E$178,2,FALSE)</f>
        <v>121.1861550124152</v>
      </c>
      <c r="I47">
        <f t="shared" ref="I47:I78" si="18">VLOOKUP($G47,$A$3:$E$178,3,FALSE)</f>
        <v>147.68335575275441</v>
      </c>
      <c r="J47">
        <f t="shared" ref="J47:J78" si="19">VLOOKUP($G47,$A$3:$E$178,4,FALSE)</f>
        <v>13.869651605306242</v>
      </c>
      <c r="K47">
        <f t="shared" ref="K47:K78" si="20">VLOOKUP($G47,$A$3:$E$178,5,FALSE)</f>
        <v>121.25768312729123</v>
      </c>
      <c r="L47">
        <f>[4]blank!T47</f>
        <v>5.2417758006140763E-2</v>
      </c>
      <c r="N47">
        <f t="shared" si="6"/>
        <v>121.1861550124152</v>
      </c>
      <c r="O47">
        <f t="shared" si="7"/>
        <v>147.68335575275441</v>
      </c>
      <c r="P47">
        <f t="shared" si="8"/>
        <v>13.869651605306242</v>
      </c>
      <c r="Q47">
        <f t="shared" si="9"/>
        <v>121.25768312729123</v>
      </c>
      <c r="S47" t="s">
        <v>51</v>
      </c>
      <c r="T47">
        <f>N47/Metadata!O$6</f>
        <v>32.841776426082156</v>
      </c>
      <c r="U47">
        <f>O47/Metadata!P$6/2</f>
        <v>20.230596678427247</v>
      </c>
      <c r="V47">
        <f>P47/Metadata!Q$6*10</f>
        <v>38.234739091010212</v>
      </c>
      <c r="W47">
        <f>Q47/Metadata!R$6</f>
        <v>32.995287925715139</v>
      </c>
      <c r="X47">
        <f t="shared" ref="X47:X110" si="21">AVERAGE(T47:W47)</f>
        <v>31.075600030308685</v>
      </c>
    </row>
    <row r="48" spans="1:24" x14ac:dyDescent="0.2">
      <c r="A48">
        <f>[2]Sheet2!G47</f>
        <v>42</v>
      </c>
      <c r="B48">
        <f>[3]Sheet2!H47</f>
        <v>3.7201830147454467</v>
      </c>
      <c r="C48">
        <f>[3]Sheet2!I47</f>
        <v>4.6658812282756239</v>
      </c>
      <c r="D48">
        <f>[3]Sheet2!J47</f>
        <v>0.56776706097574015</v>
      </c>
      <c r="E48">
        <f>[3]Sheet2!K47</f>
        <v>3.9783179166164682</v>
      </c>
      <c r="G48">
        <v>54</v>
      </c>
      <c r="H48">
        <f t="shared" si="17"/>
        <v>6.1464778553904531E-2</v>
      </c>
      <c r="I48">
        <f t="shared" si="18"/>
        <v>1.1465660100507265E-2</v>
      </c>
      <c r="J48">
        <f t="shared" si="19"/>
        <v>1.2010343342920851E-2</v>
      </c>
      <c r="K48">
        <f t="shared" si="20"/>
        <v>9.8594792674620655E-3</v>
      </c>
      <c r="L48">
        <f>[4]blank!T48</f>
        <v>9.4485526227251398E-2</v>
      </c>
      <c r="N48">
        <f t="shared" si="6"/>
        <v>0</v>
      </c>
      <c r="O48">
        <f t="shared" si="7"/>
        <v>0</v>
      </c>
      <c r="P48">
        <f t="shared" si="8"/>
        <v>0</v>
      </c>
      <c r="Q48">
        <f t="shared" si="9"/>
        <v>0</v>
      </c>
      <c r="S48" t="s">
        <v>52</v>
      </c>
      <c r="T48">
        <f>N48/Metadata!O$6</f>
        <v>0</v>
      </c>
      <c r="U48">
        <f>O48/Metadata!P$6/2</f>
        <v>0</v>
      </c>
      <c r="V48">
        <f>P48/Metadata!Q$6*10</f>
        <v>0</v>
      </c>
      <c r="W48">
        <f>Q48/Metadata!R$6</f>
        <v>0</v>
      </c>
      <c r="X48">
        <f t="shared" si="21"/>
        <v>0</v>
      </c>
    </row>
    <row r="49" spans="1:24" x14ac:dyDescent="0.2">
      <c r="A49">
        <f>[2]Sheet2!G48</f>
        <v>41</v>
      </c>
      <c r="B49">
        <f>[3]Sheet2!H48</f>
        <v>0.90998331996602111</v>
      </c>
      <c r="C49">
        <f>[3]Sheet2!I48</f>
        <v>2.1372719083687048</v>
      </c>
      <c r="D49">
        <f>[3]Sheet2!J48</f>
        <v>0.21739835510361255</v>
      </c>
      <c r="E49">
        <f>[3]Sheet2!K48</f>
        <v>1.6218794799642649E-2</v>
      </c>
      <c r="G49">
        <v>55</v>
      </c>
      <c r="H49">
        <f t="shared" si="17"/>
        <v>1.3042041391543622</v>
      </c>
      <c r="I49">
        <f t="shared" si="18"/>
        <v>2.1655891537026917</v>
      </c>
      <c r="J49">
        <f t="shared" si="19"/>
        <v>0.29926056269487789</v>
      </c>
      <c r="K49">
        <f t="shared" si="20"/>
        <v>1.5937711771124345</v>
      </c>
      <c r="L49">
        <f>[4]blank!T49</f>
        <v>0.11187209442559305</v>
      </c>
      <c r="N49">
        <f t="shared" si="6"/>
        <v>1.3042041391543622</v>
      </c>
      <c r="O49">
        <f t="shared" si="7"/>
        <v>2.1655891537026917</v>
      </c>
      <c r="P49">
        <f t="shared" si="8"/>
        <v>0.29926056269487789</v>
      </c>
      <c r="Q49">
        <f t="shared" si="9"/>
        <v>1.5937711771124345</v>
      </c>
      <c r="S49" t="s">
        <v>53</v>
      </c>
      <c r="T49">
        <f>N49/Metadata!O$6</f>
        <v>0.35344285613889176</v>
      </c>
      <c r="U49">
        <f>O49/Metadata!P$6/2</f>
        <v>0.29665604845195043</v>
      </c>
      <c r="V49">
        <f>P49/Metadata!Q$6*10</f>
        <v>0.82497742989377121</v>
      </c>
      <c r="W49">
        <f>Q49/Metadata!R$6</f>
        <v>0.43367923186629881</v>
      </c>
      <c r="X49">
        <f t="shared" si="21"/>
        <v>0.47718889158772804</v>
      </c>
    </row>
    <row r="50" spans="1:24" x14ac:dyDescent="0.2">
      <c r="A50" t="str">
        <f>[2]Sheet2!G49</f>
        <v>40/71</v>
      </c>
      <c r="B50">
        <f>[3]Sheet2!H49</f>
        <v>5.1846753416034774</v>
      </c>
      <c r="C50">
        <f>[3]Sheet2!I49</f>
        <v>6.2874019562236994</v>
      </c>
      <c r="D50">
        <f>[3]Sheet2!J49</f>
        <v>0.56799246779211088</v>
      </c>
      <c r="E50">
        <f>[3]Sheet2!K49</f>
        <v>5.6307714211941491</v>
      </c>
      <c r="G50">
        <v>56</v>
      </c>
      <c r="H50">
        <f t="shared" si="17"/>
        <v>4.4225334766312141</v>
      </c>
      <c r="I50">
        <f t="shared" si="18"/>
        <v>6.0413944930761962</v>
      </c>
      <c r="J50">
        <f t="shared" si="19"/>
        <v>0.41874916223369341</v>
      </c>
      <c r="K50">
        <f t="shared" si="20"/>
        <v>3.9711200592429341</v>
      </c>
      <c r="L50">
        <f>[4]blank!T50</f>
        <v>9.6798742671853746E-2</v>
      </c>
      <c r="N50">
        <f t="shared" si="6"/>
        <v>4.4225334766312141</v>
      </c>
      <c r="O50">
        <f t="shared" si="7"/>
        <v>6.0413944930761962</v>
      </c>
      <c r="P50">
        <f t="shared" si="8"/>
        <v>0.41874916223369341</v>
      </c>
      <c r="Q50">
        <f t="shared" si="9"/>
        <v>3.9711200592429341</v>
      </c>
      <c r="S50" t="s">
        <v>54</v>
      </c>
      <c r="T50">
        <f>N50/Metadata!O$6</f>
        <v>1.1985185573509309</v>
      </c>
      <c r="U50">
        <f>O50/Metadata!P$6/2</f>
        <v>0.82758828672144691</v>
      </c>
      <c r="V50">
        <f>P50/Metadata!Q$6*10</f>
        <v>1.154373982722031</v>
      </c>
      <c r="W50">
        <f>Q50/Metadata!R$6</f>
        <v>1.0805768868662584</v>
      </c>
      <c r="X50">
        <f t="shared" si="21"/>
        <v>1.0652644284151669</v>
      </c>
    </row>
    <row r="51" spans="1:24" x14ac:dyDescent="0.2">
      <c r="A51">
        <f>[2]Sheet2!G50</f>
        <v>64</v>
      </c>
      <c r="B51">
        <f>[3]Sheet2!H50</f>
        <v>11.688965156349431</v>
      </c>
      <c r="C51">
        <f>[3]Sheet2!I50</f>
        <v>16.89328250083944</v>
      </c>
      <c r="D51">
        <f>[3]Sheet2!J50</f>
        <v>1.1790549141358944</v>
      </c>
      <c r="E51">
        <f>[3]Sheet2!K50</f>
        <v>11.972748208151511</v>
      </c>
      <c r="G51">
        <v>57</v>
      </c>
      <c r="H51">
        <f t="shared" si="17"/>
        <v>0.77871777317168422</v>
      </c>
      <c r="I51">
        <f t="shared" si="18"/>
        <v>1.0817403137958084E-2</v>
      </c>
      <c r="J51">
        <f t="shared" si="19"/>
        <v>1.1331290534237801E-2</v>
      </c>
      <c r="K51">
        <f t="shared" si="20"/>
        <v>9.3020341638906778E-3</v>
      </c>
      <c r="L51">
        <f>[4]blank!T51</f>
        <v>4.4943333810095465E-2</v>
      </c>
      <c r="N51">
        <f t="shared" si="6"/>
        <v>0.77871777317168422</v>
      </c>
      <c r="O51">
        <f t="shared" si="7"/>
        <v>0</v>
      </c>
      <c r="P51">
        <f t="shared" si="8"/>
        <v>0</v>
      </c>
      <c r="Q51">
        <f t="shared" si="9"/>
        <v>0</v>
      </c>
      <c r="S51" t="s">
        <v>55</v>
      </c>
      <c r="T51">
        <f>N51/Metadata!O$6</f>
        <v>0.21103462687549557</v>
      </c>
      <c r="U51">
        <f>O51/Metadata!P$6/2</f>
        <v>0</v>
      </c>
      <c r="V51">
        <f>P51/Metadata!Q$6*10</f>
        <v>0</v>
      </c>
      <c r="W51">
        <f>Q51/Metadata!R$6</f>
        <v>0</v>
      </c>
      <c r="X51">
        <f t="shared" si="21"/>
        <v>5.2758656718873892E-2</v>
      </c>
    </row>
    <row r="52" spans="1:24" x14ac:dyDescent="0.2">
      <c r="A52">
        <f>[2]Sheet2!G51</f>
        <v>72</v>
      </c>
      <c r="B52">
        <f>[3]Sheet2!H51</f>
        <v>0.24334095533676536</v>
      </c>
      <c r="C52">
        <f>[3]Sheet2!I51</f>
        <v>1.0486809092048251E-2</v>
      </c>
      <c r="D52">
        <f>[3]Sheet2!J51</f>
        <v>1.0984991414632227E-2</v>
      </c>
      <c r="E52">
        <f>[3]Sheet2!K51</f>
        <v>9.0177517838949377E-3</v>
      </c>
      <c r="G52">
        <v>58</v>
      </c>
      <c r="H52">
        <f t="shared" si="17"/>
        <v>0.13777534464064214</v>
      </c>
      <c r="I52">
        <f t="shared" si="18"/>
        <v>1.0645243088101781E-2</v>
      </c>
      <c r="J52">
        <f t="shared" si="19"/>
        <v>1.1150951915215153E-2</v>
      </c>
      <c r="K52">
        <f t="shared" si="20"/>
        <v>9.1539913623978654E-3</v>
      </c>
      <c r="L52">
        <f>[4]blank!T52</f>
        <v>9.0424380896394457E-2</v>
      </c>
      <c r="N52">
        <f t="shared" si="6"/>
        <v>0.13777534464064214</v>
      </c>
      <c r="O52">
        <f t="shared" si="7"/>
        <v>0</v>
      </c>
      <c r="P52">
        <f t="shared" si="8"/>
        <v>0</v>
      </c>
      <c r="Q52">
        <f t="shared" si="9"/>
        <v>0</v>
      </c>
      <c r="S52" t="s">
        <v>56</v>
      </c>
      <c r="T52">
        <f>N52/Metadata!O$6</f>
        <v>3.7337491772478734E-2</v>
      </c>
      <c r="U52">
        <f>O52/Metadata!P$6/2</f>
        <v>0</v>
      </c>
      <c r="V52">
        <f>P52/Metadata!Q$6*10</f>
        <v>0</v>
      </c>
      <c r="W52">
        <f>Q52/Metadata!R$6</f>
        <v>0</v>
      </c>
      <c r="X52">
        <f t="shared" si="21"/>
        <v>9.3343729431196835E-3</v>
      </c>
    </row>
    <row r="53" spans="1:24" x14ac:dyDescent="0.2">
      <c r="A53">
        <f>[2]Sheet2!G52</f>
        <v>68</v>
      </c>
      <c r="B53">
        <f>[3]Sheet2!H52</f>
        <v>0.24031655287155027</v>
      </c>
      <c r="C53">
        <f>[3]Sheet2!I52</f>
        <v>1.03224047448295E-2</v>
      </c>
      <c r="D53">
        <f>[3]Sheet2!J52</f>
        <v>1.0812776937676067E-2</v>
      </c>
      <c r="E53">
        <f>[3]Sheet2!K52</f>
        <v>8.8763782180753675E-3</v>
      </c>
      <c r="G53" t="s">
        <v>195</v>
      </c>
      <c r="H53">
        <f t="shared" si="17"/>
        <v>1.2933338019769216</v>
      </c>
      <c r="I53">
        <f t="shared" si="18"/>
        <v>1.6962796982813284</v>
      </c>
      <c r="J53">
        <f t="shared" si="19"/>
        <v>0.28402957330813844</v>
      </c>
      <c r="K53">
        <f t="shared" si="20"/>
        <v>1.3112730472353167</v>
      </c>
      <c r="L53">
        <f>[4]blank!T53</f>
        <v>0.3665853093670523</v>
      </c>
      <c r="N53">
        <f t="shared" si="6"/>
        <v>1.2933338019769216</v>
      </c>
      <c r="O53">
        <f t="shared" si="7"/>
        <v>1.6962796982813284</v>
      </c>
      <c r="P53">
        <f t="shared" si="8"/>
        <v>0</v>
      </c>
      <c r="Q53">
        <f t="shared" si="9"/>
        <v>1.3112730472353167</v>
      </c>
      <c r="S53" t="s">
        <v>57</v>
      </c>
      <c r="T53">
        <f>N53/Metadata!O$6</f>
        <v>0.35049696530490121</v>
      </c>
      <c r="U53">
        <f>O53/Metadata!P$6/2</f>
        <v>0.2323670819559758</v>
      </c>
      <c r="V53">
        <f>P53/Metadata!Q$6*10</f>
        <v>0</v>
      </c>
      <c r="W53">
        <f>Q53/Metadata!R$6</f>
        <v>0.35680899244413644</v>
      </c>
      <c r="X53">
        <f t="shared" si="21"/>
        <v>0.23491825992625337</v>
      </c>
    </row>
    <row r="54" spans="1:24" x14ac:dyDescent="0.2">
      <c r="A54">
        <f>[2]Sheet2!G53</f>
        <v>57</v>
      </c>
      <c r="B54">
        <f>[3]Sheet2!H53</f>
        <v>0.77871777317168422</v>
      </c>
      <c r="C54">
        <f>[3]Sheet2!I53</f>
        <v>1.0817403137958084E-2</v>
      </c>
      <c r="D54">
        <f>[3]Sheet2!J53</f>
        <v>1.1331290534237801E-2</v>
      </c>
      <c r="E54">
        <f>[3]Sheet2!K53</f>
        <v>9.3020341638906778E-3</v>
      </c>
      <c r="G54">
        <v>60</v>
      </c>
      <c r="H54">
        <f t="shared" si="17"/>
        <v>3.1465482196300991</v>
      </c>
      <c r="I54">
        <f t="shared" si="18"/>
        <v>3.4612947863425592</v>
      </c>
      <c r="J54">
        <f t="shared" si="19"/>
        <v>0.28153854275029999</v>
      </c>
      <c r="K54">
        <f t="shared" si="20"/>
        <v>2.3368909416279307</v>
      </c>
      <c r="L54">
        <f>[4]blank!T54</f>
        <v>0.11586864317580295</v>
      </c>
      <c r="N54">
        <f t="shared" si="6"/>
        <v>3.1465482196300991</v>
      </c>
      <c r="O54">
        <f t="shared" si="7"/>
        <v>3.4612947863425592</v>
      </c>
      <c r="P54">
        <f t="shared" si="8"/>
        <v>0.28153854275029999</v>
      </c>
      <c r="Q54">
        <f t="shared" si="9"/>
        <v>2.3368909416279307</v>
      </c>
      <c r="S54" t="s">
        <v>58</v>
      </c>
      <c r="T54">
        <f>N54/Metadata!O$6</f>
        <v>0.8527230947494937</v>
      </c>
      <c r="U54">
        <f>O54/Metadata!P$6/2</f>
        <v>0.47414997073110132</v>
      </c>
      <c r="V54">
        <f>P54/Metadata!Q$6*10</f>
        <v>0.7761227918661382</v>
      </c>
      <c r="W54">
        <f>Q54/Metadata!R$6</f>
        <v>0.63588869159792616</v>
      </c>
      <c r="X54">
        <f t="shared" si="21"/>
        <v>0.68472113723616479</v>
      </c>
    </row>
    <row r="55" spans="1:24" x14ac:dyDescent="0.2">
      <c r="A55">
        <f>[2]Sheet2!G54</f>
        <v>58</v>
      </c>
      <c r="B55">
        <f>[3]Sheet2!H54</f>
        <v>0.13777534464064214</v>
      </c>
      <c r="C55">
        <f>[3]Sheet2!I54</f>
        <v>1.0645243088101781E-2</v>
      </c>
      <c r="D55">
        <f>[3]Sheet2!J54</f>
        <v>1.1150951915215153E-2</v>
      </c>
      <c r="E55">
        <f>[3]Sheet2!K54</f>
        <v>9.1539913623978654E-3</v>
      </c>
      <c r="G55" t="s">
        <v>196</v>
      </c>
      <c r="H55">
        <f t="shared" si="17"/>
        <v>41.285431804288869</v>
      </c>
      <c r="I55">
        <f t="shared" si="18"/>
        <v>73.703798251409154</v>
      </c>
      <c r="J55">
        <f t="shared" si="19"/>
        <v>4.0531270881548922</v>
      </c>
      <c r="K55">
        <f t="shared" si="20"/>
        <v>46.101391753258618</v>
      </c>
      <c r="L55">
        <f>[4]blank!T55</f>
        <v>0.3719094077853845</v>
      </c>
      <c r="N55">
        <f t="shared" si="6"/>
        <v>41.285431804288869</v>
      </c>
      <c r="O55">
        <f t="shared" si="7"/>
        <v>73.703798251409154</v>
      </c>
      <c r="P55">
        <f t="shared" si="8"/>
        <v>4.0531270881548922</v>
      </c>
      <c r="Q55">
        <f t="shared" si="9"/>
        <v>46.101391753258618</v>
      </c>
      <c r="S55" t="s">
        <v>59</v>
      </c>
      <c r="T55">
        <f>N55/Metadata!O$6</f>
        <v>11.188463903585435</v>
      </c>
      <c r="U55">
        <f>O55/Metadata!P$6/2</f>
        <v>10.096410719355017</v>
      </c>
      <c r="V55">
        <f>P55/Metadata!Q$6*10</f>
        <v>11.173334495224081</v>
      </c>
      <c r="W55">
        <f>Q55/Metadata!R$6</f>
        <v>12.544596395414718</v>
      </c>
      <c r="X55">
        <f t="shared" si="21"/>
        <v>11.250701378394812</v>
      </c>
    </row>
    <row r="56" spans="1:24" x14ac:dyDescent="0.2">
      <c r="A56">
        <f>[2]Sheet2!G55</f>
        <v>67</v>
      </c>
      <c r="B56">
        <f>[3]Sheet2!H55</f>
        <v>0.10384566705183634</v>
      </c>
      <c r="C56">
        <f>[3]Sheet2!I55</f>
        <v>1.0430756562323383E-2</v>
      </c>
      <c r="D56">
        <f>[3]Sheet2!J55</f>
        <v>1.0926276074971569E-2</v>
      </c>
      <c r="E56">
        <f>[3]Sheet2!K55</f>
        <v>8.969551440446184E-3</v>
      </c>
      <c r="G56">
        <v>63</v>
      </c>
      <c r="H56">
        <f t="shared" si="17"/>
        <v>0.52183050688661436</v>
      </c>
      <c r="I56">
        <f t="shared" si="18"/>
        <v>1.0403008339501025E-2</v>
      </c>
      <c r="J56">
        <f t="shared" si="19"/>
        <v>1.0897209655739617E-2</v>
      </c>
      <c r="K56">
        <f t="shared" si="20"/>
        <v>8.9456903609071298E-3</v>
      </c>
      <c r="L56">
        <f>[4]blank!T56</f>
        <v>0.13304547499818783</v>
      </c>
      <c r="N56">
        <f t="shared" si="6"/>
        <v>0.52183050688661436</v>
      </c>
      <c r="O56">
        <f t="shared" si="7"/>
        <v>0</v>
      </c>
      <c r="P56">
        <f t="shared" si="8"/>
        <v>0</v>
      </c>
      <c r="Q56">
        <f t="shared" si="9"/>
        <v>0</v>
      </c>
      <c r="S56" t="s">
        <v>177</v>
      </c>
      <c r="T56">
        <f>N56/Metadata!O$6</f>
        <v>0.14141748154088712</v>
      </c>
      <c r="U56">
        <f>O56/Metadata!P$6/2</f>
        <v>0</v>
      </c>
      <c r="V56">
        <f>P56/Metadata!Q$6*10</f>
        <v>0</v>
      </c>
      <c r="W56">
        <f>Q56/Metadata!R$6</f>
        <v>0</v>
      </c>
      <c r="X56">
        <f t="shared" si="21"/>
        <v>3.5354370385221781E-2</v>
      </c>
    </row>
    <row r="57" spans="1:24" x14ac:dyDescent="0.2">
      <c r="A57">
        <f>[2]Sheet2!G56</f>
        <v>63</v>
      </c>
      <c r="B57">
        <f>[3]Sheet2!H56</f>
        <v>0.52183050688661436</v>
      </c>
      <c r="C57">
        <f>[3]Sheet2!I56</f>
        <v>1.0403008339501025E-2</v>
      </c>
      <c r="D57">
        <f>[3]Sheet2!J56</f>
        <v>1.0897209655739617E-2</v>
      </c>
      <c r="E57">
        <f>[3]Sheet2!K56</f>
        <v>8.9456903609071298E-3</v>
      </c>
      <c r="G57">
        <v>64</v>
      </c>
      <c r="H57">
        <f t="shared" si="17"/>
        <v>11.688965156349431</v>
      </c>
      <c r="I57">
        <f t="shared" si="18"/>
        <v>16.89328250083944</v>
      </c>
      <c r="J57">
        <f t="shared" si="19"/>
        <v>1.1790549141358944</v>
      </c>
      <c r="K57">
        <f t="shared" si="20"/>
        <v>11.972748208151511</v>
      </c>
      <c r="L57">
        <f>[4]blank!T57</f>
        <v>7.2007178715708484E-2</v>
      </c>
      <c r="N57">
        <f t="shared" si="6"/>
        <v>11.688965156349431</v>
      </c>
      <c r="O57">
        <f t="shared" si="7"/>
        <v>16.89328250083944</v>
      </c>
      <c r="P57">
        <f t="shared" si="8"/>
        <v>1.1790549141358944</v>
      </c>
      <c r="Q57">
        <f t="shared" si="9"/>
        <v>11.972748208151511</v>
      </c>
      <c r="S57" t="s">
        <v>60</v>
      </c>
      <c r="T57">
        <f>N57/Metadata!O$6</f>
        <v>3.1677412347785463</v>
      </c>
      <c r="U57">
        <f>O57/Metadata!P$6/2</f>
        <v>2.3141482877825346</v>
      </c>
      <c r="V57">
        <f>P57/Metadata!Q$6*10</f>
        <v>3.2503236778285309</v>
      </c>
      <c r="W57">
        <f>Q57/Metadata!R$6</f>
        <v>3.2578906688770251</v>
      </c>
      <c r="X57">
        <f t="shared" si="21"/>
        <v>2.9975259673166592</v>
      </c>
    </row>
    <row r="58" spans="1:24" x14ac:dyDescent="0.2">
      <c r="A58" t="str">
        <f>[2]Sheet2!G57</f>
        <v>61/70/74/76</v>
      </c>
      <c r="B58">
        <f>[3]Sheet2!H57</f>
        <v>41.285431804288869</v>
      </c>
      <c r="C58">
        <f>[3]Sheet2!I57</f>
        <v>73.703798251409154</v>
      </c>
      <c r="D58">
        <f>[3]Sheet2!J57</f>
        <v>4.0531270881548922</v>
      </c>
      <c r="E58">
        <f>[3]Sheet2!K57</f>
        <v>46.101391753258618</v>
      </c>
      <c r="G58">
        <v>66</v>
      </c>
      <c r="H58">
        <f t="shared" si="17"/>
        <v>9.0916499532604753</v>
      </c>
      <c r="I58">
        <f t="shared" si="18"/>
        <v>16.476798572623682</v>
      </c>
      <c r="J58">
        <f t="shared" si="19"/>
        <v>0.94167364588112223</v>
      </c>
      <c r="K58">
        <f t="shared" si="20"/>
        <v>10.283643202542734</v>
      </c>
      <c r="L58">
        <f>[4]blank!T58</f>
        <v>8.3838415928206192E-2</v>
      </c>
      <c r="N58">
        <f t="shared" si="6"/>
        <v>9.0916499532604753</v>
      </c>
      <c r="O58">
        <f t="shared" si="7"/>
        <v>16.476798572623682</v>
      </c>
      <c r="P58">
        <f t="shared" si="8"/>
        <v>0.94167364588112223</v>
      </c>
      <c r="Q58">
        <f t="shared" si="9"/>
        <v>10.283643202542734</v>
      </c>
      <c r="S58" t="s">
        <v>61</v>
      </c>
      <c r="T58">
        <f>N58/Metadata!O$6</f>
        <v>2.4638617759478501</v>
      </c>
      <c r="U58">
        <f>O58/Metadata!P$6/2</f>
        <v>2.257095694876357</v>
      </c>
      <c r="V58">
        <f>P58/Metadata!Q$6*10</f>
        <v>2.5959301057980739</v>
      </c>
      <c r="W58">
        <f>Q58/Metadata!R$6</f>
        <v>2.7982702591886537</v>
      </c>
      <c r="X58">
        <f t="shared" si="21"/>
        <v>2.5287894589527333</v>
      </c>
    </row>
    <row r="59" spans="1:24" x14ac:dyDescent="0.2">
      <c r="A59">
        <f>[2]Sheet2!G58</f>
        <v>66</v>
      </c>
      <c r="B59">
        <f>[3]Sheet2!H58</f>
        <v>9.0916499532604753</v>
      </c>
      <c r="C59">
        <f>[3]Sheet2!I58</f>
        <v>16.476798572623682</v>
      </c>
      <c r="D59">
        <f>[3]Sheet2!J58</f>
        <v>0.94167364588112223</v>
      </c>
      <c r="E59">
        <f>[3]Sheet2!K58</f>
        <v>10.283643202542734</v>
      </c>
      <c r="G59">
        <v>67</v>
      </c>
      <c r="H59">
        <f t="shared" si="17"/>
        <v>0.10384566705183634</v>
      </c>
      <c r="I59">
        <f t="shared" si="18"/>
        <v>1.0430756562323383E-2</v>
      </c>
      <c r="J59">
        <f t="shared" si="19"/>
        <v>1.0926276074971569E-2</v>
      </c>
      <c r="K59">
        <f t="shared" si="20"/>
        <v>8.969551440446184E-3</v>
      </c>
      <c r="L59">
        <f>[4]blank!T59</f>
        <v>6.4480544781881699E-2</v>
      </c>
      <c r="N59">
        <f t="shared" si="6"/>
        <v>0.10384566705183634</v>
      </c>
      <c r="O59">
        <f t="shared" si="7"/>
        <v>0</v>
      </c>
      <c r="P59">
        <f t="shared" si="8"/>
        <v>0</v>
      </c>
      <c r="Q59">
        <f t="shared" si="9"/>
        <v>0</v>
      </c>
      <c r="S59" t="s">
        <v>62</v>
      </c>
      <c r="T59">
        <f>N59/Metadata!O$6</f>
        <v>2.8142457195579649E-2</v>
      </c>
      <c r="U59">
        <f>O59/Metadata!P$6/2</f>
        <v>0</v>
      </c>
      <c r="V59">
        <f>P59/Metadata!Q$6*10</f>
        <v>0</v>
      </c>
      <c r="W59">
        <f>Q59/Metadata!R$6</f>
        <v>0</v>
      </c>
      <c r="X59">
        <f t="shared" si="21"/>
        <v>7.0356142988949122E-3</v>
      </c>
    </row>
    <row r="60" spans="1:24" x14ac:dyDescent="0.2">
      <c r="A60">
        <f>[2]Sheet2!G59</f>
        <v>55</v>
      </c>
      <c r="B60">
        <f>[3]Sheet2!H59</f>
        <v>1.3042041391543622</v>
      </c>
      <c r="C60">
        <f>[3]Sheet2!I59</f>
        <v>2.1655891537026917</v>
      </c>
      <c r="D60">
        <f>[3]Sheet2!J59</f>
        <v>0.29926056269487789</v>
      </c>
      <c r="E60">
        <f>[3]Sheet2!K59</f>
        <v>1.5937711771124345</v>
      </c>
      <c r="G60">
        <v>68</v>
      </c>
      <c r="H60">
        <f t="shared" si="17"/>
        <v>0.24031655287155027</v>
      </c>
      <c r="I60">
        <f t="shared" si="18"/>
        <v>1.03224047448295E-2</v>
      </c>
      <c r="J60">
        <f t="shared" si="19"/>
        <v>1.0812776937676067E-2</v>
      </c>
      <c r="K60">
        <f t="shared" si="20"/>
        <v>8.8763782180753675E-3</v>
      </c>
      <c r="L60">
        <f>[4]blank!T60</f>
        <v>8.0447238462954151E-2</v>
      </c>
      <c r="N60">
        <f t="shared" si="6"/>
        <v>0.24031655287155027</v>
      </c>
      <c r="O60">
        <f t="shared" si="7"/>
        <v>0</v>
      </c>
      <c r="P60">
        <f t="shared" si="8"/>
        <v>0</v>
      </c>
      <c r="Q60">
        <f t="shared" si="9"/>
        <v>0</v>
      </c>
      <c r="S60" t="s">
        <v>63</v>
      </c>
      <c r="T60">
        <f>N60/Metadata!O$6</f>
        <v>6.5126437092468584E-2</v>
      </c>
      <c r="U60">
        <f>O60/Metadata!P$6/2</f>
        <v>0</v>
      </c>
      <c r="V60">
        <f>P60/Metadata!Q$6*10</f>
        <v>0</v>
      </c>
      <c r="W60">
        <f>Q60/Metadata!R$6</f>
        <v>0</v>
      </c>
      <c r="X60">
        <f t="shared" si="21"/>
        <v>1.6281609273117146E-2</v>
      </c>
    </row>
    <row r="61" spans="1:24" x14ac:dyDescent="0.2">
      <c r="A61">
        <f>[2]Sheet2!G60</f>
        <v>56</v>
      </c>
      <c r="B61">
        <f>[3]Sheet2!H60</f>
        <v>4.4225334766312141</v>
      </c>
      <c r="C61">
        <f>[3]Sheet2!I60</f>
        <v>6.0413944930761962</v>
      </c>
      <c r="D61">
        <f>[3]Sheet2!J60</f>
        <v>0.41874916223369341</v>
      </c>
      <c r="E61">
        <f>[3]Sheet2!K60</f>
        <v>3.9711200592429341</v>
      </c>
      <c r="G61">
        <v>72</v>
      </c>
      <c r="H61">
        <f t="shared" si="17"/>
        <v>0.24334095533676536</v>
      </c>
      <c r="I61">
        <f t="shared" si="18"/>
        <v>1.0486809092048251E-2</v>
      </c>
      <c r="J61">
        <f t="shared" si="19"/>
        <v>1.0984991414632227E-2</v>
      </c>
      <c r="K61">
        <f t="shared" si="20"/>
        <v>9.0177517838949377E-3</v>
      </c>
      <c r="L61">
        <f>[4]blank!T61</f>
        <v>7.7604054671784897E-2</v>
      </c>
      <c r="N61">
        <f t="shared" si="6"/>
        <v>0.24334095533676536</v>
      </c>
      <c r="O61">
        <f t="shared" si="7"/>
        <v>0</v>
      </c>
      <c r="P61">
        <f t="shared" si="8"/>
        <v>0</v>
      </c>
      <c r="Q61">
        <f t="shared" si="9"/>
        <v>0</v>
      </c>
      <c r="S61" t="s">
        <v>64</v>
      </c>
      <c r="T61">
        <f>N61/Metadata!O$6</f>
        <v>6.5946058356753351E-2</v>
      </c>
      <c r="U61">
        <f>O61/Metadata!P$6/2</f>
        <v>0</v>
      </c>
      <c r="V61">
        <f>P61/Metadata!Q$6*10</f>
        <v>0</v>
      </c>
      <c r="W61">
        <f>Q61/Metadata!R$6</f>
        <v>0</v>
      </c>
      <c r="X61">
        <f t="shared" si="21"/>
        <v>1.6486514589188338E-2</v>
      </c>
    </row>
    <row r="62" spans="1:24" x14ac:dyDescent="0.2">
      <c r="A62">
        <f>[2]Sheet2!G61</f>
        <v>60</v>
      </c>
      <c r="B62">
        <f>[3]Sheet2!H61</f>
        <v>3.1465482196300991</v>
      </c>
      <c r="C62">
        <f>[3]Sheet2!I61</f>
        <v>3.4612947863425592</v>
      </c>
      <c r="D62">
        <f>[3]Sheet2!J61</f>
        <v>0.28153854275029999</v>
      </c>
      <c r="E62">
        <f>[3]Sheet2!K61</f>
        <v>2.3368909416279307</v>
      </c>
      <c r="G62">
        <v>73</v>
      </c>
      <c r="H62">
        <f t="shared" si="17"/>
        <v>1.1410584401906385</v>
      </c>
      <c r="I62">
        <f t="shared" si="18"/>
        <v>1.8190387702835149</v>
      </c>
      <c r="J62">
        <f t="shared" si="19"/>
        <v>0.38038068803943309</v>
      </c>
      <c r="K62">
        <f t="shared" si="20"/>
        <v>1.2298280612597206</v>
      </c>
      <c r="L62">
        <f>[4]blank!T62</f>
        <v>6.3138658325817137E-2</v>
      </c>
      <c r="N62">
        <f t="shared" si="6"/>
        <v>1.1410584401906385</v>
      </c>
      <c r="O62">
        <f t="shared" si="7"/>
        <v>1.8190387702835149</v>
      </c>
      <c r="P62">
        <f t="shared" si="8"/>
        <v>0.38038068803943309</v>
      </c>
      <c r="Q62">
        <f t="shared" si="9"/>
        <v>1.2298280612597206</v>
      </c>
      <c r="S62" t="s">
        <v>65</v>
      </c>
      <c r="T62">
        <f>N62/Metadata!O$6</f>
        <v>0.30922992959051993</v>
      </c>
      <c r="U62">
        <f>O62/Metadata!P$6/2</f>
        <v>0.24918339318912522</v>
      </c>
      <c r="V62">
        <f>P62/Metadata!Q$6*10</f>
        <v>1.048602861580354</v>
      </c>
      <c r="W62">
        <f>Q62/Metadata!R$6</f>
        <v>0.33464709149844862</v>
      </c>
      <c r="X62">
        <f t="shared" si="21"/>
        <v>0.48541581896461194</v>
      </c>
    </row>
    <row r="63" spans="1:24" x14ac:dyDescent="0.2">
      <c r="A63">
        <f>[2]Sheet2!G62</f>
        <v>80</v>
      </c>
      <c r="B63">
        <f>[3]Sheet2!H62</f>
        <v>4.1313419629561933E-3</v>
      </c>
      <c r="C63">
        <f>[3]Sheet2!I62</f>
        <v>9.7096896341263839E-3</v>
      </c>
      <c r="D63">
        <f>[3]Sheet2!J62</f>
        <v>0.10216261397166779</v>
      </c>
      <c r="E63">
        <f>[3]Sheet2!K62</f>
        <v>9.2778391046794226E-3</v>
      </c>
      <c r="G63">
        <v>77</v>
      </c>
      <c r="H63">
        <f t="shared" si="17"/>
        <v>3.5628699924608979E-2</v>
      </c>
      <c r="I63">
        <f t="shared" si="18"/>
        <v>1.1630831548518185E-2</v>
      </c>
      <c r="J63">
        <f t="shared" si="19"/>
        <v>1.3748182143611943E-2</v>
      </c>
      <c r="K63">
        <f t="shared" si="20"/>
        <v>1.0001512473833523E-2</v>
      </c>
      <c r="L63">
        <f>[4]blank!T63</f>
        <v>6.1263667125682979E-2</v>
      </c>
      <c r="N63">
        <f t="shared" si="6"/>
        <v>0</v>
      </c>
      <c r="O63">
        <f t="shared" si="7"/>
        <v>0</v>
      </c>
      <c r="P63">
        <f t="shared" si="8"/>
        <v>0</v>
      </c>
      <c r="Q63">
        <f t="shared" si="9"/>
        <v>0</v>
      </c>
      <c r="S63" t="s">
        <v>66</v>
      </c>
      <c r="T63">
        <f>N63/Metadata!O$6</f>
        <v>0</v>
      </c>
      <c r="U63">
        <f>O63/Metadata!P$6/2</f>
        <v>0</v>
      </c>
      <c r="V63">
        <f>P63/Metadata!Q$6*10</f>
        <v>0</v>
      </c>
      <c r="W63">
        <f>Q63/Metadata!R$6</f>
        <v>0</v>
      </c>
      <c r="X63">
        <f t="shared" si="21"/>
        <v>0</v>
      </c>
    </row>
    <row r="64" spans="1:24" x14ac:dyDescent="0.2">
      <c r="A64">
        <f>[2]Sheet2!G63</f>
        <v>79</v>
      </c>
      <c r="B64">
        <f>[3]Sheet2!H63</f>
        <v>2.9743670251973497E-2</v>
      </c>
      <c r="C64">
        <f>[3]Sheet2!I63</f>
        <v>9.7096896341263839E-3</v>
      </c>
      <c r="D64">
        <f>[3]Sheet2!J63</f>
        <v>0.13515040549057181</v>
      </c>
      <c r="E64">
        <f>[3]Sheet2!K63</f>
        <v>8.3494960431388498E-3</v>
      </c>
      <c r="G64">
        <v>78</v>
      </c>
      <c r="H64">
        <f t="shared" si="17"/>
        <v>5.9253118898710246E-2</v>
      </c>
      <c r="I64">
        <f t="shared" si="18"/>
        <v>1.074606592272055E-2</v>
      </c>
      <c r="J64">
        <f t="shared" si="19"/>
        <v>1.1512516267090647E-2</v>
      </c>
      <c r="K64">
        <f t="shared" si="20"/>
        <v>9.2406903085463336E-3</v>
      </c>
      <c r="L64">
        <f>[4]blank!T64</f>
        <v>9.7610857467477968E-2</v>
      </c>
      <c r="N64">
        <f t="shared" si="6"/>
        <v>0</v>
      </c>
      <c r="O64">
        <f t="shared" si="7"/>
        <v>0</v>
      </c>
      <c r="P64">
        <f t="shared" si="8"/>
        <v>0</v>
      </c>
      <c r="Q64">
        <f t="shared" si="9"/>
        <v>0</v>
      </c>
      <c r="S64" t="s">
        <v>67</v>
      </c>
      <c r="T64">
        <f>N64/Metadata!O$6</f>
        <v>0</v>
      </c>
      <c r="U64">
        <f>O64/Metadata!P$6/2</f>
        <v>0</v>
      </c>
      <c r="V64">
        <f>P64/Metadata!Q$6*10</f>
        <v>0</v>
      </c>
      <c r="W64">
        <f>Q64/Metadata!R$6</f>
        <v>0</v>
      </c>
      <c r="X64">
        <f t="shared" si="21"/>
        <v>0</v>
      </c>
    </row>
    <row r="65" spans="1:24" x14ac:dyDescent="0.2">
      <c r="A65">
        <f>[2]Sheet2!G64</f>
        <v>78</v>
      </c>
      <c r="B65">
        <f>[3]Sheet2!H64</f>
        <v>5.9253118898710246E-2</v>
      </c>
      <c r="C65">
        <f>[3]Sheet2!I64</f>
        <v>1.074606592272055E-2</v>
      </c>
      <c r="D65">
        <f>[3]Sheet2!J64</f>
        <v>1.1512516267090647E-2</v>
      </c>
      <c r="E65">
        <f>[3]Sheet2!K64</f>
        <v>9.2406903085463336E-3</v>
      </c>
      <c r="G65">
        <v>79</v>
      </c>
      <c r="H65">
        <f t="shared" si="17"/>
        <v>2.9743670251973497E-2</v>
      </c>
      <c r="I65">
        <f t="shared" si="18"/>
        <v>9.7096896341263839E-3</v>
      </c>
      <c r="J65">
        <f t="shared" si="19"/>
        <v>0.13515040549057181</v>
      </c>
      <c r="K65">
        <f t="shared" si="20"/>
        <v>8.3494960431388498E-3</v>
      </c>
      <c r="L65">
        <f>[4]blank!T65</f>
        <v>0.11160235946091569</v>
      </c>
      <c r="N65">
        <f t="shared" si="6"/>
        <v>0</v>
      </c>
      <c r="O65">
        <f t="shared" si="7"/>
        <v>0</v>
      </c>
      <c r="P65">
        <f t="shared" si="8"/>
        <v>0.13515040549057181</v>
      </c>
      <c r="Q65">
        <f t="shared" si="9"/>
        <v>0</v>
      </c>
      <c r="S65" t="s">
        <v>68</v>
      </c>
      <c r="T65">
        <f>N65/Metadata!O$6</f>
        <v>0</v>
      </c>
      <c r="U65">
        <f>O65/Metadata!P$6/2</f>
        <v>0</v>
      </c>
      <c r="V65">
        <f>P65/Metadata!Q$6*10</f>
        <v>0.37257175875991666</v>
      </c>
      <c r="W65">
        <f>Q65/Metadata!R$6</f>
        <v>0</v>
      </c>
      <c r="X65">
        <f t="shared" si="21"/>
        <v>9.3142939689979165E-2</v>
      </c>
    </row>
    <row r="66" spans="1:24" x14ac:dyDescent="0.2">
      <c r="A66">
        <f>[2]Sheet2!G65</f>
        <v>81</v>
      </c>
      <c r="B66">
        <f>[3]Sheet2!H65</f>
        <v>3.3666898260753031E-2</v>
      </c>
      <c r="C66">
        <f>[3]Sheet2!I65</f>
        <v>1.0990410069985617E-2</v>
      </c>
      <c r="D66">
        <f>[3]Sheet2!J65</f>
        <v>1.2183361362264614E-2</v>
      </c>
      <c r="E66">
        <f>[3]Sheet2!K65</f>
        <v>9.4508052110436665E-3</v>
      </c>
      <c r="G66">
        <v>80</v>
      </c>
      <c r="H66">
        <f t="shared" si="17"/>
        <v>4.1313419629561933E-3</v>
      </c>
      <c r="I66">
        <f t="shared" si="18"/>
        <v>9.7096896341263839E-3</v>
      </c>
      <c r="J66">
        <f t="shared" si="19"/>
        <v>0.10216261397166779</v>
      </c>
      <c r="K66">
        <f t="shared" si="20"/>
        <v>9.2778391046794226E-3</v>
      </c>
      <c r="L66">
        <f>[4]blank!T66</f>
        <v>9.1521678113878555E-2</v>
      </c>
      <c r="N66">
        <f t="shared" si="6"/>
        <v>0</v>
      </c>
      <c r="O66">
        <f t="shared" si="7"/>
        <v>0</v>
      </c>
      <c r="P66">
        <f t="shared" si="8"/>
        <v>0.10216261397166779</v>
      </c>
      <c r="Q66">
        <f t="shared" si="9"/>
        <v>0</v>
      </c>
      <c r="S66" t="s">
        <v>69</v>
      </c>
      <c r="T66">
        <f>N66/Metadata!O$6</f>
        <v>0</v>
      </c>
      <c r="U66">
        <f>O66/Metadata!P$6/2</f>
        <v>0</v>
      </c>
      <c r="V66">
        <f>P66/Metadata!Q$6*10</f>
        <v>0.28163367049305671</v>
      </c>
      <c r="W66">
        <f>Q66/Metadata!R$6</f>
        <v>0</v>
      </c>
      <c r="X66">
        <f t="shared" si="21"/>
        <v>7.0408417623264177E-2</v>
      </c>
    </row>
    <row r="67" spans="1:24" x14ac:dyDescent="0.2">
      <c r="A67">
        <f>[2]Sheet2!G66</f>
        <v>77</v>
      </c>
      <c r="B67">
        <f>[3]Sheet2!H66</f>
        <v>3.5628699924608979E-2</v>
      </c>
      <c r="C67">
        <f>[3]Sheet2!I66</f>
        <v>1.1630831548518185E-2</v>
      </c>
      <c r="D67">
        <f>[3]Sheet2!J66</f>
        <v>1.3748182143611943E-2</v>
      </c>
      <c r="E67">
        <f>[3]Sheet2!K66</f>
        <v>1.0001512473833523E-2</v>
      </c>
      <c r="G67">
        <v>81</v>
      </c>
      <c r="H67">
        <f t="shared" si="17"/>
        <v>3.3666898260753031E-2</v>
      </c>
      <c r="I67">
        <f t="shared" si="18"/>
        <v>1.0990410069985617E-2</v>
      </c>
      <c r="J67">
        <f t="shared" si="19"/>
        <v>1.2183361362264614E-2</v>
      </c>
      <c r="K67">
        <f t="shared" si="20"/>
        <v>9.4508052110436665E-3</v>
      </c>
      <c r="L67">
        <f>[4]blank!T67</f>
        <v>7.7309845134124588E-2</v>
      </c>
      <c r="N67">
        <f t="shared" si="6"/>
        <v>0</v>
      </c>
      <c r="O67">
        <f t="shared" si="7"/>
        <v>0</v>
      </c>
      <c r="P67">
        <f t="shared" si="8"/>
        <v>0</v>
      </c>
      <c r="Q67">
        <f t="shared" si="9"/>
        <v>0</v>
      </c>
      <c r="S67" t="s">
        <v>70</v>
      </c>
      <c r="T67">
        <f>N67/Metadata!O$6</f>
        <v>0</v>
      </c>
      <c r="U67">
        <f>O67/Metadata!P$6/2</f>
        <v>0</v>
      </c>
      <c r="V67">
        <f>P67/Metadata!Q$6*10</f>
        <v>0</v>
      </c>
      <c r="W67">
        <f>Q67/Metadata!R$6</f>
        <v>0</v>
      </c>
      <c r="X67">
        <f t="shared" si="21"/>
        <v>0</v>
      </c>
    </row>
    <row r="68" spans="1:24" x14ac:dyDescent="0.2">
      <c r="A68">
        <f>[2]Sheet2!G67</f>
        <v>104</v>
      </c>
      <c r="B68">
        <f>[3]Sheet2!H67</f>
        <v>2.6763670612205994E-2</v>
      </c>
      <c r="C68">
        <f>[3]Sheet2!I67</f>
        <v>1.2326024899208853E-2</v>
      </c>
      <c r="D68">
        <f>[3]Sheet2!J67</f>
        <v>1.5284373506367015E-2</v>
      </c>
      <c r="E68">
        <f>[3]Sheet2!K67</f>
        <v>1.0196657453768524E-2</v>
      </c>
      <c r="G68">
        <v>82</v>
      </c>
      <c r="H68">
        <f t="shared" si="17"/>
        <v>4.0710919968809058</v>
      </c>
      <c r="I68">
        <f t="shared" si="18"/>
        <v>9.3820256875826864</v>
      </c>
      <c r="J68">
        <f t="shared" si="19"/>
        <v>0.58381251268180256</v>
      </c>
      <c r="K68">
        <f t="shared" si="20"/>
        <v>4.0613515817530619</v>
      </c>
      <c r="L68">
        <f>[4]blank!T68</f>
        <v>8.9739126383790876E-2</v>
      </c>
      <c r="N68">
        <f t="shared" ref="N68:N131" si="22">IF(H68&gt;L68,H68,0)</f>
        <v>4.0710919968809058</v>
      </c>
      <c r="O68">
        <f t="shared" ref="O68:O131" si="23">IF(I68&gt;L68,I68,0)</f>
        <v>9.3820256875826864</v>
      </c>
      <c r="P68">
        <f t="shared" ref="P68:P131" si="24">IF(J68&gt;L68,J68,0)</f>
        <v>0.58381251268180256</v>
      </c>
      <c r="Q68">
        <f t="shared" ref="Q68:Q131" si="25">IF(K68&gt;L68,K68,0)</f>
        <v>4.0613515817530619</v>
      </c>
      <c r="S68" t="s">
        <v>71</v>
      </c>
      <c r="T68">
        <f>N68/Metadata!O$6</f>
        <v>1.1032769639227984</v>
      </c>
      <c r="U68">
        <f>O68/Metadata!P$6/2</f>
        <v>1.2852089982969486</v>
      </c>
      <c r="V68">
        <f>P68/Metadata!Q$6*10</f>
        <v>1.6094073402619506</v>
      </c>
      <c r="W68">
        <f>Q68/Metadata!R$6</f>
        <v>1.1051296821070511</v>
      </c>
      <c r="X68">
        <f t="shared" si="21"/>
        <v>1.2757557461471871</v>
      </c>
    </row>
    <row r="69" spans="1:24" x14ac:dyDescent="0.2">
      <c r="A69">
        <f>[2]Sheet2!G68</f>
        <v>96</v>
      </c>
      <c r="B69">
        <f>[3]Sheet2!H68</f>
        <v>1.0242675305007143</v>
      </c>
      <c r="C69">
        <f>[3]Sheet2!I68</f>
        <v>1.2325409563955699E-2</v>
      </c>
      <c r="D69">
        <f>[3]Sheet2!J68</f>
        <v>0.14926529767822211</v>
      </c>
      <c r="E69">
        <f>[3]Sheet2!K68</f>
        <v>1.0196148420008903E-2</v>
      </c>
      <c r="G69">
        <v>83</v>
      </c>
      <c r="H69">
        <f t="shared" si="17"/>
        <v>9.4606753174396729</v>
      </c>
      <c r="I69">
        <f t="shared" si="18"/>
        <v>22.355525665398247</v>
      </c>
      <c r="J69">
        <f t="shared" si="19"/>
        <v>1.0930334717933556</v>
      </c>
      <c r="K69">
        <f t="shared" si="20"/>
        <v>13.479509174367026</v>
      </c>
      <c r="L69">
        <f>[4]blank!T69</f>
        <v>4.7408932846605911E-2</v>
      </c>
      <c r="N69">
        <f t="shared" si="22"/>
        <v>9.4606753174396729</v>
      </c>
      <c r="O69">
        <f t="shared" si="23"/>
        <v>22.355525665398247</v>
      </c>
      <c r="P69">
        <f t="shared" si="24"/>
        <v>1.0930334717933556</v>
      </c>
      <c r="Q69">
        <f t="shared" si="25"/>
        <v>13.479509174367026</v>
      </c>
      <c r="S69" t="s">
        <v>72</v>
      </c>
      <c r="T69">
        <f>N69/Metadata!O$6</f>
        <v>2.5638686497090086</v>
      </c>
      <c r="U69">
        <f>O69/Metadata!P$6/2</f>
        <v>3.0624007760770682</v>
      </c>
      <c r="V69">
        <f>P69/Metadata!Q$6*10</f>
        <v>3.0131866899793884</v>
      </c>
      <c r="W69">
        <f>Q69/Metadata!R$6</f>
        <v>3.6678936528802724</v>
      </c>
      <c r="X69">
        <f t="shared" si="21"/>
        <v>3.0768374421614344</v>
      </c>
    </row>
    <row r="70" spans="1:24" x14ac:dyDescent="0.2">
      <c r="A70">
        <f>[2]Sheet2!G69</f>
        <v>103</v>
      </c>
      <c r="B70">
        <f>[3]Sheet2!H69</f>
        <v>0.63745034465325812</v>
      </c>
      <c r="C70">
        <f>[3]Sheet2!I69</f>
        <v>1.5232828372295752E-2</v>
      </c>
      <c r="D70">
        <f>[3]Sheet2!J69</f>
        <v>1.8888834016187718E-2</v>
      </c>
      <c r="E70">
        <f>[3]Sheet2!K69</f>
        <v>1.2601299626963727E-2</v>
      </c>
      <c r="G70">
        <v>84</v>
      </c>
      <c r="H70">
        <f t="shared" si="17"/>
        <v>28.241575232592663</v>
      </c>
      <c r="I70">
        <f t="shared" si="18"/>
        <v>35.658726319417163</v>
      </c>
      <c r="J70">
        <f t="shared" si="19"/>
        <v>2.4533493002600184</v>
      </c>
      <c r="K70">
        <f t="shared" si="20"/>
        <v>21.292693441294347</v>
      </c>
      <c r="L70">
        <f>[4]blank!T70</f>
        <v>0.11682925567538031</v>
      </c>
      <c r="N70">
        <f t="shared" si="22"/>
        <v>28.241575232592663</v>
      </c>
      <c r="O70">
        <f t="shared" si="23"/>
        <v>35.658726319417163</v>
      </c>
      <c r="P70">
        <f t="shared" si="24"/>
        <v>2.4533493002600184</v>
      </c>
      <c r="Q70">
        <f t="shared" si="25"/>
        <v>21.292693441294347</v>
      </c>
      <c r="S70" t="s">
        <v>73</v>
      </c>
      <c r="T70">
        <f>N70/Metadata!O$6</f>
        <v>7.6535434234559805</v>
      </c>
      <c r="U70">
        <f>O70/Metadata!P$6/2</f>
        <v>4.8847570300493564</v>
      </c>
      <c r="V70">
        <f>P70/Metadata!Q$6*10</f>
        <v>6.7631958656169218</v>
      </c>
      <c r="W70">
        <f>Q70/Metadata!R$6</f>
        <v>5.7939301880935403</v>
      </c>
      <c r="X70">
        <f t="shared" si="21"/>
        <v>6.2738566268039495</v>
      </c>
    </row>
    <row r="71" spans="1:24" x14ac:dyDescent="0.2">
      <c r="A71">
        <f>[2]Sheet2!G70</f>
        <v>94</v>
      </c>
      <c r="B71">
        <f>[3]Sheet2!H70</f>
        <v>0.47948384969332991</v>
      </c>
      <c r="C71">
        <f>[3]Sheet2!I70</f>
        <v>1.8613734777360558E-2</v>
      </c>
      <c r="D71">
        <f>[3]Sheet2!J70</f>
        <v>2.308118610922915E-2</v>
      </c>
      <c r="E71">
        <f>[3]Sheet2!K70</f>
        <v>1.539814165653893E-2</v>
      </c>
      <c r="G71" t="s">
        <v>197</v>
      </c>
      <c r="H71">
        <f t="shared" si="17"/>
        <v>4.6286660794794887</v>
      </c>
      <c r="I71">
        <f t="shared" si="18"/>
        <v>20.257225894706608</v>
      </c>
      <c r="J71">
        <f t="shared" si="19"/>
        <v>1.4692759387795558</v>
      </c>
      <c r="K71">
        <f t="shared" si="20"/>
        <v>7.5734277579352112</v>
      </c>
      <c r="L71">
        <f>[4]blank!T71</f>
        <v>7.5241424637951831E-2</v>
      </c>
      <c r="N71">
        <f t="shared" si="22"/>
        <v>4.6286660794794887</v>
      </c>
      <c r="O71">
        <f t="shared" si="23"/>
        <v>20.257225894706608</v>
      </c>
      <c r="P71">
        <f t="shared" si="24"/>
        <v>1.4692759387795558</v>
      </c>
      <c r="Q71">
        <f t="shared" si="25"/>
        <v>7.5734277579352112</v>
      </c>
      <c r="S71" t="s">
        <v>74</v>
      </c>
      <c r="T71">
        <f>N71/Metadata!O$6</f>
        <v>1.2543810513476741</v>
      </c>
      <c r="U71">
        <f>O71/Metadata!P$6/2</f>
        <v>2.7749624513252469</v>
      </c>
      <c r="V71">
        <f>P71/Metadata!Q$6*10</f>
        <v>4.0503816368713332</v>
      </c>
      <c r="W71">
        <f>Q71/Metadata!R$6</f>
        <v>2.0607966688210118</v>
      </c>
      <c r="X71">
        <f t="shared" si="21"/>
        <v>2.5351304520913169</v>
      </c>
    </row>
    <row r="72" spans="1:24" x14ac:dyDescent="0.2">
      <c r="A72">
        <f>[2]Sheet2!G71</f>
        <v>95</v>
      </c>
      <c r="B72">
        <f>[3]Sheet2!H71</f>
        <v>97.505396848645546</v>
      </c>
      <c r="C72">
        <f>[3]Sheet2!I71</f>
        <v>286.84452869203801</v>
      </c>
      <c r="D72">
        <f>[3]Sheet2!J71</f>
        <v>8.77149588780809</v>
      </c>
      <c r="E72">
        <f>[3]Sheet2!K71</f>
        <v>78.253206408256176</v>
      </c>
      <c r="G72" t="s">
        <v>198</v>
      </c>
      <c r="H72">
        <f t="shared" si="17"/>
        <v>10.481378223316408</v>
      </c>
      <c r="I72">
        <f t="shared" si="18"/>
        <v>25.301516583604098</v>
      </c>
      <c r="J72">
        <f t="shared" si="19"/>
        <v>1.4722216349986412</v>
      </c>
      <c r="K72">
        <f t="shared" si="20"/>
        <v>14.057327309400513</v>
      </c>
      <c r="L72">
        <f>[4]blank!T72</f>
        <v>0.16711515943503938</v>
      </c>
      <c r="N72">
        <f t="shared" si="22"/>
        <v>10.481378223316408</v>
      </c>
      <c r="O72">
        <f t="shared" si="23"/>
        <v>25.301516583604098</v>
      </c>
      <c r="P72">
        <f t="shared" si="24"/>
        <v>1.4722216349986412</v>
      </c>
      <c r="Q72">
        <f t="shared" si="25"/>
        <v>14.057327309400513</v>
      </c>
      <c r="S72" t="s">
        <v>75</v>
      </c>
      <c r="T72">
        <f>N72/Metadata!O$6</f>
        <v>2.8404819033337474</v>
      </c>
      <c r="U72">
        <f>O72/Metadata!P$6/2</f>
        <v>3.4659611758306506</v>
      </c>
      <c r="V72">
        <f>P72/Metadata!Q$6*10</f>
        <v>4.058502095090704</v>
      </c>
      <c r="W72">
        <f>Q72/Metadata!R$6</f>
        <v>3.825123077378807</v>
      </c>
      <c r="X72">
        <f t="shared" si="21"/>
        <v>3.5475170629084771</v>
      </c>
    </row>
    <row r="73" spans="1:24" x14ac:dyDescent="0.2">
      <c r="A73" t="str">
        <f>[2]Sheet2!G72</f>
        <v>93/100</v>
      </c>
      <c r="B73">
        <f>[3]Sheet2!H72</f>
        <v>1.101830102469102</v>
      </c>
      <c r="C73">
        <f>[3]Sheet2!I72</f>
        <v>3.2952834107400979</v>
      </c>
      <c r="D73">
        <f>[3]Sheet2!J72</f>
        <v>0.253862091727107</v>
      </c>
      <c r="E73">
        <f>[3]Sheet2!K72</f>
        <v>1.4812302396624555</v>
      </c>
      <c r="G73" t="s">
        <v>199</v>
      </c>
      <c r="H73">
        <f t="shared" si="17"/>
        <v>18.9184981844272</v>
      </c>
      <c r="I73">
        <f t="shared" si="18"/>
        <v>35.11456040557583</v>
      </c>
      <c r="J73">
        <f t="shared" si="19"/>
        <v>2.471649739551427</v>
      </c>
      <c r="K73">
        <f t="shared" si="20"/>
        <v>17.558861096232405</v>
      </c>
      <c r="L73">
        <f>[4]blank!T73</f>
        <v>0.13213879124074315</v>
      </c>
      <c r="N73">
        <f t="shared" si="22"/>
        <v>18.9184981844272</v>
      </c>
      <c r="O73">
        <f t="shared" si="23"/>
        <v>35.11456040557583</v>
      </c>
      <c r="P73">
        <f t="shared" si="24"/>
        <v>2.471649739551427</v>
      </c>
      <c r="Q73">
        <f t="shared" si="25"/>
        <v>17.558861096232405</v>
      </c>
      <c r="S73" t="s">
        <v>76</v>
      </c>
      <c r="T73">
        <f>N73/Metadata!O$6</f>
        <v>5.1269642776152686</v>
      </c>
      <c r="U73">
        <f>O73/Metadata!P$6/2</f>
        <v>4.8102137541807988</v>
      </c>
      <c r="V73">
        <f>P73/Metadata!Q$6*10</f>
        <v>6.8136450435393279</v>
      </c>
      <c r="W73">
        <f>Q73/Metadata!R$6</f>
        <v>4.777921386718555</v>
      </c>
      <c r="X73">
        <f t="shared" si="21"/>
        <v>5.3821861155134876</v>
      </c>
    </row>
    <row r="74" spans="1:24" x14ac:dyDescent="0.2">
      <c r="A74">
        <f>[2]Sheet2!G73</f>
        <v>102</v>
      </c>
      <c r="B74">
        <f>[3]Sheet2!H73</f>
        <v>3.029417163757365</v>
      </c>
      <c r="C74">
        <f>[3]Sheet2!I73</f>
        <v>2.9960470668523835</v>
      </c>
      <c r="D74">
        <f>[3]Sheet2!J73</f>
        <v>0.22747251736093643</v>
      </c>
      <c r="E74">
        <f>[3]Sheet2!K73</f>
        <v>1.7088244015070457</v>
      </c>
      <c r="G74">
        <v>88</v>
      </c>
      <c r="H74">
        <f t="shared" si="17"/>
        <v>6.2710551934552052</v>
      </c>
      <c r="I74">
        <f t="shared" si="18"/>
        <v>4.0619283990058941</v>
      </c>
      <c r="J74">
        <f t="shared" si="19"/>
        <v>0.40945113819945111</v>
      </c>
      <c r="K74">
        <f t="shared" si="20"/>
        <v>4.1676136130094079</v>
      </c>
      <c r="L74">
        <f>[4]blank!T74</f>
        <v>6.3869470124745864E-2</v>
      </c>
      <c r="N74">
        <f t="shared" si="22"/>
        <v>6.2710551934552052</v>
      </c>
      <c r="O74">
        <f t="shared" si="23"/>
        <v>4.0619283990058941</v>
      </c>
      <c r="P74">
        <f t="shared" si="24"/>
        <v>0.40945113819945111</v>
      </c>
      <c r="Q74">
        <f t="shared" si="25"/>
        <v>4.1676136130094079</v>
      </c>
      <c r="S74" t="s">
        <v>77</v>
      </c>
      <c r="T74">
        <f>N74/Metadata!O$6</f>
        <v>1.6994729521534693</v>
      </c>
      <c r="U74">
        <f>O74/Metadata!P$6/2</f>
        <v>0.55642854780813922</v>
      </c>
      <c r="V74">
        <f>P74/Metadata!Q$6*10</f>
        <v>1.1287419385202007</v>
      </c>
      <c r="W74">
        <f>Q74/Metadata!R$6</f>
        <v>1.1340445205440834</v>
      </c>
      <c r="X74">
        <f t="shared" si="21"/>
        <v>1.1296719897564733</v>
      </c>
    </row>
    <row r="75" spans="1:24" x14ac:dyDescent="0.2">
      <c r="A75">
        <f>[2]Sheet2!G74</f>
        <v>98</v>
      </c>
      <c r="B75">
        <f>[3]Sheet2!H74</f>
        <v>0.33985799744307998</v>
      </c>
      <c r="C75">
        <f>[3]Sheet2!I74</f>
        <v>2.4952752153321E-2</v>
      </c>
      <c r="D75">
        <f>[3]Sheet2!J74</f>
        <v>3.0941620436580598E-2</v>
      </c>
      <c r="E75">
        <f>[3]Sheet2!K74</f>
        <v>2.0642069792713953E-2</v>
      </c>
      <c r="G75">
        <v>89</v>
      </c>
      <c r="H75">
        <f t="shared" si="17"/>
        <v>1.6193473841458637</v>
      </c>
      <c r="I75">
        <f t="shared" si="18"/>
        <v>1.7737742118496415E-2</v>
      </c>
      <c r="J75">
        <f t="shared" si="19"/>
        <v>0.13962792846729696</v>
      </c>
      <c r="K75">
        <f t="shared" si="20"/>
        <v>1.4673480044422043E-2</v>
      </c>
      <c r="L75">
        <f>[4]blank!T75</f>
        <v>5.1167302227953203E-2</v>
      </c>
      <c r="N75">
        <f t="shared" si="22"/>
        <v>1.6193473841458637</v>
      </c>
      <c r="O75">
        <f t="shared" si="23"/>
        <v>0</v>
      </c>
      <c r="P75">
        <f t="shared" si="24"/>
        <v>0.13962792846729696</v>
      </c>
      <c r="Q75">
        <f t="shared" si="25"/>
        <v>0</v>
      </c>
      <c r="S75" t="s">
        <v>78</v>
      </c>
      <c r="T75">
        <f>N75/Metadata!O$6</f>
        <v>0.43884752957820178</v>
      </c>
      <c r="U75">
        <f>O75/Metadata!P$6/2</f>
        <v>0</v>
      </c>
      <c r="V75">
        <f>P75/Metadata!Q$6*10</f>
        <v>0.38491503367848728</v>
      </c>
      <c r="W75">
        <f>Q75/Metadata!R$6</f>
        <v>0</v>
      </c>
      <c r="X75">
        <f t="shared" si="21"/>
        <v>0.20594064081417227</v>
      </c>
    </row>
    <row r="76" spans="1:24" x14ac:dyDescent="0.2">
      <c r="A76">
        <f>[2]Sheet2!G75</f>
        <v>88</v>
      </c>
      <c r="B76">
        <f>[3]Sheet2!H75</f>
        <v>6.2710551934552052</v>
      </c>
      <c r="C76">
        <f>[3]Sheet2!I75</f>
        <v>4.0619283990058941</v>
      </c>
      <c r="D76">
        <f>[3]Sheet2!J75</f>
        <v>0.40945113819945111</v>
      </c>
      <c r="E76">
        <f>[3]Sheet2!K75</f>
        <v>4.1676136130094079</v>
      </c>
      <c r="G76" t="s">
        <v>200</v>
      </c>
      <c r="H76">
        <f t="shared" si="17"/>
        <v>65.135826244173472</v>
      </c>
      <c r="I76">
        <f t="shared" si="18"/>
        <v>133.13232592495169</v>
      </c>
      <c r="J76">
        <f t="shared" si="19"/>
        <v>7.2874990665079631</v>
      </c>
      <c r="K76">
        <f t="shared" si="20"/>
        <v>66.211135997931194</v>
      </c>
      <c r="L76">
        <f>[4]blank!T76</f>
        <v>0.32333827498691958</v>
      </c>
      <c r="N76">
        <f t="shared" si="22"/>
        <v>65.135826244173472</v>
      </c>
      <c r="O76">
        <f t="shared" si="23"/>
        <v>133.13232592495169</v>
      </c>
      <c r="P76">
        <f t="shared" si="24"/>
        <v>7.2874990665079631</v>
      </c>
      <c r="Q76">
        <f t="shared" si="25"/>
        <v>66.211135997931194</v>
      </c>
      <c r="S76" t="s">
        <v>79</v>
      </c>
      <c r="T76">
        <f>N76/Metadata!O$6</f>
        <v>17.65198543200027</v>
      </c>
      <c r="U76">
        <f>O76/Metadata!P$6/2</f>
        <v>18.237304921197175</v>
      </c>
      <c r="V76">
        <f>P76/Metadata!Q$6*10</f>
        <v>20.089590810436238</v>
      </c>
      <c r="W76">
        <f>Q76/Metadata!R$6</f>
        <v>18.016635645652759</v>
      </c>
      <c r="X76">
        <f t="shared" si="21"/>
        <v>18.498879202321611</v>
      </c>
    </row>
    <row r="77" spans="1:24" x14ac:dyDescent="0.2">
      <c r="A77">
        <f>[2]Sheet2!G76</f>
        <v>91</v>
      </c>
      <c r="B77">
        <f>[3]Sheet2!H76</f>
        <v>8.9392599846207759</v>
      </c>
      <c r="C77">
        <f>[3]Sheet2!I76</f>
        <v>10.814306912052553</v>
      </c>
      <c r="D77">
        <f>[3]Sheet2!J76</f>
        <v>0.84849415128244732</v>
      </c>
      <c r="E77">
        <f>[3]Sheet2!K76</f>
        <v>7.1380246404547361</v>
      </c>
      <c r="G77">
        <v>91</v>
      </c>
      <c r="H77">
        <f t="shared" si="17"/>
        <v>8.9392599846207759</v>
      </c>
      <c r="I77">
        <f t="shared" si="18"/>
        <v>10.814306912052553</v>
      </c>
      <c r="J77">
        <f t="shared" si="19"/>
        <v>0.84849415128244732</v>
      </c>
      <c r="K77">
        <f t="shared" si="20"/>
        <v>7.1380246404547361</v>
      </c>
      <c r="L77">
        <f>[4]blank!T77</f>
        <v>7.1847679485058685E-2</v>
      </c>
      <c r="N77">
        <f t="shared" si="22"/>
        <v>8.9392599846207759</v>
      </c>
      <c r="O77">
        <f t="shared" si="23"/>
        <v>10.814306912052553</v>
      </c>
      <c r="P77">
        <f t="shared" si="24"/>
        <v>0.84849415128244732</v>
      </c>
      <c r="Q77">
        <f t="shared" si="25"/>
        <v>7.1380246404547361</v>
      </c>
      <c r="S77" t="s">
        <v>80</v>
      </c>
      <c r="T77">
        <f>N77/Metadata!O$6</f>
        <v>2.4225636814656055</v>
      </c>
      <c r="U77">
        <f>O77/Metadata!P$6/2</f>
        <v>1.4814119057582613</v>
      </c>
      <c r="V77">
        <f>P77/Metadata!Q$6*10</f>
        <v>2.3390603756853494</v>
      </c>
      <c r="W77">
        <f>Q77/Metadata!R$6</f>
        <v>1.9423196300510959</v>
      </c>
      <c r="X77">
        <f t="shared" si="21"/>
        <v>2.0463388982400779</v>
      </c>
    </row>
    <row r="78" spans="1:24" x14ac:dyDescent="0.2">
      <c r="A78">
        <f>[2]Sheet2!G77</f>
        <v>84</v>
      </c>
      <c r="B78">
        <f>[3]Sheet2!H77</f>
        <v>28.241575232592663</v>
      </c>
      <c r="C78">
        <f>[3]Sheet2!I77</f>
        <v>35.658726319417163</v>
      </c>
      <c r="D78">
        <f>[3]Sheet2!J77</f>
        <v>2.4533493002600184</v>
      </c>
      <c r="E78">
        <f>[3]Sheet2!K77</f>
        <v>21.292693441294347</v>
      </c>
      <c r="G78">
        <v>92</v>
      </c>
      <c r="H78">
        <f t="shared" si="17"/>
        <v>13.776853793526696</v>
      </c>
      <c r="I78">
        <f t="shared" si="18"/>
        <v>24.365041295296141</v>
      </c>
      <c r="J78">
        <f t="shared" si="19"/>
        <v>1.4191610625468938</v>
      </c>
      <c r="K78">
        <f t="shared" si="20"/>
        <v>12.447768818464695</v>
      </c>
      <c r="L78">
        <f>[4]blank!T78</f>
        <v>7.8982044138662694E-2</v>
      </c>
      <c r="N78">
        <f t="shared" si="22"/>
        <v>13.776853793526696</v>
      </c>
      <c r="O78">
        <f t="shared" si="23"/>
        <v>24.365041295296141</v>
      </c>
      <c r="P78">
        <f t="shared" si="24"/>
        <v>1.4191610625468938</v>
      </c>
      <c r="Q78">
        <f t="shared" si="25"/>
        <v>12.447768818464695</v>
      </c>
      <c r="S78" t="s">
        <v>81</v>
      </c>
      <c r="T78">
        <f>N78/Metadata!O$6</f>
        <v>3.7335647136875707</v>
      </c>
      <c r="U78">
        <f>O78/Metadata!P$6/2</f>
        <v>3.3376768897612723</v>
      </c>
      <c r="V78">
        <f>P78/Metadata!Q$6*10</f>
        <v>3.912228980131129</v>
      </c>
      <c r="W78">
        <f>Q78/Metadata!R$6</f>
        <v>3.3871479778054754</v>
      </c>
      <c r="X78">
        <f t="shared" si="21"/>
        <v>3.5926546403463622</v>
      </c>
    </row>
    <row r="79" spans="1:24" x14ac:dyDescent="0.2">
      <c r="A79">
        <f>[2]Sheet2!G78</f>
        <v>89</v>
      </c>
      <c r="B79">
        <f>[3]Sheet2!H78</f>
        <v>1.6193473841458637</v>
      </c>
      <c r="C79">
        <f>[3]Sheet2!I78</f>
        <v>1.7737742118496415E-2</v>
      </c>
      <c r="D79">
        <f>[3]Sheet2!J78</f>
        <v>0.13962792846729696</v>
      </c>
      <c r="E79">
        <f>[3]Sheet2!K78</f>
        <v>1.4673480044422043E-2</v>
      </c>
      <c r="G79" t="s">
        <v>201</v>
      </c>
      <c r="H79">
        <f t="shared" ref="H79:H110" si="26">VLOOKUP($G79,$A$3:$E$178,2,FALSE)</f>
        <v>1.101830102469102</v>
      </c>
      <c r="I79">
        <f t="shared" ref="I79:I110" si="27">VLOOKUP($G79,$A$3:$E$178,3,FALSE)</f>
        <v>3.2952834107400979</v>
      </c>
      <c r="J79">
        <f t="shared" ref="J79:J110" si="28">VLOOKUP($G79,$A$3:$E$178,4,FALSE)</f>
        <v>0.253862091727107</v>
      </c>
      <c r="K79">
        <f t="shared" ref="K79:K110" si="29">VLOOKUP($G79,$A$3:$E$178,5,FALSE)</f>
        <v>1.4812302396624555</v>
      </c>
      <c r="L79">
        <f>[4]blank!T79</f>
        <v>9.5548078940432102E-2</v>
      </c>
      <c r="N79">
        <f t="shared" si="22"/>
        <v>1.101830102469102</v>
      </c>
      <c r="O79">
        <f t="shared" si="23"/>
        <v>3.2952834107400979</v>
      </c>
      <c r="P79">
        <f t="shared" si="24"/>
        <v>0.253862091727107</v>
      </c>
      <c r="Q79">
        <f t="shared" si="25"/>
        <v>1.4812302396624555</v>
      </c>
      <c r="S79" t="s">
        <v>82</v>
      </c>
      <c r="T79">
        <f>N79/Metadata!O$6</f>
        <v>0.29859894375814028</v>
      </c>
      <c r="U79">
        <f>O79/Metadata!P$6/2</f>
        <v>0.4514086864020333</v>
      </c>
      <c r="V79">
        <f>P79/Metadata!Q$6*10</f>
        <v>0.69982657953503236</v>
      </c>
      <c r="W79">
        <f>Q79/Metadata!R$6</f>
        <v>0.40305584752624118</v>
      </c>
      <c r="X79">
        <f t="shared" si="21"/>
        <v>0.46322251430536177</v>
      </c>
    </row>
    <row r="80" spans="1:24" x14ac:dyDescent="0.2">
      <c r="A80">
        <f>[2]Sheet2!G79</f>
        <v>121</v>
      </c>
      <c r="B80">
        <f>[3]Sheet2!H79</f>
        <v>0.1291568281933046</v>
      </c>
      <c r="C80">
        <f>[3]Sheet2!I79</f>
        <v>1.0726488852160822E-2</v>
      </c>
      <c r="D80">
        <f>[3]Sheet2!J79</f>
        <v>1.3300935489659039E-2</v>
      </c>
      <c r="E80">
        <f>[3]Sheet2!K79</f>
        <v>8.8734473118069739E-3</v>
      </c>
      <c r="G80">
        <v>94</v>
      </c>
      <c r="H80">
        <f t="shared" si="26"/>
        <v>0.47948384969332991</v>
      </c>
      <c r="I80">
        <f t="shared" si="27"/>
        <v>1.8613734777360558E-2</v>
      </c>
      <c r="J80">
        <f t="shared" si="28"/>
        <v>2.308118610922915E-2</v>
      </c>
      <c r="K80">
        <f t="shared" si="29"/>
        <v>1.539814165653893E-2</v>
      </c>
      <c r="L80">
        <f>[4]blank!T80</f>
        <v>5.4323173679965336E-2</v>
      </c>
      <c r="N80">
        <f t="shared" si="22"/>
        <v>0.47948384969332991</v>
      </c>
      <c r="O80">
        <f t="shared" si="23"/>
        <v>0</v>
      </c>
      <c r="P80">
        <f t="shared" si="24"/>
        <v>0</v>
      </c>
      <c r="Q80">
        <f t="shared" si="25"/>
        <v>0</v>
      </c>
      <c r="S80" t="s">
        <v>83</v>
      </c>
      <c r="T80">
        <f>N80/Metadata!O$6</f>
        <v>0.12994142268093473</v>
      </c>
      <c r="U80">
        <f>O80/Metadata!P$6/2</f>
        <v>0</v>
      </c>
      <c r="V80">
        <f>P80/Metadata!Q$6*10</f>
        <v>0</v>
      </c>
      <c r="W80">
        <f>Q80/Metadata!R$6</f>
        <v>0</v>
      </c>
      <c r="X80">
        <f t="shared" si="21"/>
        <v>3.2485355670233682E-2</v>
      </c>
    </row>
    <row r="81" spans="1:24" x14ac:dyDescent="0.2">
      <c r="A81">
        <f>[2]Sheet2!G80</f>
        <v>92</v>
      </c>
      <c r="B81">
        <f>[3]Sheet2!H80</f>
        <v>13.776853793526696</v>
      </c>
      <c r="C81">
        <f>[3]Sheet2!I80</f>
        <v>24.365041295296141</v>
      </c>
      <c r="D81">
        <f>[3]Sheet2!J80</f>
        <v>1.4191610625468938</v>
      </c>
      <c r="E81">
        <f>[3]Sheet2!K80</f>
        <v>12.447768818464695</v>
      </c>
      <c r="G81">
        <v>95</v>
      </c>
      <c r="H81">
        <f t="shared" si="26"/>
        <v>97.505396848645546</v>
      </c>
      <c r="I81">
        <f t="shared" si="27"/>
        <v>286.84452869203801</v>
      </c>
      <c r="J81">
        <f t="shared" si="28"/>
        <v>8.77149588780809</v>
      </c>
      <c r="K81">
        <f t="shared" si="29"/>
        <v>78.253206408256176</v>
      </c>
      <c r="L81">
        <f>[4]blank!T81</f>
        <v>0.25584023137104711</v>
      </c>
      <c r="N81">
        <f t="shared" si="22"/>
        <v>97.505396848645546</v>
      </c>
      <c r="O81">
        <f t="shared" si="23"/>
        <v>286.84452869203801</v>
      </c>
      <c r="P81">
        <f t="shared" si="24"/>
        <v>8.77149588780809</v>
      </c>
      <c r="Q81">
        <f t="shared" si="25"/>
        <v>78.253206408256176</v>
      </c>
      <c r="S81" t="s">
        <v>84</v>
      </c>
      <c r="T81">
        <f>N81/Metadata!O$6</f>
        <v>26.424226788213311</v>
      </c>
      <c r="U81">
        <f>O81/Metadata!P$6/2</f>
        <v>39.293771053641173</v>
      </c>
      <c r="V81">
        <f>P81/Metadata!Q$6*10</f>
        <v>24.180553791264913</v>
      </c>
      <c r="W81">
        <f>Q81/Metadata!R$6</f>
        <v>21.293389498794628</v>
      </c>
      <c r="X81">
        <f t="shared" si="21"/>
        <v>27.797985282978505</v>
      </c>
    </row>
    <row r="82" spans="1:24" x14ac:dyDescent="0.2">
      <c r="A82" t="str">
        <f>[2]Sheet2!G81</f>
        <v>90/101/113</v>
      </c>
      <c r="B82">
        <f>[3]Sheet2!H81</f>
        <v>65.135826244173472</v>
      </c>
      <c r="C82">
        <f>[3]Sheet2!I81</f>
        <v>133.13232592495169</v>
      </c>
      <c r="D82">
        <f>[3]Sheet2!J81</f>
        <v>7.2874990665079631</v>
      </c>
      <c r="E82">
        <f>[3]Sheet2!K81</f>
        <v>66.211135997931194</v>
      </c>
      <c r="G82">
        <v>96</v>
      </c>
      <c r="H82">
        <f t="shared" si="26"/>
        <v>1.0242675305007143</v>
      </c>
      <c r="I82">
        <f t="shared" si="27"/>
        <v>1.2325409563955699E-2</v>
      </c>
      <c r="J82">
        <f t="shared" si="28"/>
        <v>0.14926529767822211</v>
      </c>
      <c r="K82">
        <f t="shared" si="29"/>
        <v>1.0196148420008903E-2</v>
      </c>
      <c r="L82">
        <f>[4]blank!T82</f>
        <v>7.4275177123050429E-2</v>
      </c>
      <c r="N82">
        <f t="shared" si="22"/>
        <v>1.0242675305007143</v>
      </c>
      <c r="O82">
        <f t="shared" si="23"/>
        <v>0</v>
      </c>
      <c r="P82">
        <f t="shared" si="24"/>
        <v>0.14926529767822211</v>
      </c>
      <c r="Q82">
        <f t="shared" si="25"/>
        <v>0</v>
      </c>
      <c r="S82" t="s">
        <v>85</v>
      </c>
      <c r="T82">
        <f>N82/Metadata!O$6</f>
        <v>0.27757927655806508</v>
      </c>
      <c r="U82">
        <f>O82/Metadata!P$6/2</f>
        <v>0</v>
      </c>
      <c r="V82">
        <f>P82/Metadata!Q$6*10</f>
        <v>0.41148255734739358</v>
      </c>
      <c r="W82">
        <f>Q82/Metadata!R$6</f>
        <v>0</v>
      </c>
      <c r="X82">
        <f t="shared" si="21"/>
        <v>0.17226545847636465</v>
      </c>
    </row>
    <row r="83" spans="1:24" x14ac:dyDescent="0.2">
      <c r="A83">
        <f>[2]Sheet2!G82</f>
        <v>83</v>
      </c>
      <c r="B83">
        <f>[3]Sheet2!H82</f>
        <v>9.4606753174396729</v>
      </c>
      <c r="C83">
        <f>[3]Sheet2!I82</f>
        <v>22.355525665398247</v>
      </c>
      <c r="D83">
        <f>[3]Sheet2!J82</f>
        <v>1.0930334717933556</v>
      </c>
      <c r="E83">
        <f>[3]Sheet2!K82</f>
        <v>13.479509174367026</v>
      </c>
      <c r="G83">
        <v>98</v>
      </c>
      <c r="H83">
        <f t="shared" si="26"/>
        <v>0.33985799744307998</v>
      </c>
      <c r="I83">
        <f t="shared" si="27"/>
        <v>2.4952752153321E-2</v>
      </c>
      <c r="J83">
        <f t="shared" si="28"/>
        <v>3.0941620436580598E-2</v>
      </c>
      <c r="K83">
        <f t="shared" si="29"/>
        <v>2.0642069792713953E-2</v>
      </c>
      <c r="L83">
        <f>[4]blank!T83</f>
        <v>7.9082569542472059E-2</v>
      </c>
      <c r="N83">
        <f t="shared" si="22"/>
        <v>0.33985799744307998</v>
      </c>
      <c r="O83">
        <f t="shared" si="23"/>
        <v>0</v>
      </c>
      <c r="P83">
        <f t="shared" si="24"/>
        <v>0</v>
      </c>
      <c r="Q83">
        <f t="shared" si="25"/>
        <v>0</v>
      </c>
      <c r="S83" t="s">
        <v>86</v>
      </c>
      <c r="T83">
        <f>N83/Metadata!O$6</f>
        <v>9.2102438331327224E-2</v>
      </c>
      <c r="U83">
        <f>O83/Metadata!P$6/2</f>
        <v>0</v>
      </c>
      <c r="V83">
        <f>P83/Metadata!Q$6*10</f>
        <v>0</v>
      </c>
      <c r="W83">
        <f>Q83/Metadata!R$6</f>
        <v>0</v>
      </c>
      <c r="X83">
        <f t="shared" si="21"/>
        <v>2.3025609582831806E-2</v>
      </c>
    </row>
    <row r="84" spans="1:24" x14ac:dyDescent="0.2">
      <c r="A84">
        <f>[2]Sheet2!G83</f>
        <v>99</v>
      </c>
      <c r="B84">
        <f>[3]Sheet2!H83</f>
        <v>15.161973159395547</v>
      </c>
      <c r="C84">
        <f>[3]Sheet2!I83</f>
        <v>29.659623646321794</v>
      </c>
      <c r="D84">
        <f>[3]Sheet2!J83</f>
        <v>1.7758696598543031</v>
      </c>
      <c r="E84">
        <f>[3]Sheet2!K83</f>
        <v>12.954021011124153</v>
      </c>
      <c r="G84">
        <v>99</v>
      </c>
      <c r="H84">
        <f t="shared" si="26"/>
        <v>15.161973159395547</v>
      </c>
      <c r="I84">
        <f t="shared" si="27"/>
        <v>29.659623646321794</v>
      </c>
      <c r="J84">
        <f t="shared" si="28"/>
        <v>1.7758696598543031</v>
      </c>
      <c r="K84">
        <f t="shared" si="29"/>
        <v>12.954021011124153</v>
      </c>
      <c r="L84">
        <f>[4]blank!T84</f>
        <v>0.12684676083201063</v>
      </c>
      <c r="N84">
        <f t="shared" si="22"/>
        <v>15.161973159395547</v>
      </c>
      <c r="O84">
        <f t="shared" si="23"/>
        <v>29.659623646321794</v>
      </c>
      <c r="P84">
        <f t="shared" si="24"/>
        <v>1.7758696598543031</v>
      </c>
      <c r="Q84">
        <f t="shared" si="25"/>
        <v>12.954021011124153</v>
      </c>
      <c r="S84" t="s">
        <v>87</v>
      </c>
      <c r="T84">
        <f>N84/Metadata!O$6</f>
        <v>4.1089358155485147</v>
      </c>
      <c r="U84">
        <f>O84/Metadata!P$6/2</f>
        <v>4.0629621433252732</v>
      </c>
      <c r="V84">
        <f>P84/Metadata!Q$6*10</f>
        <v>4.8955745274952136</v>
      </c>
      <c r="W84">
        <f>Q84/Metadata!R$6</f>
        <v>3.5249036764879937</v>
      </c>
      <c r="X84">
        <f t="shared" si="21"/>
        <v>4.1480940407142493</v>
      </c>
    </row>
    <row r="85" spans="1:24" x14ac:dyDescent="0.2">
      <c r="A85">
        <f>[2]Sheet2!G84</f>
        <v>112</v>
      </c>
      <c r="B85">
        <f>[3]Sheet2!H84</f>
        <v>0.25637795108738087</v>
      </c>
      <c r="C85">
        <f>[3]Sheet2!I84</f>
        <v>1.0914497874671171E-2</v>
      </c>
      <c r="D85">
        <f>[3]Sheet2!J84</f>
        <v>0.10876469388018299</v>
      </c>
      <c r="E85">
        <f>[3]Sheet2!K84</f>
        <v>0.6170074599246208</v>
      </c>
      <c r="G85">
        <v>102</v>
      </c>
      <c r="H85">
        <f t="shared" si="26"/>
        <v>3.029417163757365</v>
      </c>
      <c r="I85">
        <f t="shared" si="27"/>
        <v>2.9960470668523835</v>
      </c>
      <c r="J85">
        <f t="shared" si="28"/>
        <v>0.22747251736093643</v>
      </c>
      <c r="K85">
        <f t="shared" si="29"/>
        <v>1.7088244015070457</v>
      </c>
      <c r="L85">
        <f>[4]blank!T85</f>
        <v>5.265002446386307E-2</v>
      </c>
      <c r="N85">
        <f t="shared" si="22"/>
        <v>3.029417163757365</v>
      </c>
      <c r="O85">
        <f t="shared" si="23"/>
        <v>2.9960470668523835</v>
      </c>
      <c r="P85">
        <f t="shared" si="24"/>
        <v>0.22747251736093643</v>
      </c>
      <c r="Q85">
        <f t="shared" si="25"/>
        <v>1.7088244015070457</v>
      </c>
      <c r="S85" t="s">
        <v>88</v>
      </c>
      <c r="T85">
        <f>N85/Metadata!O$6</f>
        <v>0.82098026117969214</v>
      </c>
      <c r="U85">
        <f>O85/Metadata!P$6/2</f>
        <v>0.41041740641748026</v>
      </c>
      <c r="V85">
        <f>P85/Metadata!Q$6*10</f>
        <v>0.6270779251833023</v>
      </c>
      <c r="W85">
        <f>Q85/Metadata!R$6</f>
        <v>0.46498623170149278</v>
      </c>
      <c r="X85">
        <f t="shared" si="21"/>
        <v>0.5808654561204919</v>
      </c>
    </row>
    <row r="86" spans="1:24" x14ac:dyDescent="0.2">
      <c r="A86" t="str">
        <f>[2]Sheet2!G85</f>
        <v>86/97/109/119</v>
      </c>
      <c r="B86">
        <f>[3]Sheet2!H85</f>
        <v>10.481378223316408</v>
      </c>
      <c r="C86">
        <f>[3]Sheet2!I85</f>
        <v>25.301516583604098</v>
      </c>
      <c r="D86">
        <f>[3]Sheet2!J85</f>
        <v>1.4722216349986412</v>
      </c>
      <c r="E86">
        <f>[3]Sheet2!K85</f>
        <v>14.057327309400513</v>
      </c>
      <c r="G86">
        <v>103</v>
      </c>
      <c r="H86">
        <f t="shared" si="26"/>
        <v>0.63745034465325812</v>
      </c>
      <c r="I86">
        <f t="shared" si="27"/>
        <v>1.5232828372295752E-2</v>
      </c>
      <c r="J86">
        <f t="shared" si="28"/>
        <v>1.8888834016187718E-2</v>
      </c>
      <c r="K86">
        <f t="shared" si="29"/>
        <v>1.2601299626963727E-2</v>
      </c>
      <c r="L86">
        <f>[4]blank!T86</f>
        <v>5.2655170430805462E-2</v>
      </c>
      <c r="N86">
        <f t="shared" si="22"/>
        <v>0.63745034465325812</v>
      </c>
      <c r="O86">
        <f t="shared" si="23"/>
        <v>0</v>
      </c>
      <c r="P86">
        <f t="shared" si="24"/>
        <v>0</v>
      </c>
      <c r="Q86">
        <f t="shared" si="25"/>
        <v>0</v>
      </c>
      <c r="S86" t="s">
        <v>89</v>
      </c>
      <c r="T86">
        <f>N86/Metadata!O$6</f>
        <v>0.17275077090849678</v>
      </c>
      <c r="U86">
        <f>O86/Metadata!P$6/2</f>
        <v>0</v>
      </c>
      <c r="V86">
        <f>P86/Metadata!Q$6*10</f>
        <v>0</v>
      </c>
      <c r="W86">
        <f>Q86/Metadata!R$6</f>
        <v>0</v>
      </c>
      <c r="X86">
        <f t="shared" si="21"/>
        <v>4.3187692727124194E-2</v>
      </c>
    </row>
    <row r="87" spans="1:24" x14ac:dyDescent="0.2">
      <c r="A87" t="str">
        <f>[2]Sheet2!G86</f>
        <v>87/125</v>
      </c>
      <c r="B87">
        <f>[3]Sheet2!H86</f>
        <v>18.9184981844272</v>
      </c>
      <c r="C87">
        <f>[3]Sheet2!I86</f>
        <v>35.11456040557583</v>
      </c>
      <c r="D87">
        <f>[3]Sheet2!J86</f>
        <v>2.471649739551427</v>
      </c>
      <c r="E87">
        <f>[3]Sheet2!K86</f>
        <v>17.558861096232405</v>
      </c>
      <c r="G87">
        <v>104</v>
      </c>
      <c r="H87">
        <f t="shared" si="26"/>
        <v>2.6763670612205994E-2</v>
      </c>
      <c r="I87">
        <f t="shared" si="27"/>
        <v>1.2326024899208853E-2</v>
      </c>
      <c r="J87">
        <f t="shared" si="28"/>
        <v>1.5284373506367015E-2</v>
      </c>
      <c r="K87">
        <f t="shared" si="29"/>
        <v>1.0196657453768524E-2</v>
      </c>
      <c r="L87">
        <f>[4]blank!T87</f>
        <v>5.843479555176187E-2</v>
      </c>
      <c r="N87">
        <f t="shared" si="22"/>
        <v>0</v>
      </c>
      <c r="O87">
        <f t="shared" si="23"/>
        <v>0</v>
      </c>
      <c r="P87">
        <f t="shared" si="24"/>
        <v>0</v>
      </c>
      <c r="Q87">
        <f t="shared" si="25"/>
        <v>0</v>
      </c>
      <c r="S87" t="s">
        <v>90</v>
      </c>
      <c r="T87">
        <f>N87/Metadata!O$6</f>
        <v>0</v>
      </c>
      <c r="U87">
        <f>O87/Metadata!P$6/2</f>
        <v>0</v>
      </c>
      <c r="V87">
        <f>P87/Metadata!Q$6*10</f>
        <v>0</v>
      </c>
      <c r="W87">
        <f>Q87/Metadata!R$6</f>
        <v>0</v>
      </c>
      <c r="X87">
        <f t="shared" si="21"/>
        <v>0</v>
      </c>
    </row>
    <row r="88" spans="1:24" x14ac:dyDescent="0.2">
      <c r="A88">
        <f>[2]Sheet2!G87</f>
        <v>117</v>
      </c>
      <c r="B88">
        <f>[3]Sheet2!H87</f>
        <v>1.6525261654084826</v>
      </c>
      <c r="C88">
        <f>[3]Sheet2!I87</f>
        <v>4.8215276108126481</v>
      </c>
      <c r="D88">
        <f>[3]Sheet2!J87</f>
        <v>0.24849439402059004</v>
      </c>
      <c r="E88">
        <f>[3]Sheet2!K87</f>
        <v>2.2806155084527209</v>
      </c>
      <c r="G88">
        <v>105</v>
      </c>
      <c r="H88">
        <f t="shared" si="26"/>
        <v>3.8400001985041872</v>
      </c>
      <c r="I88">
        <f t="shared" si="27"/>
        <v>7.7051327711847515</v>
      </c>
      <c r="J88">
        <f t="shared" si="28"/>
        <v>0.44172506357192254</v>
      </c>
      <c r="K88">
        <f t="shared" si="29"/>
        <v>3.3854578967992697</v>
      </c>
      <c r="L88">
        <f>[4]blank!T88</f>
        <v>5.8359714419882323E-2</v>
      </c>
      <c r="N88">
        <f t="shared" si="22"/>
        <v>3.8400001985041872</v>
      </c>
      <c r="O88">
        <f t="shared" si="23"/>
        <v>7.7051327711847515</v>
      </c>
      <c r="P88">
        <f t="shared" si="24"/>
        <v>0.44172506357192254</v>
      </c>
      <c r="Q88">
        <f t="shared" si="25"/>
        <v>3.3854578967992697</v>
      </c>
      <c r="S88" t="s">
        <v>91</v>
      </c>
      <c r="T88">
        <f>N88/Metadata!O$6</f>
        <v>1.0406504602977602</v>
      </c>
      <c r="U88">
        <f>O88/Metadata!P$6/2</f>
        <v>1.0554976398866389</v>
      </c>
      <c r="V88">
        <f>P88/Metadata!Q$6*10</f>
        <v>1.2177120980581</v>
      </c>
      <c r="W88">
        <f>Q88/Metadata!R$6</f>
        <v>0.92121303314046976</v>
      </c>
      <c r="X88">
        <f t="shared" si="21"/>
        <v>1.0587683078457422</v>
      </c>
    </row>
    <row r="89" spans="1:24" x14ac:dyDescent="0.2">
      <c r="A89" t="str">
        <f>[2]Sheet2!G88</f>
        <v>85/116</v>
      </c>
      <c r="B89">
        <f>[3]Sheet2!H88</f>
        <v>4.6286660794794887</v>
      </c>
      <c r="C89">
        <f>[3]Sheet2!I88</f>
        <v>20.257225894706608</v>
      </c>
      <c r="D89">
        <f>[3]Sheet2!J88</f>
        <v>1.4692759387795558</v>
      </c>
      <c r="E89">
        <f>[3]Sheet2!K88</f>
        <v>7.5734277579352112</v>
      </c>
      <c r="G89">
        <v>106</v>
      </c>
      <c r="H89">
        <f t="shared" si="26"/>
        <v>0.32599292815461178</v>
      </c>
      <c r="I89">
        <f t="shared" si="27"/>
        <v>1.0689311785502628E-2</v>
      </c>
      <c r="J89">
        <f t="shared" si="28"/>
        <v>5.8236927762859325E-2</v>
      </c>
      <c r="K89">
        <f t="shared" si="29"/>
        <v>8.8426927240993144E-3</v>
      </c>
      <c r="L89">
        <f>[4]blank!T89</f>
        <v>2.4480240862983327E-2</v>
      </c>
      <c r="N89">
        <f t="shared" si="22"/>
        <v>0.32599292815461178</v>
      </c>
      <c r="O89">
        <f t="shared" si="23"/>
        <v>0</v>
      </c>
      <c r="P89">
        <f t="shared" si="24"/>
        <v>5.8236927762859325E-2</v>
      </c>
      <c r="Q89">
        <f t="shared" si="25"/>
        <v>0</v>
      </c>
      <c r="S89" t="s">
        <v>92</v>
      </c>
      <c r="T89">
        <f>N89/Metadata!O$6</f>
        <v>8.8344966979444162E-2</v>
      </c>
      <c r="U89">
        <f>O89/Metadata!P$6/2</f>
        <v>0</v>
      </c>
      <c r="V89">
        <f>P89/Metadata!Q$6*10</f>
        <v>0.16054287460422267</v>
      </c>
      <c r="W89">
        <f>Q89/Metadata!R$6</f>
        <v>0</v>
      </c>
      <c r="X89">
        <f t="shared" si="21"/>
        <v>6.2221960395916709E-2</v>
      </c>
    </row>
    <row r="90" spans="1:24" x14ac:dyDescent="0.2">
      <c r="A90">
        <f>[2]Sheet2!G89</f>
        <v>110</v>
      </c>
      <c r="B90">
        <f>[3]Sheet2!H89</f>
        <v>38.435649047652916</v>
      </c>
      <c r="C90">
        <f>[3]Sheet2!I89</f>
        <v>72.264849437066758</v>
      </c>
      <c r="D90">
        <f>[3]Sheet2!J89</f>
        <v>3.5832971101589557</v>
      </c>
      <c r="E90">
        <f>[3]Sheet2!K89</f>
        <v>36.825711438168099</v>
      </c>
      <c r="G90">
        <v>107</v>
      </c>
      <c r="H90">
        <f t="shared" si="26"/>
        <v>0.91735382796533871</v>
      </c>
      <c r="I90">
        <f t="shared" si="27"/>
        <v>2.1769416896844729</v>
      </c>
      <c r="J90">
        <f t="shared" si="28"/>
        <v>0.14068948917812596</v>
      </c>
      <c r="K90">
        <f t="shared" si="29"/>
        <v>0.97871612346982761</v>
      </c>
      <c r="L90">
        <f>[4]blank!T90</f>
        <v>3.1971685476757633E-2</v>
      </c>
      <c r="N90">
        <f t="shared" si="22"/>
        <v>0.91735382796533871</v>
      </c>
      <c r="O90">
        <f t="shared" si="23"/>
        <v>2.1769416896844729</v>
      </c>
      <c r="P90">
        <f t="shared" si="24"/>
        <v>0.14068948917812596</v>
      </c>
      <c r="Q90">
        <f t="shared" si="25"/>
        <v>0.97871612346982761</v>
      </c>
      <c r="S90" t="s">
        <v>93</v>
      </c>
      <c r="T90">
        <f>N90/Metadata!O$6</f>
        <v>0.24860537343198816</v>
      </c>
      <c r="U90">
        <f>O90/Metadata!P$6/2</f>
        <v>0.29821119036726046</v>
      </c>
      <c r="V90">
        <f>P90/Metadata!Q$6*10</f>
        <v>0.38784145879447834</v>
      </c>
      <c r="W90">
        <f>Q90/Metadata!R$6</f>
        <v>0.26631731250816393</v>
      </c>
      <c r="X90">
        <f t="shared" si="21"/>
        <v>0.3002438337754727</v>
      </c>
    </row>
    <row r="91" spans="1:24" x14ac:dyDescent="0.2">
      <c r="A91">
        <f>[2]Sheet2!G90</f>
        <v>115</v>
      </c>
      <c r="B91">
        <f>[3]Sheet2!H90</f>
        <v>1.5582423308978064</v>
      </c>
      <c r="C91">
        <f>[3]Sheet2!I90</f>
        <v>7.5755077025919428</v>
      </c>
      <c r="D91">
        <f>[3]Sheet2!J90</f>
        <v>0.36121641572220681</v>
      </c>
      <c r="E91">
        <f>[3]Sheet2!K90</f>
        <v>2.0780032191809705</v>
      </c>
      <c r="G91" t="s">
        <v>202</v>
      </c>
      <c r="H91">
        <f t="shared" si="26"/>
        <v>0.78660469704010116</v>
      </c>
      <c r="I91">
        <f t="shared" si="27"/>
        <v>1.0178758689992068E-2</v>
      </c>
      <c r="J91">
        <f t="shared" si="28"/>
        <v>0.13180544625417076</v>
      </c>
      <c r="K91">
        <f t="shared" si="29"/>
        <v>0.81247091390933324</v>
      </c>
      <c r="L91">
        <f>[4]blank!T91</f>
        <v>5.8138993313207994E-2</v>
      </c>
      <c r="N91">
        <f t="shared" si="22"/>
        <v>0.78660469704010116</v>
      </c>
      <c r="O91">
        <f t="shared" si="23"/>
        <v>0</v>
      </c>
      <c r="P91">
        <f t="shared" si="24"/>
        <v>0.13180544625417076</v>
      </c>
      <c r="Q91">
        <f t="shared" si="25"/>
        <v>0.81247091390933324</v>
      </c>
      <c r="S91" t="s">
        <v>94</v>
      </c>
      <c r="T91">
        <f>N91/Metadata!O$6</f>
        <v>0.21317200461761093</v>
      </c>
      <c r="U91">
        <f>O91/Metadata!P$6/2</f>
        <v>0</v>
      </c>
      <c r="V91">
        <f>P91/Metadata!Q$6*10</f>
        <v>0.36335064439357384</v>
      </c>
      <c r="W91">
        <f>Q91/Metadata!R$6</f>
        <v>0.22108052079113005</v>
      </c>
      <c r="X91">
        <f t="shared" si="21"/>
        <v>0.19940079245057871</v>
      </c>
    </row>
    <row r="92" spans="1:24" x14ac:dyDescent="0.2">
      <c r="A92">
        <f>[2]Sheet2!G91</f>
        <v>82</v>
      </c>
      <c r="B92">
        <f>[3]Sheet2!H91</f>
        <v>4.0710919968809058</v>
      </c>
      <c r="C92">
        <f>[3]Sheet2!I91</f>
        <v>9.3820256875826864</v>
      </c>
      <c r="D92">
        <f>[3]Sheet2!J91</f>
        <v>0.58381251268180256</v>
      </c>
      <c r="E92">
        <f>[3]Sheet2!K91</f>
        <v>4.0613515817530619</v>
      </c>
      <c r="G92">
        <v>110</v>
      </c>
      <c r="H92">
        <f t="shared" si="26"/>
        <v>38.435649047652916</v>
      </c>
      <c r="I92">
        <f t="shared" si="27"/>
        <v>72.264849437066758</v>
      </c>
      <c r="J92">
        <f t="shared" si="28"/>
        <v>3.5832971101589557</v>
      </c>
      <c r="K92">
        <f t="shared" si="29"/>
        <v>36.825711438168099</v>
      </c>
      <c r="L92">
        <f>[4]blank!T92</f>
        <v>0.24838036710367373</v>
      </c>
      <c r="N92">
        <f t="shared" si="22"/>
        <v>38.435649047652916</v>
      </c>
      <c r="O92">
        <f t="shared" si="23"/>
        <v>72.264849437066758</v>
      </c>
      <c r="P92">
        <f t="shared" si="24"/>
        <v>3.5832971101589557</v>
      </c>
      <c r="Q92">
        <f t="shared" si="25"/>
        <v>36.825711438168099</v>
      </c>
      <c r="S92" t="s">
        <v>95</v>
      </c>
      <c r="T92">
        <f>N92/Metadata!O$6</f>
        <v>10.416165053549687</v>
      </c>
      <c r="U92">
        <f>O92/Metadata!P$6/2</f>
        <v>9.8992944434180163</v>
      </c>
      <c r="V92">
        <f>P92/Metadata!Q$6*10</f>
        <v>9.8781450314211732</v>
      </c>
      <c r="W92">
        <f>Q92/Metadata!R$6</f>
        <v>10.020601751858669</v>
      </c>
      <c r="X92">
        <f t="shared" si="21"/>
        <v>10.053551570061886</v>
      </c>
    </row>
    <row r="93" spans="1:24" x14ac:dyDescent="0.2">
      <c r="A93">
        <f>[2]Sheet2!G92</f>
        <v>111</v>
      </c>
      <c r="B93">
        <f>[3]Sheet2!H92</f>
        <v>1.2220791030873543E-2</v>
      </c>
      <c r="C93">
        <f>[3]Sheet2!I92</f>
        <v>1.1256585594494398E-2</v>
      </c>
      <c r="D93">
        <f>[3]Sheet2!J92</f>
        <v>6.0705741081021981E-2</v>
      </c>
      <c r="E93">
        <f>[3]Sheet2!K92</f>
        <v>9.311967835912113E-3</v>
      </c>
      <c r="G93">
        <v>111</v>
      </c>
      <c r="H93">
        <f t="shared" si="26"/>
        <v>1.2220791030873543E-2</v>
      </c>
      <c r="I93">
        <f t="shared" si="27"/>
        <v>1.1256585594494398E-2</v>
      </c>
      <c r="J93">
        <f t="shared" si="28"/>
        <v>6.0705741081021981E-2</v>
      </c>
      <c r="K93">
        <f t="shared" si="29"/>
        <v>9.311967835912113E-3</v>
      </c>
      <c r="L93">
        <f>[4]blank!T93</f>
        <v>4.4483145364033624E-2</v>
      </c>
      <c r="N93">
        <f t="shared" si="22"/>
        <v>0</v>
      </c>
      <c r="O93">
        <f t="shared" si="23"/>
        <v>0</v>
      </c>
      <c r="P93">
        <f t="shared" si="24"/>
        <v>6.0705741081021981E-2</v>
      </c>
      <c r="Q93">
        <f t="shared" si="25"/>
        <v>0</v>
      </c>
      <c r="S93" t="s">
        <v>96</v>
      </c>
      <c r="T93">
        <f>N93/Metadata!O$6</f>
        <v>0</v>
      </c>
      <c r="U93">
        <f>O93/Metadata!P$6/2</f>
        <v>0</v>
      </c>
      <c r="V93">
        <f>P93/Metadata!Q$6*10</f>
        <v>0.16734870042959865</v>
      </c>
      <c r="W93">
        <f>Q93/Metadata!R$6</f>
        <v>0</v>
      </c>
      <c r="X93">
        <f t="shared" si="21"/>
        <v>4.1837175107399663E-2</v>
      </c>
    </row>
    <row r="94" spans="1:24" x14ac:dyDescent="0.2">
      <c r="A94">
        <f>[2]Sheet2!G93</f>
        <v>120</v>
      </c>
      <c r="B94">
        <f>[3]Sheet2!H93</f>
        <v>0.1697876017643403</v>
      </c>
      <c r="C94">
        <f>[3]Sheet2!I93</f>
        <v>1.0119454403312253E-2</v>
      </c>
      <c r="D94">
        <f>[3]Sheet2!J93</f>
        <v>1.2548207718678414E-2</v>
      </c>
      <c r="E94">
        <f>[3]Sheet2!K93</f>
        <v>8.3712803611347177E-3</v>
      </c>
      <c r="G94">
        <v>112</v>
      </c>
      <c r="H94">
        <f t="shared" si="26"/>
        <v>0.25637795108738087</v>
      </c>
      <c r="I94">
        <f t="shared" si="27"/>
        <v>1.0914497874671171E-2</v>
      </c>
      <c r="J94">
        <f t="shared" si="28"/>
        <v>0.10876469388018299</v>
      </c>
      <c r="K94">
        <f t="shared" si="29"/>
        <v>0.6170074599246208</v>
      </c>
      <c r="L94">
        <f>[4]blank!T94</f>
        <v>5.337797961222987E-2</v>
      </c>
      <c r="N94">
        <f t="shared" si="22"/>
        <v>0.25637795108738087</v>
      </c>
      <c r="O94">
        <f t="shared" si="23"/>
        <v>0</v>
      </c>
      <c r="P94">
        <f t="shared" si="24"/>
        <v>0.10876469388018299</v>
      </c>
      <c r="Q94">
        <f t="shared" si="25"/>
        <v>0.6170074599246208</v>
      </c>
      <c r="S94" t="s">
        <v>97</v>
      </c>
      <c r="T94">
        <f>N94/Metadata!O$6</f>
        <v>6.9479119535776929E-2</v>
      </c>
      <c r="U94">
        <f>O94/Metadata!P$6/2</f>
        <v>0</v>
      </c>
      <c r="V94">
        <f>P94/Metadata!Q$6*10</f>
        <v>0.2998337529423884</v>
      </c>
      <c r="W94">
        <f>Q94/Metadata!R$6</f>
        <v>0.16789318637364758</v>
      </c>
      <c r="X94">
        <f t="shared" si="21"/>
        <v>0.13430151471295323</v>
      </c>
    </row>
    <row r="95" spans="1:24" x14ac:dyDescent="0.2">
      <c r="A95" t="str">
        <f>[2]Sheet2!G94</f>
        <v>108/124</v>
      </c>
      <c r="B95">
        <f>[3]Sheet2!H94</f>
        <v>0.78660469704010116</v>
      </c>
      <c r="C95">
        <f>[3]Sheet2!I94</f>
        <v>1.0178758689992068E-2</v>
      </c>
      <c r="D95">
        <f>[3]Sheet2!J94</f>
        <v>0.13180544625417076</v>
      </c>
      <c r="E95">
        <f>[3]Sheet2!K94</f>
        <v>0.81247091390933324</v>
      </c>
      <c r="G95">
        <v>114</v>
      </c>
      <c r="H95">
        <f t="shared" si="26"/>
        <v>1.487753105856638</v>
      </c>
      <c r="I95">
        <f t="shared" si="27"/>
        <v>8.5745638786530135E-3</v>
      </c>
      <c r="J95">
        <f t="shared" si="28"/>
        <v>8.6326482573516328E-2</v>
      </c>
      <c r="K95">
        <f t="shared" si="29"/>
        <v>0.453988978626788</v>
      </c>
      <c r="L95">
        <f>[4]blank!T95</f>
        <v>3.1754820923259958E-2</v>
      </c>
      <c r="N95">
        <f t="shared" si="22"/>
        <v>1.487753105856638</v>
      </c>
      <c r="O95">
        <f t="shared" si="23"/>
        <v>0</v>
      </c>
      <c r="P95">
        <f t="shared" si="24"/>
        <v>8.6326482573516328E-2</v>
      </c>
      <c r="Q95">
        <f t="shared" si="25"/>
        <v>0.453988978626788</v>
      </c>
      <c r="S95" t="s">
        <v>98</v>
      </c>
      <c r="T95">
        <f>N95/Metadata!O$6</f>
        <v>0.40318512353781188</v>
      </c>
      <c r="U95">
        <f>O95/Metadata!P$6/2</f>
        <v>0</v>
      </c>
      <c r="V95">
        <f>P95/Metadata!Q$6*10</f>
        <v>0.23797789820331672</v>
      </c>
      <c r="W95">
        <f>Q95/Metadata!R$6</f>
        <v>0.12353441595257399</v>
      </c>
      <c r="X95">
        <f t="shared" si="21"/>
        <v>0.19117435942342564</v>
      </c>
    </row>
    <row r="96" spans="1:24" x14ac:dyDescent="0.2">
      <c r="A96">
        <f>[2]Sheet2!G95</f>
        <v>107</v>
      </c>
      <c r="B96">
        <f>[3]Sheet2!H95</f>
        <v>0.91735382796533871</v>
      </c>
      <c r="C96">
        <f>[3]Sheet2!I95</f>
        <v>2.1769416896844729</v>
      </c>
      <c r="D96">
        <f>[3]Sheet2!J95</f>
        <v>0.14068948917812596</v>
      </c>
      <c r="E96">
        <f>[3]Sheet2!K95</f>
        <v>0.97871612346982761</v>
      </c>
      <c r="G96">
        <v>115</v>
      </c>
      <c r="H96">
        <f t="shared" si="26"/>
        <v>1.5582423308978064</v>
      </c>
      <c r="I96">
        <f t="shared" si="27"/>
        <v>7.5755077025919428</v>
      </c>
      <c r="J96">
        <f t="shared" si="28"/>
        <v>0.36121641572220681</v>
      </c>
      <c r="K96">
        <f t="shared" si="29"/>
        <v>2.0780032191809705</v>
      </c>
      <c r="L96">
        <f>[4]blank!T96</f>
        <v>4.5089396179620281E-2</v>
      </c>
      <c r="N96">
        <f t="shared" si="22"/>
        <v>1.5582423308978064</v>
      </c>
      <c r="O96">
        <f t="shared" si="23"/>
        <v>7.5755077025919428</v>
      </c>
      <c r="P96">
        <f t="shared" si="24"/>
        <v>0.36121641572220681</v>
      </c>
      <c r="Q96">
        <f t="shared" si="25"/>
        <v>2.0780032191809705</v>
      </c>
      <c r="S96" t="s">
        <v>99</v>
      </c>
      <c r="T96">
        <f>N96/Metadata!O$6</f>
        <v>0.4222878945516515</v>
      </c>
      <c r="U96">
        <f>O96/Metadata!P$6/2</f>
        <v>1.0377407811753236</v>
      </c>
      <c r="V96">
        <f>P96/Metadata!Q$6*10</f>
        <v>0.99577233830766509</v>
      </c>
      <c r="W96">
        <f>Q96/Metadata!R$6</f>
        <v>0.5654430528370159</v>
      </c>
      <c r="X96">
        <f t="shared" si="21"/>
        <v>0.75531101671791401</v>
      </c>
    </row>
    <row r="97" spans="1:24" x14ac:dyDescent="0.2">
      <c r="A97">
        <f>[2]Sheet2!G96</f>
        <v>123</v>
      </c>
      <c r="B97">
        <f>[3]Sheet2!H96</f>
        <v>0.39625541227409267</v>
      </c>
      <c r="C97">
        <f>[3]Sheet2!I96</f>
        <v>1.2665314839751876E-2</v>
      </c>
      <c r="D97">
        <f>[3]Sheet2!J96</f>
        <v>1.5705095857702314E-2</v>
      </c>
      <c r="E97">
        <f>[3]Sheet2!K96</f>
        <v>1.0477333773142887E-2</v>
      </c>
      <c r="G97">
        <v>117</v>
      </c>
      <c r="H97">
        <f t="shared" si="26"/>
        <v>1.6525261654084826</v>
      </c>
      <c r="I97">
        <f t="shared" si="27"/>
        <v>4.8215276108126481</v>
      </c>
      <c r="J97">
        <f t="shared" si="28"/>
        <v>0.24849439402059004</v>
      </c>
      <c r="K97">
        <f t="shared" si="29"/>
        <v>2.2806155084527209</v>
      </c>
      <c r="L97">
        <f>[4]blank!T97</f>
        <v>6.4742344643185928E-2</v>
      </c>
      <c r="N97">
        <f t="shared" si="22"/>
        <v>1.6525261654084826</v>
      </c>
      <c r="O97">
        <f t="shared" si="23"/>
        <v>4.8215276108126481</v>
      </c>
      <c r="P97">
        <f t="shared" si="24"/>
        <v>0.24849439402059004</v>
      </c>
      <c r="Q97">
        <f t="shared" si="25"/>
        <v>2.2806155084527209</v>
      </c>
      <c r="S97" t="s">
        <v>100</v>
      </c>
      <c r="T97">
        <f>N97/Metadata!O$6</f>
        <v>0.44783906921575511</v>
      </c>
      <c r="U97">
        <f>O97/Metadata!P$6/2</f>
        <v>0.66048323435684375</v>
      </c>
      <c r="V97">
        <f>P97/Metadata!Q$6*10</f>
        <v>0.68502934257707082</v>
      </c>
      <c r="W97">
        <f>Q97/Metadata!R$6</f>
        <v>0.62057564855708913</v>
      </c>
      <c r="X97">
        <f t="shared" si="21"/>
        <v>0.60348182367668968</v>
      </c>
    </row>
    <row r="98" spans="1:24" x14ac:dyDescent="0.2">
      <c r="A98">
        <f>[2]Sheet2!G97</f>
        <v>106</v>
      </c>
      <c r="B98">
        <f>[3]Sheet2!H97</f>
        <v>0.32599292815461178</v>
      </c>
      <c r="C98">
        <f>[3]Sheet2!I97</f>
        <v>1.0689311785502628E-2</v>
      </c>
      <c r="D98">
        <f>[3]Sheet2!J97</f>
        <v>5.8236927762859325E-2</v>
      </c>
      <c r="E98">
        <f>[3]Sheet2!K97</f>
        <v>8.8426927240993144E-3</v>
      </c>
      <c r="G98">
        <v>118</v>
      </c>
      <c r="H98">
        <f t="shared" si="26"/>
        <v>11.819328567952592</v>
      </c>
      <c r="I98">
        <f t="shared" si="27"/>
        <v>28.867934651449374</v>
      </c>
      <c r="J98">
        <f t="shared" si="28"/>
        <v>1.6183366150951206</v>
      </c>
      <c r="K98">
        <f t="shared" si="29"/>
        <v>13.512959640088697</v>
      </c>
      <c r="L98">
        <f>[4]blank!T98</f>
        <v>0.11858913122188876</v>
      </c>
      <c r="N98">
        <f t="shared" si="22"/>
        <v>11.819328567952592</v>
      </c>
      <c r="O98">
        <f t="shared" si="23"/>
        <v>28.867934651449374</v>
      </c>
      <c r="P98">
        <f t="shared" si="24"/>
        <v>1.6183366150951206</v>
      </c>
      <c r="Q98">
        <f t="shared" si="25"/>
        <v>13.512959640088697</v>
      </c>
      <c r="S98" t="s">
        <v>101</v>
      </c>
      <c r="T98">
        <f>N98/Metadata!O$6</f>
        <v>3.203070072611331</v>
      </c>
      <c r="U98">
        <f>O98/Metadata!P$6/2</f>
        <v>3.9545115960826491</v>
      </c>
      <c r="V98">
        <f>P98/Metadata!Q$6*10</f>
        <v>4.4613001105173993</v>
      </c>
      <c r="W98">
        <f>Q98/Metadata!R$6</f>
        <v>3.6769958204235627</v>
      </c>
      <c r="X98">
        <f t="shared" si="21"/>
        <v>3.8239693999087354</v>
      </c>
    </row>
    <row r="99" spans="1:24" x14ac:dyDescent="0.2">
      <c r="A99">
        <f>[2]Sheet2!G98</f>
        <v>118</v>
      </c>
      <c r="B99">
        <f>[3]Sheet2!H98</f>
        <v>11.819328567952592</v>
      </c>
      <c r="C99">
        <f>[3]Sheet2!I98</f>
        <v>28.867934651449374</v>
      </c>
      <c r="D99">
        <f>[3]Sheet2!J98</f>
        <v>1.6183366150951206</v>
      </c>
      <c r="E99">
        <f>[3]Sheet2!K98</f>
        <v>13.512959640088697</v>
      </c>
      <c r="G99">
        <v>120</v>
      </c>
      <c r="H99">
        <f t="shared" si="26"/>
        <v>0.1697876017643403</v>
      </c>
      <c r="I99">
        <f t="shared" si="27"/>
        <v>1.0119454403312253E-2</v>
      </c>
      <c r="J99">
        <f t="shared" si="28"/>
        <v>1.2548207718678414E-2</v>
      </c>
      <c r="K99">
        <f t="shared" si="29"/>
        <v>8.3712803611347177E-3</v>
      </c>
      <c r="L99">
        <f>[4]blank!T99</f>
        <v>3.2259255867411622E-2</v>
      </c>
      <c r="N99">
        <f t="shared" si="22"/>
        <v>0.1697876017643403</v>
      </c>
      <c r="O99">
        <f t="shared" si="23"/>
        <v>0</v>
      </c>
      <c r="P99">
        <f t="shared" si="24"/>
        <v>0</v>
      </c>
      <c r="Q99">
        <f t="shared" si="25"/>
        <v>0</v>
      </c>
      <c r="S99" t="s">
        <v>102</v>
      </c>
      <c r="T99">
        <f>N99/Metadata!O$6</f>
        <v>4.6012900207072965E-2</v>
      </c>
      <c r="U99">
        <f>O99/Metadata!P$6/2</f>
        <v>0</v>
      </c>
      <c r="V99">
        <f>P99/Metadata!Q$6*10</f>
        <v>0</v>
      </c>
      <c r="W99">
        <f>Q99/Metadata!R$6</f>
        <v>0</v>
      </c>
      <c r="X99">
        <f t="shared" si="21"/>
        <v>1.1503225051768241E-2</v>
      </c>
    </row>
    <row r="100" spans="1:24" x14ac:dyDescent="0.2">
      <c r="A100">
        <f>[2]Sheet2!G99</f>
        <v>122</v>
      </c>
      <c r="B100">
        <f>[3]Sheet2!H99</f>
        <v>1.4214717849395966</v>
      </c>
      <c r="C100">
        <f>[3]Sheet2!I99</f>
        <v>9.7445963691070638E-3</v>
      </c>
      <c r="D100">
        <f>[3]Sheet2!J99</f>
        <v>7.2346495329478552E-2</v>
      </c>
      <c r="E100">
        <f>[3]Sheet2!K99</f>
        <v>8.0611804708749877E-3</v>
      </c>
      <c r="G100">
        <v>121</v>
      </c>
      <c r="H100">
        <f t="shared" si="26"/>
        <v>0.1291568281933046</v>
      </c>
      <c r="I100">
        <f t="shared" si="27"/>
        <v>1.0726488852160822E-2</v>
      </c>
      <c r="J100">
        <f t="shared" si="28"/>
        <v>1.3300935489659039E-2</v>
      </c>
      <c r="K100">
        <f t="shared" si="29"/>
        <v>8.8734473118069739E-3</v>
      </c>
      <c r="L100">
        <f>[4]blank!T100</f>
        <v>3.7803247632468111E-2</v>
      </c>
      <c r="N100">
        <f t="shared" si="22"/>
        <v>0.1291568281933046</v>
      </c>
      <c r="O100">
        <f t="shared" si="23"/>
        <v>0</v>
      </c>
      <c r="P100">
        <f t="shared" si="24"/>
        <v>0</v>
      </c>
      <c r="Q100">
        <f t="shared" si="25"/>
        <v>0</v>
      </c>
      <c r="S100" t="s">
        <v>103</v>
      </c>
      <c r="T100">
        <f>N100/Metadata!O$6</f>
        <v>3.5001850458840439E-2</v>
      </c>
      <c r="U100">
        <f>O100/Metadata!P$6/2</f>
        <v>0</v>
      </c>
      <c r="V100">
        <f>P100/Metadata!Q$6*10</f>
        <v>0</v>
      </c>
      <c r="W100">
        <f>Q100/Metadata!R$6</f>
        <v>0</v>
      </c>
      <c r="X100">
        <f t="shared" si="21"/>
        <v>8.7504626147101097E-3</v>
      </c>
    </row>
    <row r="101" spans="1:24" x14ac:dyDescent="0.2">
      <c r="A101">
        <f>[2]Sheet2!G100</f>
        <v>114</v>
      </c>
      <c r="B101">
        <f>[3]Sheet2!H100</f>
        <v>1.487753105856638</v>
      </c>
      <c r="C101">
        <f>[3]Sheet2!I100</f>
        <v>8.5745638786530135E-3</v>
      </c>
      <c r="D101">
        <f>[3]Sheet2!J100</f>
        <v>8.6326482573516328E-2</v>
      </c>
      <c r="E101">
        <f>[3]Sheet2!K100</f>
        <v>0.453988978626788</v>
      </c>
      <c r="G101">
        <v>122</v>
      </c>
      <c r="H101">
        <f t="shared" si="26"/>
        <v>1.4214717849395966</v>
      </c>
      <c r="I101">
        <f t="shared" si="27"/>
        <v>9.7445963691070638E-3</v>
      </c>
      <c r="J101">
        <f t="shared" si="28"/>
        <v>7.2346495329478552E-2</v>
      </c>
      <c r="K101">
        <f t="shared" si="29"/>
        <v>8.0611804708749877E-3</v>
      </c>
      <c r="L101">
        <f>[4]blank!T101</f>
        <v>3.3699781659062969E-2</v>
      </c>
      <c r="N101">
        <f t="shared" si="22"/>
        <v>1.4214717849395966</v>
      </c>
      <c r="O101">
        <f t="shared" si="23"/>
        <v>0</v>
      </c>
      <c r="P101">
        <f t="shared" si="24"/>
        <v>7.2346495329478552E-2</v>
      </c>
      <c r="Q101">
        <f t="shared" si="25"/>
        <v>0</v>
      </c>
      <c r="S101" t="s">
        <v>104</v>
      </c>
      <c r="T101">
        <f>N101/Metadata!O$6</f>
        <v>0.38522270594514318</v>
      </c>
      <c r="U101">
        <f>O101/Metadata!P$6/2</f>
        <v>0</v>
      </c>
      <c r="V101">
        <f>P101/Metadata!Q$6*10</f>
        <v>0.19943899470505302</v>
      </c>
      <c r="W101">
        <f>Q101/Metadata!R$6</f>
        <v>0</v>
      </c>
      <c r="X101">
        <f t="shared" si="21"/>
        <v>0.14616542516254905</v>
      </c>
    </row>
    <row r="102" spans="1:24" x14ac:dyDescent="0.2">
      <c r="A102">
        <f>[2]Sheet2!G101</f>
        <v>105</v>
      </c>
      <c r="B102">
        <f>[3]Sheet2!H101</f>
        <v>3.8400001985041872</v>
      </c>
      <c r="C102">
        <f>[3]Sheet2!I101</f>
        <v>7.7051327711847515</v>
      </c>
      <c r="D102">
        <f>[3]Sheet2!J101</f>
        <v>0.44172506357192254</v>
      </c>
      <c r="E102">
        <f>[3]Sheet2!K101</f>
        <v>3.3854578967992697</v>
      </c>
      <c r="G102">
        <v>123</v>
      </c>
      <c r="H102">
        <f t="shared" si="26"/>
        <v>0.39625541227409267</v>
      </c>
      <c r="I102">
        <f t="shared" si="27"/>
        <v>1.2665314839751876E-2</v>
      </c>
      <c r="J102">
        <f t="shared" si="28"/>
        <v>1.5705095857702314E-2</v>
      </c>
      <c r="K102">
        <f t="shared" si="29"/>
        <v>1.0477333773142887E-2</v>
      </c>
      <c r="L102">
        <f>[4]blank!T102</f>
        <v>3.3128991319637154E-2</v>
      </c>
      <c r="N102">
        <f t="shared" si="22"/>
        <v>0.39625541227409267</v>
      </c>
      <c r="O102">
        <f t="shared" si="23"/>
        <v>0</v>
      </c>
      <c r="P102">
        <f t="shared" si="24"/>
        <v>0</v>
      </c>
      <c r="Q102">
        <f t="shared" si="25"/>
        <v>0</v>
      </c>
      <c r="S102" t="s">
        <v>105</v>
      </c>
      <c r="T102">
        <f>N102/Metadata!O$6</f>
        <v>0.10738629058903254</v>
      </c>
      <c r="U102">
        <f>O102/Metadata!P$6/2</f>
        <v>0</v>
      </c>
      <c r="V102">
        <f>P102/Metadata!Q$6*10</f>
        <v>0</v>
      </c>
      <c r="W102">
        <f>Q102/Metadata!R$6</f>
        <v>0</v>
      </c>
      <c r="X102">
        <f t="shared" si="21"/>
        <v>2.6846572647258135E-2</v>
      </c>
    </row>
    <row r="103" spans="1:24" x14ac:dyDescent="0.2">
      <c r="A103">
        <f>[2]Sheet2!G102</f>
        <v>127</v>
      </c>
      <c r="B103">
        <f>[3]Sheet2!H102</f>
        <v>6.7373444517064257E-2</v>
      </c>
      <c r="C103">
        <f>[3]Sheet2!I102</f>
        <v>9.2248025051528005E-3</v>
      </c>
      <c r="D103">
        <f>[3]Sheet2!J102</f>
        <v>1.1438831915735895E-2</v>
      </c>
      <c r="E103">
        <f>[3]Sheet2!K102</f>
        <v>7.6311829639210162E-3</v>
      </c>
      <c r="G103">
        <v>126</v>
      </c>
      <c r="H103">
        <f t="shared" si="26"/>
        <v>0.21679289428278686</v>
      </c>
      <c r="I103">
        <f t="shared" si="27"/>
        <v>1.2551829751529934E-2</v>
      </c>
      <c r="J103">
        <f t="shared" si="28"/>
        <v>1.5564373403385474E-2</v>
      </c>
      <c r="K103">
        <f t="shared" si="29"/>
        <v>1.0383453663361174E-2</v>
      </c>
      <c r="L103">
        <f>[4]blank!T103</f>
        <v>2.4004129214456323E-2</v>
      </c>
      <c r="N103">
        <f t="shared" si="22"/>
        <v>0.21679289428278686</v>
      </c>
      <c r="O103">
        <f t="shared" si="23"/>
        <v>0</v>
      </c>
      <c r="P103">
        <f t="shared" si="24"/>
        <v>0</v>
      </c>
      <c r="Q103">
        <f t="shared" si="25"/>
        <v>0</v>
      </c>
      <c r="S103" t="s">
        <v>106</v>
      </c>
      <c r="T103">
        <f>N103/Metadata!O$6</f>
        <v>5.8751461865170482E-2</v>
      </c>
      <c r="U103">
        <f>O103/Metadata!P$6/2</f>
        <v>0</v>
      </c>
      <c r="V103">
        <f>P103/Metadata!Q$6*10</f>
        <v>0</v>
      </c>
      <c r="W103">
        <f>Q103/Metadata!R$6</f>
        <v>0</v>
      </c>
      <c r="X103">
        <f t="shared" si="21"/>
        <v>1.468786546629262E-2</v>
      </c>
    </row>
    <row r="104" spans="1:24" x14ac:dyDescent="0.2">
      <c r="A104">
        <f>[2]Sheet2!G103</f>
        <v>126</v>
      </c>
      <c r="B104">
        <f>[3]Sheet2!H103</f>
        <v>0.21679289428278686</v>
      </c>
      <c r="C104">
        <f>[3]Sheet2!I103</f>
        <v>1.2551829751529934E-2</v>
      </c>
      <c r="D104">
        <f>[3]Sheet2!J103</f>
        <v>1.5564373403385474E-2</v>
      </c>
      <c r="E104">
        <f>[3]Sheet2!K103</f>
        <v>1.0383453663361174E-2</v>
      </c>
      <c r="G104">
        <v>127</v>
      </c>
      <c r="H104">
        <f t="shared" si="26"/>
        <v>6.7373444517064257E-2</v>
      </c>
      <c r="I104">
        <f t="shared" si="27"/>
        <v>9.2248025051528005E-3</v>
      </c>
      <c r="J104">
        <f t="shared" si="28"/>
        <v>1.1438831915735895E-2</v>
      </c>
      <c r="K104">
        <f t="shared" si="29"/>
        <v>7.6311829639210162E-3</v>
      </c>
      <c r="L104">
        <f>[4]blank!T104</f>
        <v>3.5217373880950295E-2</v>
      </c>
      <c r="N104">
        <f t="shared" si="22"/>
        <v>6.7373444517064257E-2</v>
      </c>
      <c r="O104">
        <f t="shared" si="23"/>
        <v>0</v>
      </c>
      <c r="P104">
        <f t="shared" si="24"/>
        <v>0</v>
      </c>
      <c r="Q104">
        <f t="shared" si="25"/>
        <v>0</v>
      </c>
      <c r="S104" t="s">
        <v>107</v>
      </c>
      <c r="T104">
        <f>N104/Metadata!O$6</f>
        <v>1.8258386047958972E-2</v>
      </c>
      <c r="U104">
        <f>O104/Metadata!P$6/2</f>
        <v>0</v>
      </c>
      <c r="V104">
        <f>P104/Metadata!Q$6*10</f>
        <v>0</v>
      </c>
      <c r="W104">
        <f>Q104/Metadata!R$6</f>
        <v>0</v>
      </c>
      <c r="X104">
        <f t="shared" si="21"/>
        <v>4.5645965119897429E-3</v>
      </c>
    </row>
    <row r="105" spans="1:24" x14ac:dyDescent="0.2">
      <c r="A105">
        <f>[2]Sheet2!G104</f>
        <v>155</v>
      </c>
      <c r="B105">
        <f>[3]Sheet2!H104</f>
        <v>1.7870063166004587E-2</v>
      </c>
      <c r="C105">
        <f>[3]Sheet2!I104</f>
        <v>3.6346299872846745E-3</v>
      </c>
      <c r="D105">
        <f>[3]Sheet2!J104</f>
        <v>1.980779515427681E-2</v>
      </c>
      <c r="E105">
        <f>[3]Sheet2!K104</f>
        <v>3.3832716378864509E-3</v>
      </c>
      <c r="G105" t="s">
        <v>219</v>
      </c>
      <c r="H105">
        <f t="shared" si="26"/>
        <v>0.94499889329335685</v>
      </c>
      <c r="I105">
        <f t="shared" si="27"/>
        <v>3.732932195206152</v>
      </c>
      <c r="J105">
        <f t="shared" si="28"/>
        <v>0.19992580717473835</v>
      </c>
      <c r="K105">
        <f t="shared" si="29"/>
        <v>1.180308090863345</v>
      </c>
      <c r="N105">
        <f t="shared" si="22"/>
        <v>0.94499889329335685</v>
      </c>
      <c r="O105">
        <f t="shared" si="23"/>
        <v>3.732932195206152</v>
      </c>
      <c r="P105">
        <f t="shared" si="24"/>
        <v>0.19992580717473835</v>
      </c>
      <c r="Q105">
        <f t="shared" si="25"/>
        <v>1.180308090863345</v>
      </c>
      <c r="S105" t="s">
        <v>259</v>
      </c>
      <c r="T105">
        <f>N105/Metadata!O$6</f>
        <v>0.25609726105474667</v>
      </c>
      <c r="U105">
        <f>O105/Metadata!P$6/2</f>
        <v>0.51136057468495877</v>
      </c>
      <c r="V105">
        <f>P105/Metadata!Q$6*10</f>
        <v>0.55113937194797746</v>
      </c>
      <c r="W105">
        <f>Q105/Metadata!R$6</f>
        <v>0.32117226962191586</v>
      </c>
      <c r="X105">
        <f t="shared" si="21"/>
        <v>0.40994236932739975</v>
      </c>
    </row>
    <row r="106" spans="1:24" x14ac:dyDescent="0.2">
      <c r="A106">
        <f>[2]Sheet2!G105</f>
        <v>152</v>
      </c>
      <c r="B106">
        <f>[3]Sheet2!H105</f>
        <v>9.4201962486054197E-2</v>
      </c>
      <c r="C106">
        <f>[3]Sheet2!I105</f>
        <v>3.6728313015681295E-3</v>
      </c>
      <c r="D106">
        <f>[3]Sheet2!J105</f>
        <v>2.5263083150738736E-2</v>
      </c>
      <c r="E106">
        <f>[3]Sheet2!K105</f>
        <v>3.4188310823408652E-3</v>
      </c>
      <c r="G106" t="s">
        <v>203</v>
      </c>
      <c r="H106">
        <f t="shared" si="26"/>
        <v>7.7504108081241805</v>
      </c>
      <c r="I106">
        <f t="shared" si="27"/>
        <v>27.599632329463557</v>
      </c>
      <c r="J106">
        <f t="shared" si="28"/>
        <v>1.2845011019799264</v>
      </c>
      <c r="K106">
        <f t="shared" si="29"/>
        <v>9.9007861739397853</v>
      </c>
      <c r="L106">
        <f>[5]PUF!L105</f>
        <v>0</v>
      </c>
      <c r="N106">
        <f t="shared" si="22"/>
        <v>7.7504108081241805</v>
      </c>
      <c r="O106">
        <f t="shared" si="23"/>
        <v>27.599632329463557</v>
      </c>
      <c r="P106">
        <f t="shared" si="24"/>
        <v>1.2845011019799264</v>
      </c>
      <c r="Q106">
        <f t="shared" si="25"/>
        <v>9.9007861739397853</v>
      </c>
      <c r="S106" t="s">
        <v>108</v>
      </c>
      <c r="T106">
        <f>N106/Metadata!O$6</f>
        <v>2.100382332821999</v>
      </c>
      <c r="U106">
        <f>O106/Metadata!P$6/2</f>
        <v>3.7807715519752798</v>
      </c>
      <c r="V106">
        <f>P106/Metadata!Q$6*10</f>
        <v>3.5410092404576439</v>
      </c>
      <c r="W106">
        <f>Q106/Metadata!R$6</f>
        <v>2.6940914758955818</v>
      </c>
      <c r="X106">
        <f t="shared" si="21"/>
        <v>3.0290636502876263</v>
      </c>
    </row>
    <row r="107" spans="1:24" x14ac:dyDescent="0.2">
      <c r="A107">
        <f>[2]Sheet2!G106</f>
        <v>150</v>
      </c>
      <c r="B107">
        <f>[3]Sheet2!H106</f>
        <v>8.0389295955905896E-2</v>
      </c>
      <c r="C107">
        <f>[3]Sheet2!I106</f>
        <v>3.7301632994420223E-3</v>
      </c>
      <c r="D107">
        <f>[3]Sheet2!J106</f>
        <v>3.0881633865112165E-2</v>
      </c>
      <c r="E107">
        <f>[3]Sheet2!K106</f>
        <v>3.4721981989465963E-3</v>
      </c>
      <c r="G107">
        <v>130</v>
      </c>
      <c r="H107">
        <f t="shared" si="26"/>
        <v>0.57090770184103246</v>
      </c>
      <c r="I107">
        <f t="shared" si="27"/>
        <v>2.1650281214111744</v>
      </c>
      <c r="J107">
        <f t="shared" si="28"/>
        <v>0.12119811446180746</v>
      </c>
      <c r="K107">
        <f t="shared" si="29"/>
        <v>0.77920162520422387</v>
      </c>
      <c r="L107">
        <f>[5]PUF!L106</f>
        <v>0</v>
      </c>
      <c r="N107">
        <f t="shared" si="22"/>
        <v>0.57090770184103246</v>
      </c>
      <c r="O107">
        <f t="shared" si="23"/>
        <v>2.1650281214111744</v>
      </c>
      <c r="P107">
        <f t="shared" si="24"/>
        <v>0.12119811446180746</v>
      </c>
      <c r="Q107">
        <f t="shared" si="25"/>
        <v>0.77920162520422387</v>
      </c>
      <c r="S107" t="s">
        <v>109</v>
      </c>
      <c r="T107">
        <f>N107/Metadata!O$6</f>
        <v>0.15471753437404387</v>
      </c>
      <c r="U107">
        <f>O107/Metadata!P$6/2</f>
        <v>0.29657919471338656</v>
      </c>
      <c r="V107">
        <f>P107/Metadata!Q$6*10</f>
        <v>0.33410920595847821</v>
      </c>
      <c r="W107">
        <f>Q107/Metadata!R$6</f>
        <v>0.21202765311629188</v>
      </c>
      <c r="X107">
        <f t="shared" si="21"/>
        <v>0.24935839704055013</v>
      </c>
    </row>
    <row r="108" spans="1:24" x14ac:dyDescent="0.2">
      <c r="A108">
        <f>[2]Sheet2!G107</f>
        <v>136</v>
      </c>
      <c r="B108">
        <f>[3]Sheet2!H107</f>
        <v>5.807451923895103</v>
      </c>
      <c r="C108">
        <f>[3]Sheet2!I107</f>
        <v>13.895310858426837</v>
      </c>
      <c r="D108">
        <f>[3]Sheet2!J107</f>
        <v>0.74931352762764569</v>
      </c>
      <c r="E108">
        <f>[3]Sheet2!K107</f>
        <v>8.0893372258079381</v>
      </c>
      <c r="G108">
        <v>131</v>
      </c>
      <c r="H108">
        <f t="shared" si="26"/>
        <v>0.49900166124269191</v>
      </c>
      <c r="I108">
        <f t="shared" si="27"/>
        <v>1.3592670009686403</v>
      </c>
      <c r="J108">
        <f t="shared" si="28"/>
        <v>8.8454185155366974E-2</v>
      </c>
      <c r="K108">
        <f t="shared" si="29"/>
        <v>0.69825737768022067</v>
      </c>
      <c r="L108">
        <f>[5]PUF!L107</f>
        <v>0</v>
      </c>
      <c r="N108">
        <f t="shared" si="22"/>
        <v>0.49900166124269191</v>
      </c>
      <c r="O108">
        <f t="shared" si="23"/>
        <v>1.3592670009686403</v>
      </c>
      <c r="P108">
        <f t="shared" si="24"/>
        <v>8.8454185155366974E-2</v>
      </c>
      <c r="Q108">
        <f t="shared" si="25"/>
        <v>0.69825737768022067</v>
      </c>
      <c r="S108" t="s">
        <v>110</v>
      </c>
      <c r="T108">
        <f>N108/Metadata!O$6</f>
        <v>0.13523080250460257</v>
      </c>
      <c r="U108">
        <f>O108/Metadata!P$6/2</f>
        <v>0.18620095903650311</v>
      </c>
      <c r="V108">
        <f>P108/Metadata!Q$6*10</f>
        <v>0.24384337740895187</v>
      </c>
      <c r="W108">
        <f>Q108/Metadata!R$6</f>
        <v>0.19000200753158142</v>
      </c>
      <c r="X108">
        <f t="shared" si="21"/>
        <v>0.18881928662040975</v>
      </c>
    </row>
    <row r="109" spans="1:24" x14ac:dyDescent="0.2">
      <c r="A109">
        <f>[2]Sheet2!G108</f>
        <v>145</v>
      </c>
      <c r="B109">
        <f>[3]Sheet2!H108</f>
        <v>6.2208648380162573E-2</v>
      </c>
      <c r="C109">
        <f>[3]Sheet2!I108</f>
        <v>3.6323680539259336E-3</v>
      </c>
      <c r="D109">
        <f>[3]Sheet2!J108</f>
        <v>2.9856103735822915E-2</v>
      </c>
      <c r="E109">
        <f>[3]Sheet2!K108</f>
        <v>3.3811661319597978E-3</v>
      </c>
      <c r="G109">
        <v>132</v>
      </c>
      <c r="H109">
        <f t="shared" si="26"/>
        <v>5.2625267786563112</v>
      </c>
      <c r="I109">
        <f t="shared" si="27"/>
        <v>18.83085868117055</v>
      </c>
      <c r="J109">
        <f t="shared" si="28"/>
        <v>0.76145284027374238</v>
      </c>
      <c r="K109">
        <f t="shared" si="29"/>
        <v>7.7538722444801884</v>
      </c>
      <c r="L109">
        <f>[5]PUF!L108</f>
        <v>0</v>
      </c>
      <c r="N109">
        <f t="shared" si="22"/>
        <v>5.2625267786563112</v>
      </c>
      <c r="O109">
        <f t="shared" si="23"/>
        <v>18.83085868117055</v>
      </c>
      <c r="P109">
        <f t="shared" si="24"/>
        <v>0.76145284027374238</v>
      </c>
      <c r="Q109">
        <f t="shared" si="25"/>
        <v>7.7538722444801884</v>
      </c>
      <c r="S109" t="s">
        <v>111</v>
      </c>
      <c r="T109">
        <f>N109/Metadata!O$6</f>
        <v>1.4261590186040216</v>
      </c>
      <c r="U109">
        <f>O109/Metadata!P$6/2</f>
        <v>2.5795696823480165</v>
      </c>
      <c r="V109">
        <f>P109/Metadata!Q$6*10</f>
        <v>2.0991118959928903</v>
      </c>
      <c r="W109">
        <f>Q109/Metadata!R$6</f>
        <v>2.1098972093773516</v>
      </c>
      <c r="X109">
        <f t="shared" si="21"/>
        <v>2.0536844515805699</v>
      </c>
    </row>
    <row r="110" spans="1:24" x14ac:dyDescent="0.2">
      <c r="A110">
        <f>[2]Sheet2!G109</f>
        <v>148</v>
      </c>
      <c r="B110">
        <f>[3]Sheet2!H109</f>
        <v>4.5291347362429818E-2</v>
      </c>
      <c r="C110">
        <f>[3]Sheet2!I109</f>
        <v>5.3661571134212263E-3</v>
      </c>
      <c r="D110">
        <f>[3]Sheet2!J109</f>
        <v>4.4176501026118163E-2</v>
      </c>
      <c r="E110">
        <f>[3]Sheet2!K109</f>
        <v>4.9950523794153401E-3</v>
      </c>
      <c r="G110">
        <v>133</v>
      </c>
      <c r="H110">
        <f t="shared" si="26"/>
        <v>0.22126431355184251</v>
      </c>
      <c r="I110">
        <f t="shared" si="27"/>
        <v>0.70534883511248214</v>
      </c>
      <c r="J110">
        <f t="shared" si="28"/>
        <v>6.2231292965265077E-2</v>
      </c>
      <c r="K110">
        <f t="shared" si="29"/>
        <v>0.3426602104441725</v>
      </c>
      <c r="L110">
        <f>[5]PUF!L109</f>
        <v>0</v>
      </c>
      <c r="N110">
        <f t="shared" si="22"/>
        <v>0.22126431355184251</v>
      </c>
      <c r="O110">
        <f t="shared" si="23"/>
        <v>0.70534883511248214</v>
      </c>
      <c r="P110">
        <f t="shared" si="24"/>
        <v>6.2231292965265077E-2</v>
      </c>
      <c r="Q110">
        <f t="shared" si="25"/>
        <v>0.3426602104441725</v>
      </c>
      <c r="S110" t="s">
        <v>112</v>
      </c>
      <c r="T110">
        <f>N110/Metadata!O$6</f>
        <v>5.9963228604750236E-2</v>
      </c>
      <c r="U110">
        <f>O110/Metadata!P$6/2</f>
        <v>9.6623128097446206E-2</v>
      </c>
      <c r="V110">
        <f>P110/Metadata!Q$6*10</f>
        <v>0.17155421906292309</v>
      </c>
      <c r="W110">
        <f>Q110/Metadata!R$6</f>
        <v>9.3240873590029499E-2</v>
      </c>
      <c r="X110">
        <f t="shared" si="21"/>
        <v>0.10534536233878727</v>
      </c>
    </row>
    <row r="111" spans="1:24" x14ac:dyDescent="0.2">
      <c r="A111" t="str">
        <f>[2]Sheet2!G110</f>
        <v>135/151</v>
      </c>
      <c r="B111">
        <f>[3]Sheet2!H110</f>
        <v>7.244017100340864</v>
      </c>
      <c r="C111">
        <f>[3]Sheet2!I110</f>
        <v>22.629948834345374</v>
      </c>
      <c r="D111">
        <f>[3]Sheet2!J110</f>
        <v>0.99051846883085215</v>
      </c>
      <c r="E111">
        <f>[3]Sheet2!K110</f>
        <v>10.416217312361814</v>
      </c>
      <c r="G111">
        <v>134</v>
      </c>
      <c r="H111">
        <f t="shared" ref="H111:H142" si="30">VLOOKUP($G111,$A$3:$E$178,2,FALSE)</f>
        <v>1.5328661664466012</v>
      </c>
      <c r="I111">
        <f t="shared" ref="I111:I142" si="31">VLOOKUP($G111,$A$3:$E$178,3,FALSE)</f>
        <v>4.8697017023936606</v>
      </c>
      <c r="J111">
        <f t="shared" ref="J111:J142" si="32">VLOOKUP($G111,$A$3:$E$178,4,FALSE)</f>
        <v>0.22163586902002458</v>
      </c>
      <c r="K111">
        <f t="shared" ref="K111:K142" si="33">VLOOKUP($G111,$A$3:$E$178,5,FALSE)</f>
        <v>2.2048446868899063</v>
      </c>
      <c r="L111">
        <f>[5]PUF!L110</f>
        <v>0</v>
      </c>
      <c r="N111">
        <f t="shared" si="22"/>
        <v>1.5328661664466012</v>
      </c>
      <c r="O111">
        <f t="shared" si="23"/>
        <v>4.8697017023936606</v>
      </c>
      <c r="P111">
        <f t="shared" si="24"/>
        <v>0.22163586902002458</v>
      </c>
      <c r="Q111">
        <f t="shared" si="25"/>
        <v>2.2048446868899063</v>
      </c>
      <c r="S111" t="s">
        <v>113</v>
      </c>
      <c r="T111">
        <f>N111/Metadata!O$6</f>
        <v>0.41541088521529129</v>
      </c>
      <c r="U111">
        <f>O111/Metadata!P$6/2</f>
        <v>0.6670824249843692</v>
      </c>
      <c r="V111">
        <f>P111/Metadata!Q$6*10</f>
        <v>0.61098792286519332</v>
      </c>
      <c r="W111">
        <f>Q111/Metadata!R$6</f>
        <v>0.59995773792780083</v>
      </c>
      <c r="X111">
        <f t="shared" ref="X111:X174" si="34">AVERAGE(T111:W111)</f>
        <v>0.5733597427481637</v>
      </c>
    </row>
    <row r="112" spans="1:24" x14ac:dyDescent="0.2">
      <c r="A112">
        <f>[2]Sheet2!G111</f>
        <v>154</v>
      </c>
      <c r="B112">
        <f>[3]Sheet2!H111</f>
        <v>0.25798124868868966</v>
      </c>
      <c r="C112">
        <f>[3]Sheet2!I111</f>
        <v>0.71048501362691818</v>
      </c>
      <c r="D112">
        <f>[3]Sheet2!J111</f>
        <v>4.7958424226198233E-2</v>
      </c>
      <c r="E112">
        <f>[3]Sheet2!K111</f>
        <v>0.32556576396217302</v>
      </c>
      <c r="G112" t="s">
        <v>204</v>
      </c>
      <c r="H112">
        <f t="shared" si="30"/>
        <v>7.244017100340864</v>
      </c>
      <c r="I112">
        <f t="shared" si="31"/>
        <v>22.629948834345374</v>
      </c>
      <c r="J112">
        <f t="shared" si="32"/>
        <v>0.99051846883085215</v>
      </c>
      <c r="K112">
        <f t="shared" si="33"/>
        <v>10.416217312361814</v>
      </c>
      <c r="L112">
        <f>[5]PUF!L111</f>
        <v>0</v>
      </c>
      <c r="N112">
        <f t="shared" si="22"/>
        <v>7.244017100340864</v>
      </c>
      <c r="O112">
        <f t="shared" si="23"/>
        <v>22.629948834345374</v>
      </c>
      <c r="P112">
        <f t="shared" si="24"/>
        <v>0.99051846883085215</v>
      </c>
      <c r="Q112">
        <f t="shared" si="25"/>
        <v>10.416217312361814</v>
      </c>
      <c r="S112" t="s">
        <v>114</v>
      </c>
      <c r="T112">
        <f>N112/Metadata!O$6</f>
        <v>1.9631482656722437</v>
      </c>
      <c r="U112">
        <f>O112/Metadata!P$6/2</f>
        <v>3.099992991001272</v>
      </c>
      <c r="V112">
        <f>P112/Metadata!Q$6*10</f>
        <v>2.7305815818823769</v>
      </c>
      <c r="W112">
        <f>Q112/Metadata!R$6</f>
        <v>2.8343448468944401</v>
      </c>
      <c r="X112">
        <f t="shared" si="34"/>
        <v>2.6570169213625832</v>
      </c>
    </row>
    <row r="113" spans="1:24" x14ac:dyDescent="0.2">
      <c r="A113">
        <f>[2]Sheet2!G112</f>
        <v>144</v>
      </c>
      <c r="B113">
        <f>[3]Sheet2!H112</f>
        <v>1.1812635343517628</v>
      </c>
      <c r="C113">
        <f>[3]Sheet2!I112</f>
        <v>3.5861214053766606</v>
      </c>
      <c r="D113">
        <f>[3]Sheet2!J112</f>
        <v>0.17553727515088466</v>
      </c>
      <c r="E113">
        <f>[3]Sheet2!K112</f>
        <v>1.6801563649769984</v>
      </c>
      <c r="G113">
        <v>136</v>
      </c>
      <c r="H113">
        <f t="shared" si="30"/>
        <v>5.807451923895103</v>
      </c>
      <c r="I113">
        <f t="shared" si="31"/>
        <v>13.895310858426837</v>
      </c>
      <c r="J113">
        <f t="shared" si="32"/>
        <v>0.74931352762764569</v>
      </c>
      <c r="K113">
        <f t="shared" si="33"/>
        <v>8.0893372258079381</v>
      </c>
      <c r="L113">
        <f>[5]PUF!L112</f>
        <v>0</v>
      </c>
      <c r="N113">
        <f t="shared" si="22"/>
        <v>5.807451923895103</v>
      </c>
      <c r="O113">
        <f t="shared" si="23"/>
        <v>13.895310858426837</v>
      </c>
      <c r="P113">
        <f t="shared" si="24"/>
        <v>0.74931352762764569</v>
      </c>
      <c r="Q113">
        <f t="shared" si="25"/>
        <v>8.0893372258079381</v>
      </c>
      <c r="S113" t="s">
        <v>115</v>
      </c>
      <c r="T113">
        <f>N113/Metadata!O$6</f>
        <v>1.5738352097254358</v>
      </c>
      <c r="U113">
        <f>O113/Metadata!P$6/2</f>
        <v>1.9034672408773532</v>
      </c>
      <c r="V113">
        <f>P113/Metadata!Q$6*10</f>
        <v>2.0656472160588866</v>
      </c>
      <c r="W113">
        <f>Q113/Metadata!R$6</f>
        <v>2.201180197493529</v>
      </c>
      <c r="X113">
        <f t="shared" si="34"/>
        <v>1.9360324660388011</v>
      </c>
    </row>
    <row r="114" spans="1:24" x14ac:dyDescent="0.2">
      <c r="A114" t="str">
        <f>[2]Sheet2!G113</f>
        <v>147/149</v>
      </c>
      <c r="B114">
        <f>[3]Sheet2!H113</f>
        <v>14.637113352252678</v>
      </c>
      <c r="C114">
        <f>[3]Sheet2!I113</f>
        <v>48.448790673423595</v>
      </c>
      <c r="D114">
        <f>[3]Sheet2!J113</f>
        <v>2.0834385145766432</v>
      </c>
      <c r="E114">
        <f>[3]Sheet2!K113</f>
        <v>21.657760135573792</v>
      </c>
      <c r="G114">
        <v>137</v>
      </c>
      <c r="H114">
        <f t="shared" si="30"/>
        <v>0.59811935857868215</v>
      </c>
      <c r="I114">
        <f t="shared" si="31"/>
        <v>2.2178333743204282</v>
      </c>
      <c r="J114">
        <f t="shared" si="32"/>
        <v>0.12303375056576085</v>
      </c>
      <c r="K114">
        <f t="shared" si="33"/>
        <v>0.92338632806306942</v>
      </c>
      <c r="L114">
        <f>[5]PUF!L113</f>
        <v>0</v>
      </c>
      <c r="N114">
        <f t="shared" si="22"/>
        <v>0.59811935857868215</v>
      </c>
      <c r="O114">
        <f t="shared" si="23"/>
        <v>2.2178333743204282</v>
      </c>
      <c r="P114">
        <f t="shared" si="24"/>
        <v>0.12303375056576085</v>
      </c>
      <c r="Q114">
        <f t="shared" si="25"/>
        <v>0.92338632806306942</v>
      </c>
      <c r="S114" t="s">
        <v>116</v>
      </c>
      <c r="T114">
        <f>N114/Metadata!O$6</f>
        <v>0.16209196709426368</v>
      </c>
      <c r="U114">
        <f>O114/Metadata!P$6/2</f>
        <v>0.3038127910023139</v>
      </c>
      <c r="V114">
        <f>P114/Metadata!Q$6*10</f>
        <v>0.339169539808093</v>
      </c>
      <c r="W114">
        <f>Q114/Metadata!R$6</f>
        <v>0.25126158586690495</v>
      </c>
      <c r="X114">
        <f t="shared" si="34"/>
        <v>0.26408397094289388</v>
      </c>
    </row>
    <row r="115" spans="1:24" x14ac:dyDescent="0.2">
      <c r="A115">
        <f>[2]Sheet2!G114</f>
        <v>134</v>
      </c>
      <c r="B115">
        <f>[3]Sheet2!H114</f>
        <v>1.5328661664466012</v>
      </c>
      <c r="C115">
        <f>[3]Sheet2!I114</f>
        <v>4.8697017023936606</v>
      </c>
      <c r="D115">
        <f>[3]Sheet2!J114</f>
        <v>0.22163586902002458</v>
      </c>
      <c r="E115">
        <f>[3]Sheet2!K114</f>
        <v>2.2048446868899063</v>
      </c>
      <c r="G115" t="s">
        <v>205</v>
      </c>
      <c r="H115">
        <f t="shared" si="30"/>
        <v>0.57411142099517576</v>
      </c>
      <c r="I115">
        <f t="shared" si="31"/>
        <v>1.7383434554789703</v>
      </c>
      <c r="J115">
        <f t="shared" si="32"/>
        <v>0.11582800805603276</v>
      </c>
      <c r="K115">
        <f t="shared" si="33"/>
        <v>0.82848779498545388</v>
      </c>
      <c r="L115">
        <f>[5]PUF!L114</f>
        <v>0</v>
      </c>
      <c r="N115">
        <f t="shared" si="22"/>
        <v>0.57411142099517576</v>
      </c>
      <c r="O115">
        <f t="shared" si="23"/>
        <v>1.7383434554789703</v>
      </c>
      <c r="P115">
        <f t="shared" si="24"/>
        <v>0.11582800805603276</v>
      </c>
      <c r="Q115">
        <f t="shared" si="25"/>
        <v>0.82848779498545388</v>
      </c>
      <c r="S115" t="s">
        <v>117</v>
      </c>
      <c r="T115">
        <f>N115/Metadata!O$6</f>
        <v>0.15558575094698121</v>
      </c>
      <c r="U115">
        <f>O115/Metadata!P$6/2</f>
        <v>0.23812924047619152</v>
      </c>
      <c r="V115">
        <f>P115/Metadata!Q$6*10</f>
        <v>0.3193053288922939</v>
      </c>
      <c r="W115">
        <f>Q115/Metadata!R$6</f>
        <v>0.22543885577781919</v>
      </c>
      <c r="X115">
        <f t="shared" si="34"/>
        <v>0.23461479402332144</v>
      </c>
    </row>
    <row r="116" spans="1:24" x14ac:dyDescent="0.2">
      <c r="A116">
        <f>[2]Sheet2!G115</f>
        <v>143</v>
      </c>
      <c r="B116">
        <f>[3]Sheet2!H115</f>
        <v>0.13485092719217021</v>
      </c>
      <c r="C116">
        <f>[3]Sheet2!I115</f>
        <v>5.7540452368846024E-3</v>
      </c>
      <c r="D116">
        <f>[3]Sheet2!J115</f>
        <v>4.3856515014225099E-2</v>
      </c>
      <c r="E116">
        <f>[3]Sheet2!K115</f>
        <v>5.3561155113923701E-3</v>
      </c>
      <c r="G116">
        <v>141</v>
      </c>
      <c r="H116">
        <f t="shared" si="30"/>
        <v>1.5671980013189852</v>
      </c>
      <c r="I116">
        <f t="shared" si="31"/>
        <v>5.0782777520058175</v>
      </c>
      <c r="J116">
        <f t="shared" si="32"/>
        <v>0.24773238952189364</v>
      </c>
      <c r="K116">
        <f t="shared" si="33"/>
        <v>1.7319559107275129</v>
      </c>
      <c r="L116">
        <f>[5]PUF!L115</f>
        <v>0</v>
      </c>
      <c r="N116">
        <f t="shared" si="22"/>
        <v>1.5671980013189852</v>
      </c>
      <c r="O116">
        <f t="shared" si="23"/>
        <v>5.0782777520058175</v>
      </c>
      <c r="P116">
        <f t="shared" si="24"/>
        <v>0.24773238952189364</v>
      </c>
      <c r="Q116">
        <f t="shared" si="25"/>
        <v>1.7319559107275129</v>
      </c>
      <c r="S116" t="s">
        <v>118</v>
      </c>
      <c r="T116">
        <f>N116/Metadata!O$6</f>
        <v>0.42471490550589708</v>
      </c>
      <c r="U116">
        <f>O116/Metadata!P$6/2</f>
        <v>0.69565448657503004</v>
      </c>
      <c r="V116">
        <f>P116/Metadata!Q$6*10</f>
        <v>0.68292870991354482</v>
      </c>
      <c r="W116">
        <f>Q116/Metadata!R$6</f>
        <v>0.47128051992473419</v>
      </c>
      <c r="X116">
        <f t="shared" si="34"/>
        <v>0.56864465547980148</v>
      </c>
    </row>
    <row r="117" spans="1:24" x14ac:dyDescent="0.2">
      <c r="A117" t="str">
        <f>[2]Sheet2!G116</f>
        <v>139/140</v>
      </c>
      <c r="B117">
        <f>[3]Sheet2!H116</f>
        <v>0.57411142099517576</v>
      </c>
      <c r="C117">
        <f>[3]Sheet2!I116</f>
        <v>1.7383434554789703</v>
      </c>
      <c r="D117">
        <f>[3]Sheet2!J116</f>
        <v>0.11582800805603276</v>
      </c>
      <c r="E117">
        <f>[3]Sheet2!K116</f>
        <v>0.82848779498545388</v>
      </c>
      <c r="G117">
        <v>142</v>
      </c>
      <c r="H117">
        <f t="shared" si="30"/>
        <v>3.4417864025098131E-2</v>
      </c>
      <c r="I117">
        <f t="shared" si="31"/>
        <v>5.6759369546509056E-3</v>
      </c>
      <c r="J117">
        <f t="shared" si="32"/>
        <v>2.684732820319391E-2</v>
      </c>
      <c r="K117">
        <f t="shared" si="33"/>
        <v>5.2834089258830376E-3</v>
      </c>
      <c r="L117">
        <f>[5]PUF!L116</f>
        <v>0</v>
      </c>
      <c r="N117">
        <f t="shared" si="22"/>
        <v>3.4417864025098131E-2</v>
      </c>
      <c r="O117">
        <f t="shared" si="23"/>
        <v>5.6759369546509056E-3</v>
      </c>
      <c r="P117">
        <f t="shared" si="24"/>
        <v>2.684732820319391E-2</v>
      </c>
      <c r="Q117">
        <f t="shared" si="25"/>
        <v>5.2834089258830376E-3</v>
      </c>
      <c r="S117" t="s">
        <v>119</v>
      </c>
      <c r="T117">
        <f>N117/Metadata!O$6</f>
        <v>9.3273344241325933E-3</v>
      </c>
      <c r="U117">
        <f>O117/Metadata!P$6/2</f>
        <v>7.7752561022491156E-4</v>
      </c>
      <c r="V117">
        <f>P117/Metadata!Q$6*10</f>
        <v>7.4010553282183478E-2</v>
      </c>
      <c r="W117">
        <f>Q117/Metadata!R$6</f>
        <v>1.4376622927538736E-3</v>
      </c>
      <c r="X117">
        <f t="shared" si="34"/>
        <v>2.1388268902323714E-2</v>
      </c>
    </row>
    <row r="118" spans="1:24" x14ac:dyDescent="0.2">
      <c r="A118">
        <f>[2]Sheet2!G117</f>
        <v>131</v>
      </c>
      <c r="B118">
        <f>[3]Sheet2!H117</f>
        <v>0.49900166124269191</v>
      </c>
      <c r="C118">
        <f>[3]Sheet2!I117</f>
        <v>1.3592670009686403</v>
      </c>
      <c r="D118">
        <f>[3]Sheet2!J117</f>
        <v>8.8454185155366974E-2</v>
      </c>
      <c r="E118">
        <f>[3]Sheet2!K117</f>
        <v>0.69825737768022067</v>
      </c>
      <c r="G118">
        <v>143</v>
      </c>
      <c r="H118">
        <f t="shared" si="30"/>
        <v>0.13485092719217021</v>
      </c>
      <c r="I118">
        <f t="shared" si="31"/>
        <v>5.7540452368846024E-3</v>
      </c>
      <c r="J118">
        <f t="shared" si="32"/>
        <v>4.3856515014225099E-2</v>
      </c>
      <c r="K118">
        <f t="shared" si="33"/>
        <v>5.3561155113923701E-3</v>
      </c>
      <c r="L118">
        <f>[5]PUF!L117</f>
        <v>0</v>
      </c>
      <c r="N118">
        <f t="shared" si="22"/>
        <v>0.13485092719217021</v>
      </c>
      <c r="O118">
        <f t="shared" si="23"/>
        <v>5.7540452368846024E-3</v>
      </c>
      <c r="P118">
        <f t="shared" si="24"/>
        <v>4.3856515014225099E-2</v>
      </c>
      <c r="Q118">
        <f t="shared" si="25"/>
        <v>5.3561155113923701E-3</v>
      </c>
      <c r="S118" t="s">
        <v>120</v>
      </c>
      <c r="T118">
        <f>N118/Metadata!O$6</f>
        <v>3.6544966718693429E-2</v>
      </c>
      <c r="U118">
        <f>O118/Metadata!P$6/2</f>
        <v>7.8822537491444198E-4</v>
      </c>
      <c r="V118">
        <f>P118/Metadata!Q$6*10</f>
        <v>0.12090011030762615</v>
      </c>
      <c r="W118">
        <f>Q118/Metadata!R$6</f>
        <v>1.4574463976543251E-3</v>
      </c>
      <c r="X118">
        <f t="shared" si="34"/>
        <v>3.9922687199722084E-2</v>
      </c>
    </row>
    <row r="119" spans="1:24" x14ac:dyDescent="0.2">
      <c r="A119">
        <f>[2]Sheet2!G118</f>
        <v>142</v>
      </c>
      <c r="B119">
        <f>[3]Sheet2!H118</f>
        <v>3.4417864025098131E-2</v>
      </c>
      <c r="C119">
        <f>[3]Sheet2!I118</f>
        <v>5.6759369546509056E-3</v>
      </c>
      <c r="D119">
        <f>[3]Sheet2!J118</f>
        <v>2.684732820319391E-2</v>
      </c>
      <c r="E119">
        <f>[3]Sheet2!K118</f>
        <v>5.2834089258830376E-3</v>
      </c>
      <c r="G119">
        <v>144</v>
      </c>
      <c r="H119">
        <f t="shared" si="30"/>
        <v>1.1812635343517628</v>
      </c>
      <c r="I119">
        <f t="shared" si="31"/>
        <v>3.5861214053766606</v>
      </c>
      <c r="J119">
        <f t="shared" si="32"/>
        <v>0.17553727515088466</v>
      </c>
      <c r="K119">
        <f t="shared" si="33"/>
        <v>1.6801563649769984</v>
      </c>
      <c r="L119">
        <f>[5]PUF!L118</f>
        <v>0</v>
      </c>
      <c r="N119">
        <f t="shared" si="22"/>
        <v>1.1812635343517628</v>
      </c>
      <c r="O119">
        <f t="shared" si="23"/>
        <v>3.5861214053766606</v>
      </c>
      <c r="P119">
        <f t="shared" si="24"/>
        <v>0.17553727515088466</v>
      </c>
      <c r="Q119">
        <f t="shared" si="25"/>
        <v>1.6801563649769984</v>
      </c>
      <c r="S119" t="s">
        <v>121</v>
      </c>
      <c r="T119">
        <f>N119/Metadata!O$6</f>
        <v>0.32012561906506387</v>
      </c>
      <c r="U119">
        <f>O119/Metadata!P$6/2</f>
        <v>0.49124950758506053</v>
      </c>
      <c r="V119">
        <f>P119/Metadata!Q$6*10</f>
        <v>0.48390703004920599</v>
      </c>
      <c r="W119">
        <f>Q119/Metadata!R$6</f>
        <v>0.45718540543483177</v>
      </c>
      <c r="X119">
        <f t="shared" si="34"/>
        <v>0.43811689053354053</v>
      </c>
    </row>
    <row r="120" spans="1:24" x14ac:dyDescent="0.2">
      <c r="A120">
        <f>[2]Sheet2!G119</f>
        <v>132</v>
      </c>
      <c r="B120">
        <f>[3]Sheet2!H119</f>
        <v>5.2625267786563112</v>
      </c>
      <c r="C120">
        <f>[3]Sheet2!I119</f>
        <v>18.83085868117055</v>
      </c>
      <c r="D120">
        <f>[3]Sheet2!J119</f>
        <v>0.76145284027374238</v>
      </c>
      <c r="E120">
        <f>[3]Sheet2!K119</f>
        <v>7.7538722444801884</v>
      </c>
      <c r="G120">
        <v>145</v>
      </c>
      <c r="H120">
        <f t="shared" si="30"/>
        <v>6.2208648380162573E-2</v>
      </c>
      <c r="I120">
        <f t="shared" si="31"/>
        <v>3.6323680539259336E-3</v>
      </c>
      <c r="J120">
        <f t="shared" si="32"/>
        <v>2.9856103735822915E-2</v>
      </c>
      <c r="K120">
        <f t="shared" si="33"/>
        <v>3.3811661319597978E-3</v>
      </c>
      <c r="L120">
        <f>[5]PUF!L119</f>
        <v>0</v>
      </c>
      <c r="N120">
        <f t="shared" si="22"/>
        <v>6.2208648380162573E-2</v>
      </c>
      <c r="O120">
        <f t="shared" si="23"/>
        <v>3.6323680539259336E-3</v>
      </c>
      <c r="P120">
        <f t="shared" si="24"/>
        <v>2.9856103735822915E-2</v>
      </c>
      <c r="Q120">
        <f t="shared" si="25"/>
        <v>3.3811661319597978E-3</v>
      </c>
      <c r="S120" t="s">
        <v>122</v>
      </c>
      <c r="T120">
        <f>N120/Metadata!O$6</f>
        <v>1.6858712298123104E-2</v>
      </c>
      <c r="U120">
        <f>O120/Metadata!P$6/2</f>
        <v>4.9758466492056731E-4</v>
      </c>
      <c r="V120">
        <f>P120/Metadata!Q$6*10</f>
        <v>8.2304903475484192E-2</v>
      </c>
      <c r="W120">
        <f>Q120/Metadata!R$6</f>
        <v>9.2004520597326934E-4</v>
      </c>
      <c r="X120">
        <f t="shared" si="34"/>
        <v>2.5145311411125283E-2</v>
      </c>
    </row>
    <row r="121" spans="1:24" x14ac:dyDescent="0.2">
      <c r="A121">
        <f>[2]Sheet2!G120</f>
        <v>133</v>
      </c>
      <c r="B121">
        <f>[3]Sheet2!H120</f>
        <v>0.22126431355184251</v>
      </c>
      <c r="C121">
        <f>[3]Sheet2!I120</f>
        <v>0.70534883511248214</v>
      </c>
      <c r="D121">
        <f>[3]Sheet2!J120</f>
        <v>6.2231292965265077E-2</v>
      </c>
      <c r="E121">
        <f>[3]Sheet2!K120</f>
        <v>0.3426602104441725</v>
      </c>
      <c r="G121">
        <v>146</v>
      </c>
      <c r="H121">
        <f t="shared" si="30"/>
        <v>1.2308664987608293</v>
      </c>
      <c r="I121">
        <f t="shared" si="31"/>
        <v>4.4185828704328021</v>
      </c>
      <c r="J121">
        <f t="shared" si="32"/>
        <v>0.20279306819912926</v>
      </c>
      <c r="K121">
        <f t="shared" si="33"/>
        <v>1.7800343266223311</v>
      </c>
      <c r="L121">
        <f>[5]PUF!L120</f>
        <v>0</v>
      </c>
      <c r="N121">
        <f t="shared" si="22"/>
        <v>1.2308664987608293</v>
      </c>
      <c r="O121">
        <f t="shared" si="23"/>
        <v>4.4185828704328021</v>
      </c>
      <c r="P121">
        <f t="shared" si="24"/>
        <v>0.20279306819912926</v>
      </c>
      <c r="Q121">
        <f t="shared" si="25"/>
        <v>1.7800343266223311</v>
      </c>
      <c r="S121" t="s">
        <v>123</v>
      </c>
      <c r="T121">
        <f>N121/Metadata!O$6</f>
        <v>0.33356815684527963</v>
      </c>
      <c r="U121">
        <f>O121/Metadata!P$6/2</f>
        <v>0.60528532471585694</v>
      </c>
      <c r="V121">
        <f>P121/Metadata!Q$6*10</f>
        <v>0.55904360633635009</v>
      </c>
      <c r="W121">
        <f>Q121/Metadata!R$6</f>
        <v>0.48436308207295292</v>
      </c>
      <c r="X121">
        <f t="shared" si="34"/>
        <v>0.49556504249260991</v>
      </c>
    </row>
    <row r="122" spans="1:24" x14ac:dyDescent="0.2">
      <c r="A122">
        <f>[2]Sheet2!G121</f>
        <v>165</v>
      </c>
      <c r="B122">
        <f>[3]Sheet2!H121</f>
        <v>2.9696752115651273E-2</v>
      </c>
      <c r="C122">
        <f>[3]Sheet2!I121</f>
        <v>3.1789922609622183E-3</v>
      </c>
      <c r="D122">
        <f>[3]Sheet2!J121</f>
        <v>2.6919739966423387E-2</v>
      </c>
      <c r="E122">
        <f>[3]Sheet2!K121</f>
        <v>2.9591442295915892E-3</v>
      </c>
      <c r="G122" t="s">
        <v>206</v>
      </c>
      <c r="H122">
        <f t="shared" si="30"/>
        <v>14.637113352252678</v>
      </c>
      <c r="I122">
        <f t="shared" si="31"/>
        <v>48.448790673423595</v>
      </c>
      <c r="J122">
        <f t="shared" si="32"/>
        <v>2.0834385145766432</v>
      </c>
      <c r="K122">
        <f t="shared" si="33"/>
        <v>21.657760135573792</v>
      </c>
      <c r="L122">
        <f>[5]PUF!L121</f>
        <v>0</v>
      </c>
      <c r="N122">
        <f t="shared" si="22"/>
        <v>14.637113352252678</v>
      </c>
      <c r="O122">
        <f t="shared" si="23"/>
        <v>48.448790673423595</v>
      </c>
      <c r="P122">
        <f t="shared" si="24"/>
        <v>2.0834385145766432</v>
      </c>
      <c r="Q122">
        <f t="shared" si="25"/>
        <v>21.657760135573792</v>
      </c>
      <c r="S122" t="s">
        <v>124</v>
      </c>
      <c r="T122">
        <f>N122/Metadata!O$6</f>
        <v>3.9666973854286982</v>
      </c>
      <c r="U122">
        <f>O122/Metadata!P$6/2</f>
        <v>6.6368206401844292</v>
      </c>
      <c r="V122">
        <f>P122/Metadata!Q$6*10</f>
        <v>5.7434555880642071</v>
      </c>
      <c r="W122">
        <f>Q122/Metadata!R$6</f>
        <v>5.8932680640877111</v>
      </c>
      <c r="X122">
        <f t="shared" si="34"/>
        <v>5.5600604194412613</v>
      </c>
    </row>
    <row r="123" spans="1:24" x14ac:dyDescent="0.2">
      <c r="A123">
        <f>[2]Sheet2!G122</f>
        <v>146</v>
      </c>
      <c r="B123">
        <f>[3]Sheet2!H122</f>
        <v>1.2308664987608293</v>
      </c>
      <c r="C123">
        <f>[3]Sheet2!I122</f>
        <v>4.4185828704328021</v>
      </c>
      <c r="D123">
        <f>[3]Sheet2!J122</f>
        <v>0.20279306819912926</v>
      </c>
      <c r="E123">
        <f>[3]Sheet2!K122</f>
        <v>1.7800343266223311</v>
      </c>
      <c r="G123">
        <v>148</v>
      </c>
      <c r="H123">
        <f t="shared" si="30"/>
        <v>4.5291347362429818E-2</v>
      </c>
      <c r="I123">
        <f t="shared" si="31"/>
        <v>5.3661571134212263E-3</v>
      </c>
      <c r="J123">
        <f t="shared" si="32"/>
        <v>4.4176501026118163E-2</v>
      </c>
      <c r="K123">
        <f t="shared" si="33"/>
        <v>4.9950523794153401E-3</v>
      </c>
      <c r="L123">
        <f>[5]PUF!L122</f>
        <v>0</v>
      </c>
      <c r="N123">
        <f t="shared" si="22"/>
        <v>4.5291347362429818E-2</v>
      </c>
      <c r="O123">
        <f t="shared" si="23"/>
        <v>5.3661571134212263E-3</v>
      </c>
      <c r="P123">
        <f t="shared" si="24"/>
        <v>4.4176501026118163E-2</v>
      </c>
      <c r="Q123">
        <f t="shared" si="25"/>
        <v>4.9950523794153401E-3</v>
      </c>
      <c r="S123" t="s">
        <v>125</v>
      </c>
      <c r="T123">
        <f>N123/Metadata!O$6</f>
        <v>1.2274077875979814E-2</v>
      </c>
      <c r="U123">
        <f>O123/Metadata!P$6/2</f>
        <v>7.350900155359821E-4</v>
      </c>
      <c r="V123">
        <f>P123/Metadata!Q$6*10</f>
        <v>0.12178222198754921</v>
      </c>
      <c r="W123">
        <f>Q123/Metadata!R$6</f>
        <v>1.3591979263682919E-3</v>
      </c>
      <c r="X123">
        <f t="shared" si="34"/>
        <v>3.4037646951358323E-2</v>
      </c>
    </row>
    <row r="124" spans="1:24" x14ac:dyDescent="0.2">
      <c r="A124">
        <f>[2]Sheet2!G123</f>
        <v>161</v>
      </c>
      <c r="B124">
        <f>[3]Sheet2!H123</f>
        <v>4.504175949321889E-2</v>
      </c>
      <c r="C124">
        <f>[3]Sheet2!I123</f>
        <v>3.2144346805207114E-3</v>
      </c>
      <c r="D124">
        <f>[3]Sheet2!J123</f>
        <v>1.8368894253106557E-2</v>
      </c>
      <c r="E124">
        <f>[3]Sheet2!K123</f>
        <v>2.9921355748701501E-3</v>
      </c>
      <c r="G124">
        <v>150</v>
      </c>
      <c r="H124">
        <f t="shared" si="30"/>
        <v>8.0389295955905896E-2</v>
      </c>
      <c r="I124">
        <f t="shared" si="31"/>
        <v>3.7301632994420223E-3</v>
      </c>
      <c r="J124">
        <f t="shared" si="32"/>
        <v>3.0881633865112165E-2</v>
      </c>
      <c r="K124">
        <f t="shared" si="33"/>
        <v>3.4721981989465963E-3</v>
      </c>
      <c r="L124">
        <f>[5]PUF!L123</f>
        <v>0</v>
      </c>
      <c r="N124">
        <f t="shared" si="22"/>
        <v>8.0389295955905896E-2</v>
      </c>
      <c r="O124">
        <f t="shared" si="23"/>
        <v>3.7301632994420223E-3</v>
      </c>
      <c r="P124">
        <f t="shared" si="24"/>
        <v>3.0881633865112165E-2</v>
      </c>
      <c r="Q124">
        <f t="shared" si="25"/>
        <v>3.4721981989465963E-3</v>
      </c>
      <c r="S124" t="s">
        <v>126</v>
      </c>
      <c r="T124">
        <f>N124/Metadata!O$6</f>
        <v>2.1785717061190181E-2</v>
      </c>
      <c r="U124">
        <f>O124/Metadata!P$6/2</f>
        <v>5.1098127389535256E-4</v>
      </c>
      <c r="V124">
        <f>P124/Metadata!Q$6*10</f>
        <v>8.5132002384612021E-2</v>
      </c>
      <c r="W124">
        <f>Q124/Metadata!R$6</f>
        <v>9.4481583644580877E-4</v>
      </c>
      <c r="X124">
        <f t="shared" si="34"/>
        <v>2.7093379139035839E-2</v>
      </c>
    </row>
    <row r="125" spans="1:24" x14ac:dyDescent="0.2">
      <c r="A125" t="str">
        <f>[2]Sheet2!G124</f>
        <v>153/168</v>
      </c>
      <c r="B125">
        <f>[3]Sheet2!H124</f>
        <v>6.7488092450332298</v>
      </c>
      <c r="C125">
        <f>[3]Sheet2!I124</f>
        <v>26.143464260483782</v>
      </c>
      <c r="D125">
        <f>[3]Sheet2!J124</f>
        <v>1.0652090570820589</v>
      </c>
      <c r="E125">
        <f>[3]Sheet2!K124</f>
        <v>8.6649351964170762</v>
      </c>
      <c r="G125">
        <v>152</v>
      </c>
      <c r="H125">
        <f t="shared" si="30"/>
        <v>9.4201962486054197E-2</v>
      </c>
      <c r="I125">
        <f t="shared" si="31"/>
        <v>3.6728313015681295E-3</v>
      </c>
      <c r="J125">
        <f t="shared" si="32"/>
        <v>2.5263083150738736E-2</v>
      </c>
      <c r="K125">
        <f t="shared" si="33"/>
        <v>3.4188310823408652E-3</v>
      </c>
      <c r="L125">
        <f>[5]PUF!L124</f>
        <v>0</v>
      </c>
      <c r="N125">
        <f t="shared" si="22"/>
        <v>9.4201962486054197E-2</v>
      </c>
      <c r="O125">
        <f t="shared" si="23"/>
        <v>3.6728313015681295E-3</v>
      </c>
      <c r="P125">
        <f t="shared" si="24"/>
        <v>2.5263083150738736E-2</v>
      </c>
      <c r="Q125">
        <f t="shared" si="25"/>
        <v>3.4188310823408652E-3</v>
      </c>
      <c r="S125" t="s">
        <v>127</v>
      </c>
      <c r="T125">
        <f>N125/Metadata!O$6</f>
        <v>2.5528987123555679E-2</v>
      </c>
      <c r="U125">
        <f>O125/Metadata!P$6/2</f>
        <v>5.0312757555647566E-4</v>
      </c>
      <c r="V125">
        <f>P125/Metadata!Q$6*10</f>
        <v>6.9643234047310029E-2</v>
      </c>
      <c r="W125">
        <f>Q125/Metadata!R$6</f>
        <v>9.3029417206333138E-4</v>
      </c>
      <c r="X125">
        <f t="shared" si="34"/>
        <v>2.4151410729621379E-2</v>
      </c>
    </row>
    <row r="126" spans="1:24" x14ac:dyDescent="0.2">
      <c r="A126">
        <f>[2]Sheet2!G125</f>
        <v>141</v>
      </c>
      <c r="B126">
        <f>[3]Sheet2!H125</f>
        <v>1.5671980013189852</v>
      </c>
      <c r="C126">
        <f>[3]Sheet2!I125</f>
        <v>5.0782777520058175</v>
      </c>
      <c r="D126">
        <f>[3]Sheet2!J125</f>
        <v>0.24773238952189364</v>
      </c>
      <c r="E126">
        <f>[3]Sheet2!K125</f>
        <v>1.7319559107275129</v>
      </c>
      <c r="G126" t="s">
        <v>207</v>
      </c>
      <c r="H126">
        <f t="shared" si="30"/>
        <v>6.7488092450332298</v>
      </c>
      <c r="I126">
        <f t="shared" si="31"/>
        <v>26.143464260483782</v>
      </c>
      <c r="J126">
        <f t="shared" si="32"/>
        <v>1.0652090570820589</v>
      </c>
      <c r="K126">
        <f t="shared" si="33"/>
        <v>8.6649351964170762</v>
      </c>
      <c r="L126">
        <f>[5]PUF!L125</f>
        <v>0</v>
      </c>
      <c r="N126">
        <f t="shared" si="22"/>
        <v>6.7488092450332298</v>
      </c>
      <c r="O126">
        <f t="shared" si="23"/>
        <v>26.143464260483782</v>
      </c>
      <c r="P126">
        <f t="shared" si="24"/>
        <v>1.0652090570820589</v>
      </c>
      <c r="Q126">
        <f t="shared" si="25"/>
        <v>8.6649351964170762</v>
      </c>
      <c r="S126" t="s">
        <v>128</v>
      </c>
      <c r="T126">
        <f>N126/Metadata!O$6</f>
        <v>1.8289455948573572</v>
      </c>
      <c r="U126">
        <f>O126/Metadata!P$6/2</f>
        <v>3.5812964740331634</v>
      </c>
      <c r="V126">
        <f>P126/Metadata!Q$6*10</f>
        <v>2.9364825832634356</v>
      </c>
      <c r="W126">
        <f>Q126/Metadata!R$6</f>
        <v>2.3578054956180927</v>
      </c>
      <c r="X126">
        <f t="shared" si="34"/>
        <v>2.6761325369430122</v>
      </c>
    </row>
    <row r="127" spans="1:24" x14ac:dyDescent="0.2">
      <c r="A127">
        <f>[2]Sheet2!G126</f>
        <v>130</v>
      </c>
      <c r="B127">
        <f>[3]Sheet2!H126</f>
        <v>0.57090770184103246</v>
      </c>
      <c r="C127">
        <f>[3]Sheet2!I126</f>
        <v>2.1650281214111744</v>
      </c>
      <c r="D127">
        <f>[3]Sheet2!J126</f>
        <v>0.12119811446180746</v>
      </c>
      <c r="E127">
        <f>[3]Sheet2!K126</f>
        <v>0.77920162520422387</v>
      </c>
      <c r="G127">
        <v>154</v>
      </c>
      <c r="H127">
        <f t="shared" si="30"/>
        <v>0.25798124868868966</v>
      </c>
      <c r="I127">
        <f t="shared" si="31"/>
        <v>0.71048501362691818</v>
      </c>
      <c r="J127">
        <f t="shared" si="32"/>
        <v>4.7958424226198233E-2</v>
      </c>
      <c r="K127">
        <f t="shared" si="33"/>
        <v>0.32556576396217302</v>
      </c>
      <c r="L127">
        <f>[5]PUF!L126</f>
        <v>0</v>
      </c>
      <c r="N127">
        <f t="shared" si="22"/>
        <v>0.25798124868868966</v>
      </c>
      <c r="O127">
        <f t="shared" si="23"/>
        <v>0.71048501362691818</v>
      </c>
      <c r="P127">
        <f t="shared" si="24"/>
        <v>4.7958424226198233E-2</v>
      </c>
      <c r="Q127">
        <f t="shared" si="25"/>
        <v>0.32556576396217302</v>
      </c>
      <c r="S127" t="s">
        <v>129</v>
      </c>
      <c r="T127">
        <f>N127/Metadata!O$6</f>
        <v>6.9913617530710945E-2</v>
      </c>
      <c r="U127">
        <f>O127/Metadata!P$6/2</f>
        <v>9.7326714195313038E-2</v>
      </c>
      <c r="V127">
        <f>P127/Metadata!Q$6*10</f>
        <v>0.13220792343501592</v>
      </c>
      <c r="W127">
        <f>Q127/Metadata!R$6</f>
        <v>8.8589323526911443E-2</v>
      </c>
      <c r="X127">
        <f t="shared" si="34"/>
        <v>9.7009394671987839E-2</v>
      </c>
    </row>
    <row r="128" spans="1:24" x14ac:dyDescent="0.2">
      <c r="A128">
        <f>[2]Sheet2!G127</f>
        <v>137</v>
      </c>
      <c r="B128">
        <f>[3]Sheet2!H127</f>
        <v>0.59811935857868215</v>
      </c>
      <c r="C128">
        <f>[3]Sheet2!I127</f>
        <v>2.2178333743204282</v>
      </c>
      <c r="D128">
        <f>[3]Sheet2!J127</f>
        <v>0.12303375056576085</v>
      </c>
      <c r="E128">
        <f>[3]Sheet2!K127</f>
        <v>0.92338632806306942</v>
      </c>
      <c r="G128">
        <v>155</v>
      </c>
      <c r="H128">
        <f t="shared" si="30"/>
        <v>1.7870063166004587E-2</v>
      </c>
      <c r="I128">
        <f t="shared" si="31"/>
        <v>3.6346299872846745E-3</v>
      </c>
      <c r="J128">
        <f t="shared" si="32"/>
        <v>1.980779515427681E-2</v>
      </c>
      <c r="K128">
        <f t="shared" si="33"/>
        <v>3.3832716378864509E-3</v>
      </c>
      <c r="L128">
        <f>[5]PUF!L127</f>
        <v>0</v>
      </c>
      <c r="N128">
        <f t="shared" si="22"/>
        <v>1.7870063166004587E-2</v>
      </c>
      <c r="O128">
        <f t="shared" si="23"/>
        <v>3.6346299872846745E-3</v>
      </c>
      <c r="P128">
        <f t="shared" si="24"/>
        <v>1.980779515427681E-2</v>
      </c>
      <c r="Q128">
        <f t="shared" si="25"/>
        <v>3.3832716378864509E-3</v>
      </c>
      <c r="S128" t="s">
        <v>130</v>
      </c>
      <c r="T128">
        <f>N128/Metadata!O$6</f>
        <v>4.8428355463358309E-3</v>
      </c>
      <c r="U128">
        <f>O128/Metadata!P$6/2</f>
        <v>4.9789451880532577E-4</v>
      </c>
      <c r="V128">
        <f>P128/Metadata!Q$6*10</f>
        <v>5.4604535228715147E-2</v>
      </c>
      <c r="W128">
        <f>Q128/Metadata!R$6</f>
        <v>9.2061813275603078E-4</v>
      </c>
      <c r="X128">
        <f t="shared" si="34"/>
        <v>1.5216470856653085E-2</v>
      </c>
    </row>
    <row r="129" spans="1:24" x14ac:dyDescent="0.2">
      <c r="A129">
        <f>[2]Sheet2!G128</f>
        <v>164</v>
      </c>
      <c r="B129">
        <f>[3]Sheet2!H128</f>
        <v>0.45451695404317033</v>
      </c>
      <c r="C129">
        <f>[3]Sheet2!I128</f>
        <v>1.624933149160563</v>
      </c>
      <c r="D129">
        <f>[3]Sheet2!J128</f>
        <v>6.301710983185968E-2</v>
      </c>
      <c r="E129">
        <f>[3]Sheet2!K128</f>
        <v>0.46537330255401183</v>
      </c>
      <c r="G129" t="s">
        <v>208</v>
      </c>
      <c r="H129">
        <f t="shared" si="30"/>
        <v>0.33242010613894563</v>
      </c>
      <c r="I129">
        <f t="shared" si="31"/>
        <v>1.0106419613140898</v>
      </c>
      <c r="J129">
        <f t="shared" si="32"/>
        <v>8.1253127279462711E-2</v>
      </c>
      <c r="K129">
        <f t="shared" si="33"/>
        <v>0.4195525676894849</v>
      </c>
      <c r="L129">
        <f>[5]PUF!L128</f>
        <v>0</v>
      </c>
      <c r="N129">
        <f t="shared" si="22"/>
        <v>0.33242010613894563</v>
      </c>
      <c r="O129">
        <f t="shared" si="23"/>
        <v>1.0106419613140898</v>
      </c>
      <c r="P129">
        <f t="shared" si="24"/>
        <v>8.1253127279462711E-2</v>
      </c>
      <c r="Q129">
        <f t="shared" si="25"/>
        <v>0.4195525676894849</v>
      </c>
      <c r="S129" t="s">
        <v>131</v>
      </c>
      <c r="T129">
        <f>N129/Metadata!O$6</f>
        <v>9.0086749631022672E-2</v>
      </c>
      <c r="U129">
        <f>O129/Metadata!P$6/2</f>
        <v>0.13844410428938056</v>
      </c>
      <c r="V129">
        <f>P129/Metadata!Q$6*10</f>
        <v>0.22399208071458301</v>
      </c>
      <c r="W129">
        <f>Q129/Metadata!R$6</f>
        <v>0.11416396399686751</v>
      </c>
      <c r="X129">
        <f t="shared" si="34"/>
        <v>0.14167172465796346</v>
      </c>
    </row>
    <row r="130" spans="1:24" x14ac:dyDescent="0.2">
      <c r="A130" t="str">
        <f>[2]Sheet2!G129</f>
        <v>129/138/163</v>
      </c>
      <c r="B130">
        <f>[3]Sheet2!H129</f>
        <v>7.7504108081241805</v>
      </c>
      <c r="C130">
        <f>[3]Sheet2!I129</f>
        <v>27.599632329463557</v>
      </c>
      <c r="D130">
        <f>[3]Sheet2!J129</f>
        <v>1.2845011019799264</v>
      </c>
      <c r="E130">
        <f>[3]Sheet2!K129</f>
        <v>9.9007861739397853</v>
      </c>
      <c r="G130">
        <v>158</v>
      </c>
      <c r="H130">
        <f t="shared" si="30"/>
        <v>0.80060346026949425</v>
      </c>
      <c r="I130">
        <f t="shared" si="31"/>
        <v>2.8489827354140971</v>
      </c>
      <c r="J130">
        <f t="shared" si="32"/>
        <v>0.14392878897177727</v>
      </c>
      <c r="K130">
        <f t="shared" si="33"/>
        <v>0.94137763161550925</v>
      </c>
      <c r="L130">
        <f>[5]PUF!L129</f>
        <v>0</v>
      </c>
      <c r="N130">
        <f t="shared" si="22"/>
        <v>0.80060346026949425</v>
      </c>
      <c r="O130">
        <f t="shared" si="23"/>
        <v>2.8489827354140971</v>
      </c>
      <c r="P130">
        <f t="shared" si="24"/>
        <v>0.14392878897177727</v>
      </c>
      <c r="Q130">
        <f t="shared" si="25"/>
        <v>0.94137763161550925</v>
      </c>
      <c r="S130" t="s">
        <v>132</v>
      </c>
      <c r="T130">
        <f>N130/Metadata!O$6</f>
        <v>0.21696570738979881</v>
      </c>
      <c r="U130">
        <f>O130/Metadata!P$6/2</f>
        <v>0.39027160759034984</v>
      </c>
      <c r="V130">
        <f>P130/Metadata!Q$6*10</f>
        <v>0.39677129971423419</v>
      </c>
      <c r="W130">
        <f>Q130/Metadata!R$6</f>
        <v>0.25615717867027832</v>
      </c>
      <c r="X130">
        <f t="shared" si="34"/>
        <v>0.31504144834116526</v>
      </c>
    </row>
    <row r="131" spans="1:24" x14ac:dyDescent="0.2">
      <c r="A131">
        <f>[2]Sheet2!G130</f>
        <v>160</v>
      </c>
      <c r="B131">
        <f>[3]Sheet2!H130</f>
        <v>0.10043596288354692</v>
      </c>
      <c r="C131">
        <f>[3]Sheet2!I130</f>
        <v>3.5630028775385705E-3</v>
      </c>
      <c r="D131">
        <f>[3]Sheet2!J130</f>
        <v>2.2755721841980079E-2</v>
      </c>
      <c r="E131">
        <f>[3]Sheet2!K130</f>
        <v>3.3165980095513654E-3</v>
      </c>
      <c r="G131">
        <v>159</v>
      </c>
      <c r="H131">
        <f t="shared" si="30"/>
        <v>3.8093172743928531E-2</v>
      </c>
      <c r="I131">
        <f t="shared" si="31"/>
        <v>3.7489601936504268E-3</v>
      </c>
      <c r="J131">
        <f t="shared" si="32"/>
        <v>3.1049405391414129E-2</v>
      </c>
      <c r="K131">
        <f t="shared" si="33"/>
        <v>3.4896951654268507E-3</v>
      </c>
      <c r="L131">
        <f>[5]PUF!L130</f>
        <v>0</v>
      </c>
      <c r="N131">
        <f t="shared" si="22"/>
        <v>3.8093172743928531E-2</v>
      </c>
      <c r="O131">
        <f t="shared" si="23"/>
        <v>3.7489601936504268E-3</v>
      </c>
      <c r="P131">
        <f t="shared" si="24"/>
        <v>3.1049405391414129E-2</v>
      </c>
      <c r="Q131">
        <f t="shared" si="25"/>
        <v>3.4896951654268507E-3</v>
      </c>
      <c r="S131" t="s">
        <v>133</v>
      </c>
      <c r="T131">
        <f>N131/Metadata!O$6</f>
        <v>1.0323353047120447E-2</v>
      </c>
      <c r="U131">
        <f>O131/Metadata!P$6/2</f>
        <v>5.1355619091019843E-4</v>
      </c>
      <c r="V131">
        <f>P131/Metadata!Q$6*10</f>
        <v>8.5594501423347943E-2</v>
      </c>
      <c r="W131">
        <f>Q131/Metadata!R$6</f>
        <v>9.4957691576015232E-4</v>
      </c>
      <c r="X131">
        <f t="shared" si="34"/>
        <v>2.4345246894284685E-2</v>
      </c>
    </row>
    <row r="132" spans="1:24" x14ac:dyDescent="0.2">
      <c r="A132">
        <f>[2]Sheet2!G131</f>
        <v>158</v>
      </c>
      <c r="B132">
        <f>[3]Sheet2!H131</f>
        <v>0.80060346026949425</v>
      </c>
      <c r="C132">
        <f>[3]Sheet2!I131</f>
        <v>2.8489827354140971</v>
      </c>
      <c r="D132">
        <f>[3]Sheet2!J131</f>
        <v>0.14392878897177727</v>
      </c>
      <c r="E132">
        <f>[3]Sheet2!K131</f>
        <v>0.94137763161550925</v>
      </c>
      <c r="G132">
        <v>160</v>
      </c>
      <c r="H132">
        <f t="shared" si="30"/>
        <v>0.10043596288354692</v>
      </c>
      <c r="I132">
        <f t="shared" si="31"/>
        <v>3.5630028775385705E-3</v>
      </c>
      <c r="J132">
        <f t="shared" si="32"/>
        <v>2.2755721841980079E-2</v>
      </c>
      <c r="K132">
        <f t="shared" si="33"/>
        <v>3.3165980095513654E-3</v>
      </c>
      <c r="L132">
        <f>[5]PUF!L131</f>
        <v>0</v>
      </c>
      <c r="N132">
        <f t="shared" ref="N132:N174" si="35">IF(H132&gt;L132,H132,0)</f>
        <v>0.10043596288354692</v>
      </c>
      <c r="O132">
        <f t="shared" ref="O132:O174" si="36">IF(I132&gt;L132,I132,0)</f>
        <v>3.5630028775385705E-3</v>
      </c>
      <c r="P132">
        <f t="shared" ref="P132:P174" si="37">IF(J132&gt;L132,J132,0)</f>
        <v>2.2755721841980079E-2</v>
      </c>
      <c r="Q132">
        <f t="shared" ref="Q132:Q174" si="38">IF(K132&gt;L132,K132,0)</f>
        <v>3.3165980095513654E-3</v>
      </c>
      <c r="S132" t="s">
        <v>134</v>
      </c>
      <c r="T132">
        <f>N132/Metadata!O$6</f>
        <v>2.7218418125583829E-2</v>
      </c>
      <c r="U132">
        <f>O132/Metadata!P$6/2</f>
        <v>4.8808258596340939E-4</v>
      </c>
      <c r="V132">
        <f>P132/Metadata!Q$6*10</f>
        <v>6.2731142224426467E-2</v>
      </c>
      <c r="W132">
        <f>Q132/Metadata!R$6</f>
        <v>9.0247564885537028E-4</v>
      </c>
      <c r="X132">
        <f t="shared" si="34"/>
        <v>2.2835029646207268E-2</v>
      </c>
    </row>
    <row r="133" spans="1:24" x14ac:dyDescent="0.2">
      <c r="A133" t="str">
        <f>[2]Sheet2!G132</f>
        <v>128/166</v>
      </c>
      <c r="B133">
        <f>[3]Sheet2!H132</f>
        <v>0.94499889329335685</v>
      </c>
      <c r="C133">
        <f>[3]Sheet2!I132</f>
        <v>3.732932195206152</v>
      </c>
      <c r="D133">
        <f>[3]Sheet2!J132</f>
        <v>0.19992580717473835</v>
      </c>
      <c r="E133">
        <f>[3]Sheet2!K132</f>
        <v>1.180308090863345</v>
      </c>
      <c r="G133">
        <v>161</v>
      </c>
      <c r="H133">
        <f t="shared" si="30"/>
        <v>4.504175949321889E-2</v>
      </c>
      <c r="I133">
        <f t="shared" si="31"/>
        <v>3.2144346805207114E-3</v>
      </c>
      <c r="J133">
        <f t="shared" si="32"/>
        <v>1.8368894253106557E-2</v>
      </c>
      <c r="K133">
        <f t="shared" si="33"/>
        <v>2.9921355748701501E-3</v>
      </c>
      <c r="L133">
        <f>[5]PUF!L132</f>
        <v>0</v>
      </c>
      <c r="N133">
        <f t="shared" si="35"/>
        <v>4.504175949321889E-2</v>
      </c>
      <c r="O133">
        <f t="shared" si="36"/>
        <v>3.2144346805207114E-3</v>
      </c>
      <c r="P133">
        <f t="shared" si="37"/>
        <v>1.8368894253106557E-2</v>
      </c>
      <c r="Q133">
        <f t="shared" si="38"/>
        <v>2.9921355748701501E-3</v>
      </c>
      <c r="S133" t="s">
        <v>135</v>
      </c>
      <c r="T133">
        <f>N133/Metadata!O$6</f>
        <v>1.220643888703386E-2</v>
      </c>
      <c r="U133">
        <f>O133/Metadata!P$6/2</f>
        <v>4.4033351787884728E-4</v>
      </c>
      <c r="V133">
        <f>P133/Metadata!Q$6*10</f>
        <v>5.063788905044949E-2</v>
      </c>
      <c r="W133">
        <f>Q133/Metadata!R$6</f>
        <v>8.1418655098314057E-4</v>
      </c>
      <c r="X133">
        <f t="shared" si="34"/>
        <v>1.6024712001586335E-2</v>
      </c>
    </row>
    <row r="134" spans="1:24" x14ac:dyDescent="0.2">
      <c r="A134">
        <f>[2]Sheet2!G133</f>
        <v>159</v>
      </c>
      <c r="B134">
        <f>[3]Sheet2!H133</f>
        <v>3.8093172743928531E-2</v>
      </c>
      <c r="C134">
        <f>[3]Sheet2!I133</f>
        <v>3.7489601936504268E-3</v>
      </c>
      <c r="D134">
        <f>[3]Sheet2!J133</f>
        <v>3.1049405391414129E-2</v>
      </c>
      <c r="E134">
        <f>[3]Sheet2!K133</f>
        <v>3.4896951654268507E-3</v>
      </c>
      <c r="G134">
        <v>162</v>
      </c>
      <c r="H134">
        <f t="shared" si="30"/>
        <v>2.9048674689852044E-2</v>
      </c>
      <c r="I134">
        <f t="shared" si="31"/>
        <v>3.8117880360565258E-3</v>
      </c>
      <c r="J134">
        <f t="shared" si="32"/>
        <v>2.6227117079150479E-2</v>
      </c>
      <c r="K134">
        <f t="shared" si="33"/>
        <v>3.5481780531006397E-3</v>
      </c>
      <c r="L134">
        <f>[5]PUF!L133</f>
        <v>0</v>
      </c>
      <c r="N134">
        <f t="shared" si="35"/>
        <v>2.9048674689852044E-2</v>
      </c>
      <c r="O134">
        <f t="shared" si="36"/>
        <v>3.8117880360565258E-3</v>
      </c>
      <c r="P134">
        <f t="shared" si="37"/>
        <v>2.6227117079150479E-2</v>
      </c>
      <c r="Q134">
        <f t="shared" si="38"/>
        <v>3.5481780531006397E-3</v>
      </c>
      <c r="S134" t="s">
        <v>136</v>
      </c>
      <c r="T134">
        <f>N134/Metadata!O$6</f>
        <v>7.8722695636343643E-3</v>
      </c>
      <c r="U134">
        <f>O134/Metadata!P$6/2</f>
        <v>5.2216274466444486E-4</v>
      </c>
      <c r="V134">
        <f>P134/Metadata!Q$6*10</f>
        <v>7.2300805180070343E-2</v>
      </c>
      <c r="W134">
        <f>Q134/Metadata!R$6</f>
        <v>9.6549062669175779E-4</v>
      </c>
      <c r="X134">
        <f t="shared" si="34"/>
        <v>2.0415182028765227E-2</v>
      </c>
    </row>
    <row r="135" spans="1:24" x14ac:dyDescent="0.2">
      <c r="A135">
        <f>[2]Sheet2!G134</f>
        <v>162</v>
      </c>
      <c r="B135">
        <f>[3]Sheet2!H134</f>
        <v>2.9048674689852044E-2</v>
      </c>
      <c r="C135">
        <f>[3]Sheet2!I134</f>
        <v>3.8117880360565258E-3</v>
      </c>
      <c r="D135">
        <f>[3]Sheet2!J134</f>
        <v>2.6227117079150479E-2</v>
      </c>
      <c r="E135">
        <f>[3]Sheet2!K134</f>
        <v>3.5481780531006397E-3</v>
      </c>
      <c r="G135">
        <v>164</v>
      </c>
      <c r="H135">
        <f t="shared" si="30"/>
        <v>0.45451695404317033</v>
      </c>
      <c r="I135">
        <f t="shared" si="31"/>
        <v>1.624933149160563</v>
      </c>
      <c r="J135">
        <f t="shared" si="32"/>
        <v>6.301710983185968E-2</v>
      </c>
      <c r="K135">
        <f t="shared" si="33"/>
        <v>0.46537330255401183</v>
      </c>
      <c r="L135">
        <f>[5]PUF!L134</f>
        <v>0</v>
      </c>
      <c r="N135">
        <f t="shared" si="35"/>
        <v>0.45451695404317033</v>
      </c>
      <c r="O135">
        <f t="shared" si="36"/>
        <v>1.624933149160563</v>
      </c>
      <c r="P135">
        <f t="shared" si="37"/>
        <v>6.301710983185968E-2</v>
      </c>
      <c r="Q135">
        <f t="shared" si="38"/>
        <v>0.46537330255401183</v>
      </c>
      <c r="S135" t="s">
        <v>137</v>
      </c>
      <c r="T135">
        <f>N135/Metadata!O$6</f>
        <v>0.12317532629878727</v>
      </c>
      <c r="U135">
        <f>O135/Metadata!P$6/2</f>
        <v>0.22259358207643448</v>
      </c>
      <c r="V135">
        <f>P135/Metadata!Q$6*10</f>
        <v>0.17372049574546536</v>
      </c>
      <c r="W135">
        <f>Q135/Metadata!R$6</f>
        <v>0.12663219117085883</v>
      </c>
      <c r="X135">
        <f t="shared" si="34"/>
        <v>0.1615303988228865</v>
      </c>
    </row>
    <row r="136" spans="1:24" x14ac:dyDescent="0.2">
      <c r="A136">
        <f>[2]Sheet2!G135</f>
        <v>167</v>
      </c>
      <c r="B136">
        <f>[3]Sheet2!H135</f>
        <v>0.17359096682353847</v>
      </c>
      <c r="C136">
        <f>[3]Sheet2!I135</f>
        <v>0.49271666862386898</v>
      </c>
      <c r="D136">
        <f>[3]Sheet2!J135</f>
        <v>5.0334710513598183E-2</v>
      </c>
      <c r="E136">
        <f>[3]Sheet2!K135</f>
        <v>0.21991869551930884</v>
      </c>
      <c r="G136">
        <v>165</v>
      </c>
      <c r="H136">
        <f t="shared" si="30"/>
        <v>2.9696752115651273E-2</v>
      </c>
      <c r="I136">
        <f t="shared" si="31"/>
        <v>3.1789922609622183E-3</v>
      </c>
      <c r="J136">
        <f t="shared" si="32"/>
        <v>2.6919739966423387E-2</v>
      </c>
      <c r="K136">
        <f t="shared" si="33"/>
        <v>2.9591442295915892E-3</v>
      </c>
      <c r="L136">
        <f>[5]PUF!L135</f>
        <v>0</v>
      </c>
      <c r="N136">
        <f t="shared" si="35"/>
        <v>2.9696752115651273E-2</v>
      </c>
      <c r="O136">
        <f t="shared" si="36"/>
        <v>3.1789922609622183E-3</v>
      </c>
      <c r="P136">
        <f t="shared" si="37"/>
        <v>2.6919739966423387E-2</v>
      </c>
      <c r="Q136">
        <f t="shared" si="38"/>
        <v>2.9591442295915892E-3</v>
      </c>
      <c r="S136" t="s">
        <v>138</v>
      </c>
      <c r="T136">
        <f>N136/Metadata!O$6</f>
        <v>8.0479003023330928E-3</v>
      </c>
      <c r="U136">
        <f>O136/Metadata!P$6/2</f>
        <v>4.3547839191193817E-4</v>
      </c>
      <c r="V136">
        <f>P136/Metadata!Q$6*10</f>
        <v>7.4210172202181429E-2</v>
      </c>
      <c r="W136">
        <f>Q136/Metadata!R$6</f>
        <v>8.0520931417266909E-4</v>
      </c>
      <c r="X136">
        <f t="shared" si="34"/>
        <v>2.0874690052649785E-2</v>
      </c>
    </row>
    <row r="137" spans="1:24" x14ac:dyDescent="0.2">
      <c r="A137" t="str">
        <f>[2]Sheet2!G136</f>
        <v>156/157</v>
      </c>
      <c r="B137">
        <f>[3]Sheet2!H136</f>
        <v>0.33242010613894563</v>
      </c>
      <c r="C137">
        <f>[3]Sheet2!I136</f>
        <v>1.0106419613140898</v>
      </c>
      <c r="D137">
        <f>[3]Sheet2!J136</f>
        <v>8.1253127279462711E-2</v>
      </c>
      <c r="E137">
        <f>[3]Sheet2!K136</f>
        <v>0.4195525676894849</v>
      </c>
      <c r="G137">
        <v>167</v>
      </c>
      <c r="H137">
        <f t="shared" si="30"/>
        <v>0.17359096682353847</v>
      </c>
      <c r="I137">
        <f t="shared" si="31"/>
        <v>0.49271666862386898</v>
      </c>
      <c r="J137">
        <f t="shared" si="32"/>
        <v>5.0334710513598183E-2</v>
      </c>
      <c r="K137">
        <f t="shared" si="33"/>
        <v>0.21991869551930884</v>
      </c>
      <c r="L137">
        <f>[5]PUF!L136</f>
        <v>0</v>
      </c>
      <c r="N137">
        <f t="shared" si="35"/>
        <v>0.17359096682353847</v>
      </c>
      <c r="O137">
        <f t="shared" si="36"/>
        <v>0.49271666862386898</v>
      </c>
      <c r="P137">
        <f t="shared" si="37"/>
        <v>5.0334710513598183E-2</v>
      </c>
      <c r="Q137">
        <f t="shared" si="38"/>
        <v>0.21991869551930884</v>
      </c>
      <c r="S137" t="s">
        <v>139</v>
      </c>
      <c r="T137">
        <f>N137/Metadata!O$6</f>
        <v>4.7043622445336587E-2</v>
      </c>
      <c r="U137">
        <f>O137/Metadata!P$6/2</f>
        <v>6.7495434057956605E-2</v>
      </c>
      <c r="V137">
        <f>P137/Metadata!Q$6*10</f>
        <v>0.13875867819006124</v>
      </c>
      <c r="W137">
        <f>Q137/Metadata!R$6</f>
        <v>5.9841821909873839E-2</v>
      </c>
      <c r="X137">
        <f t="shared" si="34"/>
        <v>7.8284889150807072E-2</v>
      </c>
    </row>
    <row r="138" spans="1:24" x14ac:dyDescent="0.2">
      <c r="A138">
        <f>[2]Sheet2!G137</f>
        <v>169</v>
      </c>
      <c r="B138">
        <f>[3]Sheet2!H137</f>
        <v>3.320898232909681E-2</v>
      </c>
      <c r="C138">
        <f>[3]Sheet2!I137</f>
        <v>3.4344636793761916E-3</v>
      </c>
      <c r="D138">
        <f>[3]Sheet2!J137</f>
        <v>4.9826477399728286E-2</v>
      </c>
      <c r="E138">
        <f>[3]Sheet2!K137</f>
        <v>3.1969481345927508E-3</v>
      </c>
      <c r="G138">
        <v>169</v>
      </c>
      <c r="H138">
        <f t="shared" si="30"/>
        <v>3.320898232909681E-2</v>
      </c>
      <c r="I138">
        <f t="shared" si="31"/>
        <v>3.4344636793761916E-3</v>
      </c>
      <c r="J138">
        <f t="shared" si="32"/>
        <v>4.9826477399728286E-2</v>
      </c>
      <c r="K138">
        <f t="shared" si="33"/>
        <v>3.1969481345927508E-3</v>
      </c>
      <c r="L138">
        <f>[5]PUF!L137</f>
        <v>0</v>
      </c>
      <c r="N138">
        <f t="shared" si="35"/>
        <v>3.320898232909681E-2</v>
      </c>
      <c r="O138">
        <f t="shared" si="36"/>
        <v>3.4344636793761916E-3</v>
      </c>
      <c r="P138">
        <f t="shared" si="37"/>
        <v>4.9826477399728286E-2</v>
      </c>
      <c r="Q138">
        <f t="shared" si="38"/>
        <v>3.1969481345927508E-3</v>
      </c>
      <c r="S138" t="s">
        <v>140</v>
      </c>
      <c r="T138">
        <f>N138/Metadata!O$6</f>
        <v>8.9997242084145432E-3</v>
      </c>
      <c r="U138">
        <f>O138/Metadata!P$6/2</f>
        <v>4.7047447662612531E-4</v>
      </c>
      <c r="V138">
        <f>P138/Metadata!Q$6*10</f>
        <v>0.1373576220525882</v>
      </c>
      <c r="W138">
        <f>Q138/Metadata!R$6</f>
        <v>8.6991785975106277E-4</v>
      </c>
      <c r="X138">
        <f t="shared" si="34"/>
        <v>3.6924434649344987E-2</v>
      </c>
    </row>
    <row r="139" spans="1:24" x14ac:dyDescent="0.2">
      <c r="A139">
        <f>[2]Sheet2!G138</f>
        <v>188</v>
      </c>
      <c r="B139">
        <f>[3]Sheet2!H138</f>
        <v>6.6407365291490494E-2</v>
      </c>
      <c r="C139">
        <f>[3]Sheet2!I138</f>
        <v>5.0005246835941403E-2</v>
      </c>
      <c r="D139">
        <f>[3]Sheet2!J138</f>
        <v>6.7404322453581217E-2</v>
      </c>
      <c r="E139">
        <f>[3]Sheet2!K138</f>
        <v>9.392472048901794E-2</v>
      </c>
      <c r="G139">
        <v>170</v>
      </c>
      <c r="H139">
        <f t="shared" si="30"/>
        <v>0.1833397289341189</v>
      </c>
      <c r="I139">
        <f t="shared" si="31"/>
        <v>0.65594521446281973</v>
      </c>
      <c r="J139">
        <f t="shared" si="32"/>
        <v>0.14082372722270345</v>
      </c>
      <c r="K139">
        <f t="shared" si="33"/>
        <v>0.2117547163345356</v>
      </c>
      <c r="L139">
        <f>[5]PUF!L138</f>
        <v>0</v>
      </c>
      <c r="N139">
        <f t="shared" si="35"/>
        <v>0.1833397289341189</v>
      </c>
      <c r="O139">
        <f t="shared" si="36"/>
        <v>0.65594521446281973</v>
      </c>
      <c r="P139">
        <f t="shared" si="37"/>
        <v>0.14082372722270345</v>
      </c>
      <c r="Q139">
        <f t="shared" si="38"/>
        <v>0.2117547163345356</v>
      </c>
      <c r="S139" t="s">
        <v>141</v>
      </c>
      <c r="T139">
        <f>N139/Metadata!O$6</f>
        <v>4.9685563396709646E-2</v>
      </c>
      <c r="U139">
        <f>O139/Metadata!P$6/2</f>
        <v>8.985550883037996E-2</v>
      </c>
      <c r="V139">
        <f>P139/Metadata!Q$6*10</f>
        <v>0.38821151543011467</v>
      </c>
      <c r="W139">
        <f>Q139/Metadata!R$6</f>
        <v>5.7620330975246943E-2</v>
      </c>
      <c r="X139">
        <f t="shared" si="34"/>
        <v>0.14634322965811281</v>
      </c>
    </row>
    <row r="140" spans="1:24" x14ac:dyDescent="0.2">
      <c r="A140">
        <f>[2]Sheet2!G139</f>
        <v>179</v>
      </c>
      <c r="B140">
        <f>[3]Sheet2!H139</f>
        <v>0.41407714726978501</v>
      </c>
      <c r="C140">
        <f>[3]Sheet2!I139</f>
        <v>2.2947954186457888</v>
      </c>
      <c r="D140">
        <f>[3]Sheet2!J139</f>
        <v>8.6905803514151267E-2</v>
      </c>
      <c r="E140">
        <f>[3]Sheet2!K139</f>
        <v>0.56473428738935472</v>
      </c>
      <c r="G140" t="s">
        <v>209</v>
      </c>
      <c r="H140">
        <f t="shared" si="30"/>
        <v>0.17947981325640097</v>
      </c>
      <c r="I140">
        <f t="shared" si="31"/>
        <v>0.68883284510786102</v>
      </c>
      <c r="J140">
        <f t="shared" si="32"/>
        <v>8.6149468708905053E-2</v>
      </c>
      <c r="K140">
        <f t="shared" si="33"/>
        <v>0.2046529541584225</v>
      </c>
      <c r="L140">
        <f>[5]PUF!L139</f>
        <v>0</v>
      </c>
      <c r="N140">
        <f t="shared" si="35"/>
        <v>0.17947981325640097</v>
      </c>
      <c r="O140">
        <f t="shared" si="36"/>
        <v>0.68883284510786102</v>
      </c>
      <c r="P140">
        <f t="shared" si="37"/>
        <v>8.6149468708905053E-2</v>
      </c>
      <c r="Q140">
        <f t="shared" si="38"/>
        <v>0.2046529541584225</v>
      </c>
      <c r="S140" t="s">
        <v>142</v>
      </c>
      <c r="T140">
        <f>N140/Metadata!O$6</f>
        <v>4.8639515787573487E-2</v>
      </c>
      <c r="U140">
        <f>O140/Metadata!P$6/2</f>
        <v>9.4360663713255147E-2</v>
      </c>
      <c r="V140">
        <f>P140/Metadata!Q$6*10</f>
        <v>0.23748992063030297</v>
      </c>
      <c r="W140">
        <f>Q140/Metadata!R$6</f>
        <v>5.5687878682431642E-2</v>
      </c>
      <c r="X140">
        <f t="shared" si="34"/>
        <v>0.10904449470339081</v>
      </c>
    </row>
    <row r="141" spans="1:24" x14ac:dyDescent="0.2">
      <c r="A141">
        <f>[2]Sheet2!G140</f>
        <v>184</v>
      </c>
      <c r="B141">
        <f>[3]Sheet2!H140</f>
        <v>8.2800382091887864E-2</v>
      </c>
      <c r="C141">
        <f>[3]Sheet2!I140</f>
        <v>5.7203470685987905E-2</v>
      </c>
      <c r="D141">
        <f>[3]Sheet2!J140</f>
        <v>0.11436091530337068</v>
      </c>
      <c r="E141">
        <f>[3]Sheet2!K140</f>
        <v>0.14695966925766971</v>
      </c>
      <c r="G141">
        <v>172</v>
      </c>
      <c r="H141">
        <f t="shared" si="30"/>
        <v>8.0882917917306715E-2</v>
      </c>
      <c r="I141">
        <f t="shared" si="31"/>
        <v>0.22029708713002583</v>
      </c>
      <c r="J141">
        <f t="shared" si="32"/>
        <v>7.9520525448916149E-2</v>
      </c>
      <c r="K141">
        <f t="shared" si="33"/>
        <v>8.3749647379861111E-2</v>
      </c>
      <c r="L141">
        <f>[5]PUF!L140</f>
        <v>0</v>
      </c>
      <c r="N141">
        <f t="shared" si="35"/>
        <v>8.0882917917306715E-2</v>
      </c>
      <c r="O141">
        <f t="shared" si="36"/>
        <v>0.22029708713002583</v>
      </c>
      <c r="P141">
        <f t="shared" si="37"/>
        <v>7.9520525448916149E-2</v>
      </c>
      <c r="Q141">
        <f t="shared" si="38"/>
        <v>8.3749647379861111E-2</v>
      </c>
      <c r="S141" t="s">
        <v>143</v>
      </c>
      <c r="T141">
        <f>N141/Metadata!O$6</f>
        <v>2.1919489950458504E-2</v>
      </c>
      <c r="U141">
        <f>O141/Metadata!P$6/2</f>
        <v>3.0177683168448564E-2</v>
      </c>
      <c r="V141">
        <f>P141/Metadata!Q$6*10</f>
        <v>0.21921578345602677</v>
      </c>
      <c r="W141">
        <f>Q141/Metadata!R$6</f>
        <v>2.278901969514616E-2</v>
      </c>
      <c r="X141">
        <f t="shared" si="34"/>
        <v>7.352549406752E-2</v>
      </c>
    </row>
    <row r="142" spans="1:24" x14ac:dyDescent="0.2">
      <c r="A142">
        <f>[2]Sheet2!G141</f>
        <v>176</v>
      </c>
      <c r="B142">
        <f>[3]Sheet2!H141</f>
        <v>0.166402951601404</v>
      </c>
      <c r="C142">
        <f>[3]Sheet2!I141</f>
        <v>0.82636053333749615</v>
      </c>
      <c r="D142">
        <f>[3]Sheet2!J141</f>
        <v>4.6320694213497375E-2</v>
      </c>
      <c r="E142">
        <f>[3]Sheet2!K141</f>
        <v>0.19386239336429253</v>
      </c>
      <c r="G142">
        <v>174</v>
      </c>
      <c r="H142">
        <f t="shared" si="30"/>
        <v>0.30426626940848783</v>
      </c>
      <c r="I142">
        <f t="shared" si="31"/>
        <v>2.6576795186174955</v>
      </c>
      <c r="J142">
        <f t="shared" si="32"/>
        <v>9.1212386760012282E-2</v>
      </c>
      <c r="K142">
        <f t="shared" si="33"/>
        <v>0.27422155258112074</v>
      </c>
      <c r="L142">
        <f>[5]PUF!L141</f>
        <v>0</v>
      </c>
      <c r="N142">
        <f t="shared" si="35"/>
        <v>0.30426626940848783</v>
      </c>
      <c r="O142">
        <f t="shared" si="36"/>
        <v>2.6576795186174955</v>
      </c>
      <c r="P142">
        <f t="shared" si="37"/>
        <v>9.1212386760012282E-2</v>
      </c>
      <c r="Q142">
        <f t="shared" si="38"/>
        <v>0.27422155258112074</v>
      </c>
      <c r="S142" t="s">
        <v>144</v>
      </c>
      <c r="T142">
        <f>N142/Metadata!O$6</f>
        <v>8.2456983579418927E-2</v>
      </c>
      <c r="U142">
        <f>O142/Metadata!P$6/2</f>
        <v>0.36406568748126811</v>
      </c>
      <c r="V142">
        <f>P142/Metadata!Q$6*10</f>
        <v>0.25144696556784063</v>
      </c>
      <c r="W142">
        <f>Q142/Metadata!R$6</f>
        <v>7.4618109545705913E-2</v>
      </c>
      <c r="X142">
        <f t="shared" si="34"/>
        <v>0.19314693654355841</v>
      </c>
    </row>
    <row r="143" spans="1:24" x14ac:dyDescent="0.2">
      <c r="A143">
        <f>[2]Sheet2!G142</f>
        <v>186</v>
      </c>
      <c r="B143">
        <f>[3]Sheet2!H142</f>
        <v>3.906288515216759E-2</v>
      </c>
      <c r="C143">
        <f>[3]Sheet2!I142</f>
        <v>3.9447492964480154E-3</v>
      </c>
      <c r="D143">
        <f>[3]Sheet2!J142</f>
        <v>4.1702165723468479E-2</v>
      </c>
      <c r="E143">
        <f>[3]Sheet2!K142</f>
        <v>2.8076788681573765E-2</v>
      </c>
      <c r="G143">
        <v>175</v>
      </c>
      <c r="H143">
        <f t="shared" ref="H143:H174" si="39">VLOOKUP($G143,$A$3:$E$178,2,FALSE)</f>
        <v>4.8050885046737053E-2</v>
      </c>
      <c r="I143">
        <f t="shared" ref="I143:I174" si="40">VLOOKUP($G143,$A$3:$E$178,3,FALSE)</f>
        <v>0.20102090358324456</v>
      </c>
      <c r="J143">
        <f t="shared" ref="J143:J174" si="41">VLOOKUP($G143,$A$3:$E$178,4,FALSE)</f>
        <v>3.9111003445484911E-2</v>
      </c>
      <c r="K143">
        <f t="shared" ref="K143:K174" si="42">VLOOKUP($G143,$A$3:$E$178,5,FALSE)</f>
        <v>7.1747142233437589E-2</v>
      </c>
      <c r="L143">
        <f>[5]PUF!L142</f>
        <v>0</v>
      </c>
      <c r="N143">
        <f t="shared" si="35"/>
        <v>4.8050885046737053E-2</v>
      </c>
      <c r="O143">
        <f t="shared" si="36"/>
        <v>0.20102090358324456</v>
      </c>
      <c r="P143">
        <f t="shared" si="37"/>
        <v>3.9111003445484911E-2</v>
      </c>
      <c r="Q143">
        <f t="shared" si="38"/>
        <v>7.1747142233437589E-2</v>
      </c>
      <c r="S143" t="s">
        <v>145</v>
      </c>
      <c r="T143">
        <f>N143/Metadata!O$6</f>
        <v>1.3021920066847922E-2</v>
      </c>
      <c r="U143">
        <f>O143/Metadata!P$6/2</f>
        <v>2.7537110079852604E-2</v>
      </c>
      <c r="V143">
        <f>P143/Metadata!Q$6*10</f>
        <v>0.10781806601065658</v>
      </c>
      <c r="W143">
        <f>Q143/Metadata!R$6</f>
        <v>1.9523031900208744E-2</v>
      </c>
      <c r="X143">
        <f t="shared" si="34"/>
        <v>4.1975032014391463E-2</v>
      </c>
    </row>
    <row r="144" spans="1:24" x14ac:dyDescent="0.2">
      <c r="A144">
        <f>[2]Sheet2!G143</f>
        <v>178</v>
      </c>
      <c r="B144">
        <f>[3]Sheet2!H143</f>
        <v>0.14523557330316297</v>
      </c>
      <c r="C144">
        <f>[3]Sheet2!I143</f>
        <v>0.72098125523587142</v>
      </c>
      <c r="D144">
        <f>[3]Sheet2!J143</f>
        <v>7.2541305988512994E-2</v>
      </c>
      <c r="E144">
        <f>[3]Sheet2!K143</f>
        <v>0.1546175307209097</v>
      </c>
      <c r="G144">
        <v>176</v>
      </c>
      <c r="H144">
        <f t="shared" si="39"/>
        <v>0.166402951601404</v>
      </c>
      <c r="I144">
        <f t="shared" si="40"/>
        <v>0.82636053333749615</v>
      </c>
      <c r="J144">
        <f t="shared" si="41"/>
        <v>4.6320694213497375E-2</v>
      </c>
      <c r="K144">
        <f t="shared" si="42"/>
        <v>0.19386239336429253</v>
      </c>
      <c r="L144">
        <f>[5]PUF!L143</f>
        <v>0</v>
      </c>
      <c r="N144">
        <f t="shared" si="35"/>
        <v>0.166402951601404</v>
      </c>
      <c r="O144">
        <f t="shared" si="36"/>
        <v>0.82636053333749615</v>
      </c>
      <c r="P144">
        <f t="shared" si="37"/>
        <v>4.6320694213497375E-2</v>
      </c>
      <c r="Q144">
        <f t="shared" si="38"/>
        <v>0.19386239336429253</v>
      </c>
      <c r="S144" t="s">
        <v>146</v>
      </c>
      <c r="T144">
        <f>N144/Metadata!O$6</f>
        <v>4.5095650840424863E-2</v>
      </c>
      <c r="U144">
        <f>O144/Metadata!P$6/2</f>
        <v>0.11320007305975047</v>
      </c>
      <c r="V144">
        <f>P144/Metadata!Q$6*10</f>
        <v>0.12769316116707416</v>
      </c>
      <c r="W144">
        <f>Q144/Metadata!R$6</f>
        <v>5.2751671663627743E-2</v>
      </c>
      <c r="X144">
        <f t="shared" si="34"/>
        <v>8.4685139182719318E-2</v>
      </c>
    </row>
    <row r="145" spans="1:24" x14ac:dyDescent="0.2">
      <c r="A145">
        <f>[2]Sheet2!G144</f>
        <v>175</v>
      </c>
      <c r="B145">
        <f>[3]Sheet2!H144</f>
        <v>4.8050885046737053E-2</v>
      </c>
      <c r="C145">
        <f>[3]Sheet2!I144</f>
        <v>0.20102090358324456</v>
      </c>
      <c r="D145">
        <f>[3]Sheet2!J144</f>
        <v>3.9111003445484911E-2</v>
      </c>
      <c r="E145">
        <f>[3]Sheet2!K144</f>
        <v>7.1747142233437589E-2</v>
      </c>
      <c r="G145">
        <v>177</v>
      </c>
      <c r="H145">
        <f t="shared" si="39"/>
        <v>0.23354458482699028</v>
      </c>
      <c r="I145">
        <f t="shared" si="40"/>
        <v>1.1797114695727329</v>
      </c>
      <c r="J145">
        <f t="shared" si="41"/>
        <v>8.6400422696243581E-2</v>
      </c>
      <c r="K145">
        <f t="shared" si="42"/>
        <v>0.30406780377163922</v>
      </c>
      <c r="L145">
        <f>[5]PUF!L144</f>
        <v>0</v>
      </c>
      <c r="N145">
        <f t="shared" si="35"/>
        <v>0.23354458482699028</v>
      </c>
      <c r="O145">
        <f t="shared" si="36"/>
        <v>1.1797114695727329</v>
      </c>
      <c r="P145">
        <f t="shared" si="37"/>
        <v>8.6400422696243581E-2</v>
      </c>
      <c r="Q145">
        <f t="shared" si="38"/>
        <v>0.30406780377163922</v>
      </c>
      <c r="S145" t="s">
        <v>147</v>
      </c>
      <c r="T145">
        <f>N145/Metadata!O$6</f>
        <v>6.3291215400178513E-2</v>
      </c>
      <c r="U145">
        <f>O145/Metadata!P$6/2</f>
        <v>0.16160431090011665</v>
      </c>
      <c r="V145">
        <f>P145/Metadata!Q$6*10</f>
        <v>0.23818173038175097</v>
      </c>
      <c r="W145">
        <f>Q145/Metadata!R$6</f>
        <v>8.2739538441065796E-2</v>
      </c>
      <c r="X145">
        <f t="shared" si="34"/>
        <v>0.13645419878077797</v>
      </c>
    </row>
    <row r="146" spans="1:24" x14ac:dyDescent="0.2">
      <c r="A146">
        <f>[2]Sheet2!G145</f>
        <v>187</v>
      </c>
      <c r="B146">
        <f>[3]Sheet2!H145</f>
        <v>0.46798810513599703</v>
      </c>
      <c r="C146">
        <f>[3]Sheet2!I145</f>
        <v>4.4927467837289843</v>
      </c>
      <c r="D146">
        <f>[3]Sheet2!J145</f>
        <v>0.11221649720305038</v>
      </c>
      <c r="E146">
        <f>[3]Sheet2!K145</f>
        <v>0.58616387573898088</v>
      </c>
      <c r="G146">
        <v>178</v>
      </c>
      <c r="H146">
        <f t="shared" si="39"/>
        <v>0.14523557330316297</v>
      </c>
      <c r="I146">
        <f t="shared" si="40"/>
        <v>0.72098125523587142</v>
      </c>
      <c r="J146">
        <f t="shared" si="41"/>
        <v>7.2541305988512994E-2</v>
      </c>
      <c r="K146">
        <f t="shared" si="42"/>
        <v>0.1546175307209097</v>
      </c>
      <c r="L146">
        <f>[5]PUF!L145</f>
        <v>0</v>
      </c>
      <c r="N146">
        <f t="shared" si="35"/>
        <v>0.14523557330316297</v>
      </c>
      <c r="O146">
        <f t="shared" si="36"/>
        <v>0.72098125523587142</v>
      </c>
      <c r="P146">
        <f t="shared" si="37"/>
        <v>7.2541305988512994E-2</v>
      </c>
      <c r="Q146">
        <f t="shared" si="38"/>
        <v>0.1546175307209097</v>
      </c>
      <c r="S146" t="s">
        <v>148</v>
      </c>
      <c r="T146">
        <f>N146/Metadata!O$6</f>
        <v>3.9359233957440863E-2</v>
      </c>
      <c r="U146">
        <f>O146/Metadata!P$6/2</f>
        <v>9.8764555511605706E-2</v>
      </c>
      <c r="V146">
        <f>P146/Metadata!Q$6*10</f>
        <v>0.19997603304835793</v>
      </c>
      <c r="W146">
        <f>Q146/Metadata!R$6</f>
        <v>4.2072797474977511E-2</v>
      </c>
      <c r="X146">
        <f t="shared" si="34"/>
        <v>9.50431549980955E-2</v>
      </c>
    </row>
    <row r="147" spans="1:24" x14ac:dyDescent="0.2">
      <c r="A147">
        <f>[2]Sheet2!G146</f>
        <v>182</v>
      </c>
      <c r="B147">
        <f>[3]Sheet2!H146</f>
        <v>8.7987366380928536E-2</v>
      </c>
      <c r="C147">
        <f>[3]Sheet2!I146</f>
        <v>9.6823930699171709E-2</v>
      </c>
      <c r="D147">
        <f>[3]Sheet2!J146</f>
        <v>9.352203068623563E-2</v>
      </c>
      <c r="E147">
        <f>[3]Sheet2!K146</f>
        <v>0.12603207580044556</v>
      </c>
      <c r="G147">
        <v>179</v>
      </c>
      <c r="H147">
        <f t="shared" si="39"/>
        <v>0.41407714726978501</v>
      </c>
      <c r="I147">
        <f t="shared" si="40"/>
        <v>2.2947954186457888</v>
      </c>
      <c r="J147">
        <f t="shared" si="41"/>
        <v>8.6905803514151267E-2</v>
      </c>
      <c r="K147">
        <f t="shared" si="42"/>
        <v>0.56473428738935472</v>
      </c>
      <c r="L147">
        <f>[5]PUF!L146</f>
        <v>0</v>
      </c>
      <c r="N147">
        <f t="shared" si="35"/>
        <v>0.41407714726978501</v>
      </c>
      <c r="O147">
        <f t="shared" si="36"/>
        <v>2.2947954186457888</v>
      </c>
      <c r="P147">
        <f t="shared" si="37"/>
        <v>8.6905803514151267E-2</v>
      </c>
      <c r="Q147">
        <f t="shared" si="38"/>
        <v>0.56473428738935472</v>
      </c>
      <c r="S147" t="s">
        <v>149</v>
      </c>
      <c r="T147">
        <f>N147/Metadata!O$6</f>
        <v>0.11221602907024313</v>
      </c>
      <c r="U147">
        <f>O147/Metadata!P$6/2</f>
        <v>0.31435553680029171</v>
      </c>
      <c r="V147">
        <f>P147/Metadata!Q$6*10</f>
        <v>0.23957492353931442</v>
      </c>
      <c r="W147">
        <f>Q147/Metadata!R$6</f>
        <v>0.15366919384707836</v>
      </c>
      <c r="X147">
        <f t="shared" si="34"/>
        <v>0.20495392081423189</v>
      </c>
    </row>
    <row r="148" spans="1:24" x14ac:dyDescent="0.2">
      <c r="A148">
        <f>[2]Sheet2!G147</f>
        <v>183</v>
      </c>
      <c r="B148">
        <f>[3]Sheet2!H147</f>
        <v>0.2926071411402682</v>
      </c>
      <c r="C148">
        <f>[3]Sheet2!I147</f>
        <v>1.9293434501933704</v>
      </c>
      <c r="D148">
        <f>[3]Sheet2!J147</f>
        <v>7.5562713450574928E-2</v>
      </c>
      <c r="E148">
        <f>[3]Sheet2!K147</f>
        <v>0.37358706737263891</v>
      </c>
      <c r="G148" t="s">
        <v>210</v>
      </c>
      <c r="H148">
        <f t="shared" si="39"/>
        <v>0.3404110967321694</v>
      </c>
      <c r="I148">
        <f t="shared" si="40"/>
        <v>2.0133960635923351</v>
      </c>
      <c r="J148">
        <f t="shared" si="41"/>
        <v>0.11184687186403887</v>
      </c>
      <c r="K148">
        <f t="shared" si="42"/>
        <v>0.43368251074691583</v>
      </c>
      <c r="L148">
        <f>[5]PUF!L147</f>
        <v>0</v>
      </c>
      <c r="N148">
        <f t="shared" si="35"/>
        <v>0.3404110967321694</v>
      </c>
      <c r="O148">
        <f t="shared" si="36"/>
        <v>2.0133960635923351</v>
      </c>
      <c r="P148">
        <f t="shared" si="37"/>
        <v>0.11184687186403887</v>
      </c>
      <c r="Q148">
        <f t="shared" si="38"/>
        <v>0.43368251074691583</v>
      </c>
      <c r="S148" t="s">
        <v>150</v>
      </c>
      <c r="T148">
        <f>N148/Metadata!O$6</f>
        <v>9.2252329737584307E-2</v>
      </c>
      <c r="U148">
        <f>O148/Metadata!P$6/2</f>
        <v>0.27580767994371569</v>
      </c>
      <c r="V148">
        <f>P148/Metadata!Q$6*10</f>
        <v>0.30833045310461166</v>
      </c>
      <c r="W148">
        <f>Q148/Metadata!R$6</f>
        <v>0.11800884646146544</v>
      </c>
      <c r="X148">
        <f t="shared" si="34"/>
        <v>0.19859982731184428</v>
      </c>
    </row>
    <row r="149" spans="1:24" x14ac:dyDescent="0.2">
      <c r="A149">
        <f>[2]Sheet2!G148</f>
        <v>185</v>
      </c>
      <c r="B149">
        <f>[3]Sheet2!H148</f>
        <v>0.10108511557600897</v>
      </c>
      <c r="C149">
        <f>[3]Sheet2!I148</f>
        <v>0.46764695804065143</v>
      </c>
      <c r="D149">
        <f>[3]Sheet2!J148</f>
        <v>3.6077166833086156E-2</v>
      </c>
      <c r="E149">
        <f>[3]Sheet2!K148</f>
        <v>0.1798022645559906</v>
      </c>
      <c r="G149">
        <v>181</v>
      </c>
      <c r="H149">
        <f t="shared" si="39"/>
        <v>6.9270890549561551E-2</v>
      </c>
      <c r="I149">
        <f t="shared" si="40"/>
        <v>9.9757618304296136E-2</v>
      </c>
      <c r="J149">
        <f t="shared" si="41"/>
        <v>9.6684044955210047E-2</v>
      </c>
      <c r="K149">
        <f t="shared" si="42"/>
        <v>9.7272721140820223E-2</v>
      </c>
      <c r="L149">
        <f>[5]PUF!L148</f>
        <v>0</v>
      </c>
      <c r="N149">
        <f t="shared" si="35"/>
        <v>6.9270890549561551E-2</v>
      </c>
      <c r="O149">
        <f t="shared" si="36"/>
        <v>9.9757618304296136E-2</v>
      </c>
      <c r="P149">
        <f t="shared" si="37"/>
        <v>9.6684044955210047E-2</v>
      </c>
      <c r="Q149">
        <f t="shared" si="38"/>
        <v>9.7272721140820223E-2</v>
      </c>
      <c r="S149" t="s">
        <v>151</v>
      </c>
      <c r="T149">
        <f>N149/Metadata!O$6</f>
        <v>1.8772599064895177E-2</v>
      </c>
      <c r="U149">
        <f>O149/Metadata!P$6/2</f>
        <v>1.3665427164950282E-2</v>
      </c>
      <c r="V149">
        <f>P149/Metadata!Q$6*10</f>
        <v>0.26653079243257138</v>
      </c>
      <c r="W149">
        <f>Q149/Metadata!R$6</f>
        <v>2.6468767657303164E-2</v>
      </c>
      <c r="X149">
        <f t="shared" si="34"/>
        <v>8.1359396579930007E-2</v>
      </c>
    </row>
    <row r="150" spans="1:24" x14ac:dyDescent="0.2">
      <c r="A150">
        <f>[2]Sheet2!G149</f>
        <v>174</v>
      </c>
      <c r="B150">
        <f>[3]Sheet2!H149</f>
        <v>0.30426626940848783</v>
      </c>
      <c r="C150">
        <f>[3]Sheet2!I149</f>
        <v>2.6576795186174955</v>
      </c>
      <c r="D150">
        <f>[3]Sheet2!J149</f>
        <v>9.1212386760012282E-2</v>
      </c>
      <c r="E150">
        <f>[3]Sheet2!K149</f>
        <v>0.27422155258112074</v>
      </c>
      <c r="G150">
        <v>182</v>
      </c>
      <c r="H150">
        <f t="shared" si="39"/>
        <v>8.7987366380928536E-2</v>
      </c>
      <c r="I150">
        <f t="shared" si="40"/>
        <v>9.6823930699171709E-2</v>
      </c>
      <c r="J150">
        <f t="shared" si="41"/>
        <v>9.352203068623563E-2</v>
      </c>
      <c r="K150">
        <f t="shared" si="42"/>
        <v>0.12603207580044556</v>
      </c>
      <c r="L150">
        <f>[5]PUF!L149</f>
        <v>0</v>
      </c>
      <c r="N150">
        <f t="shared" si="35"/>
        <v>8.7987366380928536E-2</v>
      </c>
      <c r="O150">
        <f t="shared" si="36"/>
        <v>9.6823930699171709E-2</v>
      </c>
      <c r="P150">
        <f t="shared" si="37"/>
        <v>9.352203068623563E-2</v>
      </c>
      <c r="Q150">
        <f t="shared" si="38"/>
        <v>0.12603207580044556</v>
      </c>
      <c r="S150" t="s">
        <v>152</v>
      </c>
      <c r="T150">
        <f>N150/Metadata!O$6</f>
        <v>2.3844814737345153E-2</v>
      </c>
      <c r="U150">
        <f>O150/Metadata!P$6/2</f>
        <v>1.3263552150550317E-2</v>
      </c>
      <c r="V150">
        <f>P150/Metadata!Q$6*10</f>
        <v>0.25781400602605237</v>
      </c>
      <c r="W150">
        <f>Q150/Metadata!R$6</f>
        <v>3.4294442394597585E-2</v>
      </c>
      <c r="X150">
        <f t="shared" si="34"/>
        <v>8.2304203827136352E-2</v>
      </c>
    </row>
    <row r="151" spans="1:24" x14ac:dyDescent="0.2">
      <c r="A151">
        <f>[2]Sheet2!G150</f>
        <v>177</v>
      </c>
      <c r="B151">
        <f>[3]Sheet2!H150</f>
        <v>0.23354458482699028</v>
      </c>
      <c r="C151">
        <f>[3]Sheet2!I150</f>
        <v>1.1797114695727329</v>
      </c>
      <c r="D151">
        <f>[3]Sheet2!J150</f>
        <v>8.6400422696243581E-2</v>
      </c>
      <c r="E151">
        <f>[3]Sheet2!K150</f>
        <v>0.30406780377163922</v>
      </c>
      <c r="G151">
        <v>183</v>
      </c>
      <c r="H151">
        <f t="shared" si="39"/>
        <v>0.2926071411402682</v>
      </c>
      <c r="I151">
        <f t="shared" si="40"/>
        <v>1.9293434501933704</v>
      </c>
      <c r="J151">
        <f t="shared" si="41"/>
        <v>7.5562713450574928E-2</v>
      </c>
      <c r="K151">
        <f t="shared" si="42"/>
        <v>0.37358706737263891</v>
      </c>
      <c r="L151">
        <f>[5]PUF!L150</f>
        <v>0</v>
      </c>
      <c r="N151">
        <f t="shared" si="35"/>
        <v>0.2926071411402682</v>
      </c>
      <c r="O151">
        <f t="shared" si="36"/>
        <v>1.9293434501933704</v>
      </c>
      <c r="P151">
        <f t="shared" si="37"/>
        <v>7.5562713450574928E-2</v>
      </c>
      <c r="Q151">
        <f t="shared" si="38"/>
        <v>0.37358706737263891</v>
      </c>
      <c r="S151" t="s">
        <v>153</v>
      </c>
      <c r="T151">
        <f>N151/Metadata!O$6</f>
        <v>7.9297328222182328E-2</v>
      </c>
      <c r="U151">
        <f>O151/Metadata!P$6/2</f>
        <v>0.26429362331373885</v>
      </c>
      <c r="V151">
        <f>P151/Metadata!Q$6*10</f>
        <v>0.20830520592789675</v>
      </c>
      <c r="W151">
        <f>Q151/Metadata!R$6</f>
        <v>0.10165634486306159</v>
      </c>
      <c r="X151">
        <f t="shared" si="34"/>
        <v>0.16338812558171989</v>
      </c>
    </row>
    <row r="152" spans="1:24" x14ac:dyDescent="0.2">
      <c r="A152">
        <f>[2]Sheet2!G151</f>
        <v>181</v>
      </c>
      <c r="B152">
        <f>[3]Sheet2!H151</f>
        <v>6.9270890549561551E-2</v>
      </c>
      <c r="C152">
        <f>[3]Sheet2!I151</f>
        <v>9.9757618304296136E-2</v>
      </c>
      <c r="D152">
        <f>[3]Sheet2!J151</f>
        <v>9.6684044955210047E-2</v>
      </c>
      <c r="E152">
        <f>[3]Sheet2!K151</f>
        <v>9.7272721140820223E-2</v>
      </c>
      <c r="G152">
        <v>184</v>
      </c>
      <c r="H152">
        <f t="shared" si="39"/>
        <v>8.2800382091887864E-2</v>
      </c>
      <c r="I152">
        <f t="shared" si="40"/>
        <v>5.7203470685987905E-2</v>
      </c>
      <c r="J152">
        <f t="shared" si="41"/>
        <v>0.11436091530337068</v>
      </c>
      <c r="K152">
        <f t="shared" si="42"/>
        <v>0.14695966925766971</v>
      </c>
      <c r="L152">
        <f>[5]PUF!L151</f>
        <v>0</v>
      </c>
      <c r="N152">
        <f t="shared" si="35"/>
        <v>8.2800382091887864E-2</v>
      </c>
      <c r="O152">
        <f t="shared" si="36"/>
        <v>5.7203470685987905E-2</v>
      </c>
      <c r="P152">
        <f t="shared" si="37"/>
        <v>0.11436091530337068</v>
      </c>
      <c r="Q152">
        <f t="shared" si="38"/>
        <v>0.14695966925766971</v>
      </c>
      <c r="S152" t="s">
        <v>154</v>
      </c>
      <c r="T152">
        <f>N152/Metadata!O$6</f>
        <v>2.2439127938149134E-2</v>
      </c>
      <c r="U152">
        <f>O152/Metadata!P$6/2</f>
        <v>7.8360918747803678E-3</v>
      </c>
      <c r="V152">
        <f>P152/Metadata!Q$6*10</f>
        <v>0.31526096568717304</v>
      </c>
      <c r="W152">
        <f>Q152/Metadata!R$6</f>
        <v>3.9989025648250492E-2</v>
      </c>
      <c r="X152">
        <f t="shared" si="34"/>
        <v>9.6381302787088258E-2</v>
      </c>
    </row>
    <row r="153" spans="1:24" x14ac:dyDescent="0.2">
      <c r="A153" t="str">
        <f>[2]Sheet2!G152</f>
        <v>171/173</v>
      </c>
      <c r="B153">
        <f>[3]Sheet2!H152</f>
        <v>0.17947981325640097</v>
      </c>
      <c r="C153">
        <f>[3]Sheet2!I152</f>
        <v>0.68883284510786102</v>
      </c>
      <c r="D153">
        <f>[3]Sheet2!J152</f>
        <v>8.6149468708905053E-2</v>
      </c>
      <c r="E153">
        <f>[3]Sheet2!K152</f>
        <v>0.2046529541584225</v>
      </c>
      <c r="G153">
        <v>185</v>
      </c>
      <c r="H153">
        <f t="shared" si="39"/>
        <v>0.10108511557600897</v>
      </c>
      <c r="I153">
        <f t="shared" si="40"/>
        <v>0.46764695804065143</v>
      </c>
      <c r="J153">
        <f t="shared" si="41"/>
        <v>3.6077166833086156E-2</v>
      </c>
      <c r="K153">
        <f t="shared" si="42"/>
        <v>0.1798022645559906</v>
      </c>
      <c r="L153">
        <f>[5]PUF!L152</f>
        <v>0</v>
      </c>
      <c r="N153">
        <f t="shared" si="35"/>
        <v>0.10108511557600897</v>
      </c>
      <c r="O153">
        <f t="shared" si="36"/>
        <v>0.46764695804065143</v>
      </c>
      <c r="P153">
        <f t="shared" si="37"/>
        <v>3.6077166833086156E-2</v>
      </c>
      <c r="Q153">
        <f t="shared" si="38"/>
        <v>0.1798022645559906</v>
      </c>
      <c r="S153" t="s">
        <v>155</v>
      </c>
      <c r="T153">
        <f>N153/Metadata!O$6</f>
        <v>2.7394340264462181E-2</v>
      </c>
      <c r="U153">
        <f>O153/Metadata!P$6/2</f>
        <v>6.40612271287542E-2</v>
      </c>
      <c r="V153">
        <f>P153/Metadata!Q$6*10</f>
        <v>9.9454629449968746E-2</v>
      </c>
      <c r="W153">
        <f>Q153/Metadata!R$6</f>
        <v>4.89257862736227E-2</v>
      </c>
      <c r="X153">
        <f t="shared" si="34"/>
        <v>5.9958995779201954E-2</v>
      </c>
    </row>
    <row r="154" spans="1:24" x14ac:dyDescent="0.2">
      <c r="A154">
        <f>[2]Sheet2!G153</f>
        <v>172</v>
      </c>
      <c r="B154">
        <f>[3]Sheet2!H153</f>
        <v>8.0882917917306715E-2</v>
      </c>
      <c r="C154">
        <f>[3]Sheet2!I153</f>
        <v>0.22029708713002583</v>
      </c>
      <c r="D154">
        <f>[3]Sheet2!J153</f>
        <v>7.9520525448916149E-2</v>
      </c>
      <c r="E154">
        <f>[3]Sheet2!K153</f>
        <v>8.3749647379861111E-2</v>
      </c>
      <c r="G154">
        <v>186</v>
      </c>
      <c r="H154">
        <f t="shared" si="39"/>
        <v>3.906288515216759E-2</v>
      </c>
      <c r="I154">
        <f t="shared" si="40"/>
        <v>3.9447492964480154E-3</v>
      </c>
      <c r="J154">
        <f t="shared" si="41"/>
        <v>4.1702165723468479E-2</v>
      </c>
      <c r="K154">
        <f t="shared" si="42"/>
        <v>2.8076788681573765E-2</v>
      </c>
      <c r="L154">
        <f>[5]PUF!L153</f>
        <v>0</v>
      </c>
      <c r="N154">
        <f t="shared" si="35"/>
        <v>3.906288515216759E-2</v>
      </c>
      <c r="O154">
        <f t="shared" si="36"/>
        <v>3.9447492964480154E-3</v>
      </c>
      <c r="P154">
        <f t="shared" si="37"/>
        <v>4.1702165723468479E-2</v>
      </c>
      <c r="Q154">
        <f t="shared" si="38"/>
        <v>2.8076788681573765E-2</v>
      </c>
      <c r="S154" t="s">
        <v>156</v>
      </c>
      <c r="T154">
        <f>N154/Metadata!O$6</f>
        <v>1.0586147737699765E-2</v>
      </c>
      <c r="U154">
        <f>O154/Metadata!P$6/2</f>
        <v>5.403766159509212E-4</v>
      </c>
      <c r="V154">
        <f>P154/Metadata!Q$6*10</f>
        <v>0.11496117359983828</v>
      </c>
      <c r="W154">
        <f>Q154/Metadata!R$6</f>
        <v>7.639942498369268E-3</v>
      </c>
      <c r="X154">
        <f t="shared" si="34"/>
        <v>3.3431910112964557E-2</v>
      </c>
    </row>
    <row r="155" spans="1:24" x14ac:dyDescent="0.2">
      <c r="A155">
        <f>[2]Sheet2!G154</f>
        <v>192</v>
      </c>
      <c r="B155">
        <f>[3]Sheet2!H154</f>
        <v>3.1058587346248778E-2</v>
      </c>
      <c r="C155">
        <f>[3]Sheet2!I154</f>
        <v>4.6183373816288623E-3</v>
      </c>
      <c r="D155">
        <f>[3]Sheet2!J154</f>
        <v>3.5144574713580595E-2</v>
      </c>
      <c r="E155">
        <f>[3]Sheet2!K154</f>
        <v>3.2793302639085906E-2</v>
      </c>
      <c r="G155">
        <v>187</v>
      </c>
      <c r="H155">
        <f t="shared" si="39"/>
        <v>0.46798810513599703</v>
      </c>
      <c r="I155">
        <f t="shared" si="40"/>
        <v>4.4927467837289843</v>
      </c>
      <c r="J155">
        <f t="shared" si="41"/>
        <v>0.11221649720305038</v>
      </c>
      <c r="K155">
        <f t="shared" si="42"/>
        <v>0.58616387573898088</v>
      </c>
      <c r="L155">
        <f>[5]PUF!L154</f>
        <v>0</v>
      </c>
      <c r="N155">
        <f t="shared" si="35"/>
        <v>0.46798810513599703</v>
      </c>
      <c r="O155">
        <f t="shared" si="36"/>
        <v>4.4927467837289843</v>
      </c>
      <c r="P155">
        <f t="shared" si="37"/>
        <v>0.11221649720305038</v>
      </c>
      <c r="Q155">
        <f t="shared" si="38"/>
        <v>0.58616387573898088</v>
      </c>
      <c r="S155" t="s">
        <v>157</v>
      </c>
      <c r="T155">
        <f>N155/Metadata!O$6</f>
        <v>0.12682604475212267</v>
      </c>
      <c r="U155">
        <f>O155/Metadata!P$6/2</f>
        <v>0.61544476489339994</v>
      </c>
      <c r="V155">
        <f>P155/Metadata!Q$6*10</f>
        <v>0.30934940648575671</v>
      </c>
      <c r="W155">
        <f>Q155/Metadata!R$6</f>
        <v>0.15950037435036415</v>
      </c>
      <c r="X155">
        <f t="shared" si="34"/>
        <v>0.30278014762041089</v>
      </c>
    </row>
    <row r="156" spans="1:24" x14ac:dyDescent="0.2">
      <c r="A156" t="str">
        <f>[2]Sheet2!G155</f>
        <v>180/193</v>
      </c>
      <c r="B156">
        <f>[3]Sheet2!H155</f>
        <v>0.3404110967321694</v>
      </c>
      <c r="C156">
        <f>[3]Sheet2!I155</f>
        <v>2.0133960635923351</v>
      </c>
      <c r="D156">
        <f>[3]Sheet2!J155</f>
        <v>0.11184687186403887</v>
      </c>
      <c r="E156">
        <f>[3]Sheet2!K155</f>
        <v>0.43368251074691583</v>
      </c>
      <c r="G156">
        <v>188</v>
      </c>
      <c r="H156">
        <f t="shared" si="39"/>
        <v>6.6407365291490494E-2</v>
      </c>
      <c r="I156">
        <f t="shared" si="40"/>
        <v>5.0005246835941403E-2</v>
      </c>
      <c r="J156">
        <f t="shared" si="41"/>
        <v>6.7404322453581217E-2</v>
      </c>
      <c r="K156">
        <f t="shared" si="42"/>
        <v>9.392472048901794E-2</v>
      </c>
      <c r="L156">
        <f>[5]PUF!L155</f>
        <v>0</v>
      </c>
      <c r="N156">
        <f t="shared" si="35"/>
        <v>6.6407365291490494E-2</v>
      </c>
      <c r="O156">
        <f t="shared" si="36"/>
        <v>5.0005246835941403E-2</v>
      </c>
      <c r="P156">
        <f t="shared" si="37"/>
        <v>6.7404322453581217E-2</v>
      </c>
      <c r="Q156">
        <f t="shared" si="38"/>
        <v>9.392472048901794E-2</v>
      </c>
      <c r="S156" t="s">
        <v>158</v>
      </c>
      <c r="T156">
        <f>N156/Metadata!O$6</f>
        <v>1.7996575959727971E-2</v>
      </c>
      <c r="U156">
        <f>O156/Metadata!P$6/2</f>
        <v>6.850033813131734E-3</v>
      </c>
      <c r="V156">
        <f>P156/Metadata!Q$6*10</f>
        <v>0.18581481034700403</v>
      </c>
      <c r="W156">
        <f>Q156/Metadata!R$6</f>
        <v>2.5557747071780896E-2</v>
      </c>
      <c r="X156">
        <f t="shared" si="34"/>
        <v>5.9054791797911163E-2</v>
      </c>
    </row>
    <row r="157" spans="1:24" x14ac:dyDescent="0.2">
      <c r="A157">
        <f>[2]Sheet2!G156</f>
        <v>191</v>
      </c>
      <c r="B157">
        <f>[3]Sheet2!H156</f>
        <v>4.864187751506021E-2</v>
      </c>
      <c r="C157">
        <f>[3]Sheet2!I156</f>
        <v>7.9826740929995268E-2</v>
      </c>
      <c r="D157">
        <f>[3]Sheet2!J156</f>
        <v>6.4052574068116042E-2</v>
      </c>
      <c r="E157">
        <f>[3]Sheet2!K156</f>
        <v>5.2157265058713667E-2</v>
      </c>
      <c r="G157">
        <v>189</v>
      </c>
      <c r="H157">
        <f t="shared" si="39"/>
        <v>9.4253732143719918E-2</v>
      </c>
      <c r="I157">
        <f t="shared" si="40"/>
        <v>9.6045988458849069E-2</v>
      </c>
      <c r="J157">
        <f t="shared" si="41"/>
        <v>9.2313234401727201E-2</v>
      </c>
      <c r="K157">
        <f t="shared" si="42"/>
        <v>7.747334701481004E-2</v>
      </c>
      <c r="L157">
        <f>[5]PUF!L156</f>
        <v>0</v>
      </c>
      <c r="N157">
        <f t="shared" si="35"/>
        <v>9.4253732143719918E-2</v>
      </c>
      <c r="O157">
        <f t="shared" si="36"/>
        <v>9.6045988458849069E-2</v>
      </c>
      <c r="P157">
        <f t="shared" si="37"/>
        <v>9.2313234401727201E-2</v>
      </c>
      <c r="Q157">
        <f t="shared" si="38"/>
        <v>7.747334701481004E-2</v>
      </c>
      <c r="S157" t="s">
        <v>159</v>
      </c>
      <c r="T157">
        <f>N157/Metadata!O$6</f>
        <v>2.5543016841080245E-2</v>
      </c>
      <c r="U157">
        <f>O157/Metadata!P$6/2</f>
        <v>1.3156984720369302E-2</v>
      </c>
      <c r="V157">
        <f>P157/Metadata!Q$6*10</f>
        <v>0.25448169373244867</v>
      </c>
      <c r="W157">
        <f>Q157/Metadata!R$6</f>
        <v>2.1081182861122715E-2</v>
      </c>
      <c r="X157">
        <f t="shared" si="34"/>
        <v>7.8565719538755227E-2</v>
      </c>
    </row>
    <row r="158" spans="1:24" x14ac:dyDescent="0.2">
      <c r="A158">
        <f>[2]Sheet2!G157</f>
        <v>170</v>
      </c>
      <c r="B158">
        <f>[3]Sheet2!H157</f>
        <v>0.1833397289341189</v>
      </c>
      <c r="C158">
        <f>[3]Sheet2!I157</f>
        <v>0.65594521446281973</v>
      </c>
      <c r="D158">
        <f>[3]Sheet2!J157</f>
        <v>0.14082372722270345</v>
      </c>
      <c r="E158">
        <f>[3]Sheet2!K157</f>
        <v>0.2117547163345356</v>
      </c>
      <c r="G158">
        <v>190</v>
      </c>
      <c r="H158">
        <f t="shared" si="39"/>
        <v>8.0365455068213354E-2</v>
      </c>
      <c r="I158">
        <f t="shared" si="40"/>
        <v>0.19840660057159518</v>
      </c>
      <c r="J158">
        <f t="shared" si="41"/>
        <v>8.1678354128090075E-2</v>
      </c>
      <c r="K158">
        <f t="shared" si="42"/>
        <v>8.7512867166302841E-2</v>
      </c>
      <c r="L158">
        <f>[5]PUF!L157</f>
        <v>0</v>
      </c>
      <c r="N158">
        <f t="shared" si="35"/>
        <v>8.0365455068213354E-2</v>
      </c>
      <c r="O158">
        <f t="shared" si="36"/>
        <v>0.19840660057159518</v>
      </c>
      <c r="P158">
        <f t="shared" si="37"/>
        <v>8.1678354128090075E-2</v>
      </c>
      <c r="Q158">
        <f t="shared" si="38"/>
        <v>8.7512867166302841E-2</v>
      </c>
      <c r="S158" t="s">
        <v>160</v>
      </c>
      <c r="T158">
        <f>N158/Metadata!O$6</f>
        <v>2.1779256116016058E-2</v>
      </c>
      <c r="U158">
        <f>O158/Metadata!P$6/2</f>
        <v>2.7178986379627231E-2</v>
      </c>
      <c r="V158">
        <f>P158/Metadata!Q$6*10</f>
        <v>0.22516431186172584</v>
      </c>
      <c r="W158">
        <f>Q158/Metadata!R$6</f>
        <v>2.3813025079209505E-2</v>
      </c>
      <c r="X158">
        <f t="shared" si="34"/>
        <v>7.4483894859144653E-2</v>
      </c>
    </row>
    <row r="159" spans="1:24" x14ac:dyDescent="0.2">
      <c r="A159">
        <f>[2]Sheet2!G158</f>
        <v>190</v>
      </c>
      <c r="B159">
        <f>[3]Sheet2!H158</f>
        <v>8.0365455068213354E-2</v>
      </c>
      <c r="C159">
        <f>[3]Sheet2!I158</f>
        <v>0.19840660057159518</v>
      </c>
      <c r="D159">
        <f>[3]Sheet2!J158</f>
        <v>8.1678354128090075E-2</v>
      </c>
      <c r="E159">
        <f>[3]Sheet2!K158</f>
        <v>8.7512867166302841E-2</v>
      </c>
      <c r="G159">
        <v>191</v>
      </c>
      <c r="H159">
        <f t="shared" si="39"/>
        <v>4.864187751506021E-2</v>
      </c>
      <c r="I159">
        <f t="shared" si="40"/>
        <v>7.9826740929995268E-2</v>
      </c>
      <c r="J159">
        <f t="shared" si="41"/>
        <v>6.4052574068116042E-2</v>
      </c>
      <c r="K159">
        <f t="shared" si="42"/>
        <v>5.2157265058713667E-2</v>
      </c>
      <c r="L159">
        <f>[5]PUF!L158</f>
        <v>0</v>
      </c>
      <c r="N159">
        <f t="shared" si="35"/>
        <v>4.864187751506021E-2</v>
      </c>
      <c r="O159">
        <f t="shared" si="36"/>
        <v>7.9826740929995268E-2</v>
      </c>
      <c r="P159">
        <f t="shared" si="37"/>
        <v>6.4052574068116042E-2</v>
      </c>
      <c r="Q159">
        <f t="shared" si="38"/>
        <v>5.2157265058713667E-2</v>
      </c>
      <c r="S159" t="s">
        <v>161</v>
      </c>
      <c r="T159">
        <f>N159/Metadata!O$6</f>
        <v>1.3182080627368876E-2</v>
      </c>
      <c r="U159">
        <f>O159/Metadata!P$6/2</f>
        <v>1.0935169990392873E-2</v>
      </c>
      <c r="V159">
        <f>P159/Metadata!Q$6*10</f>
        <v>0.17657498020102208</v>
      </c>
      <c r="W159">
        <f>Q159/Metadata!R$6</f>
        <v>1.419245307716728E-2</v>
      </c>
      <c r="X159">
        <f t="shared" si="34"/>
        <v>5.3721170973987778E-2</v>
      </c>
    </row>
    <row r="160" spans="1:24" x14ac:dyDescent="0.2">
      <c r="A160">
        <f>[2]Sheet2!G159</f>
        <v>189</v>
      </c>
      <c r="B160">
        <f>[3]Sheet2!H159</f>
        <v>9.4253732143719918E-2</v>
      </c>
      <c r="C160">
        <f>[3]Sheet2!I159</f>
        <v>9.6045988458849069E-2</v>
      </c>
      <c r="D160">
        <f>[3]Sheet2!J159</f>
        <v>9.2313234401727201E-2</v>
      </c>
      <c r="E160">
        <f>[3]Sheet2!K159</f>
        <v>7.747334701481004E-2</v>
      </c>
      <c r="G160">
        <v>192</v>
      </c>
      <c r="H160">
        <f t="shared" si="39"/>
        <v>3.1058587346248778E-2</v>
      </c>
      <c r="I160">
        <f t="shared" si="40"/>
        <v>4.6183373816288623E-3</v>
      </c>
      <c r="J160">
        <f t="shared" si="41"/>
        <v>3.5144574713580595E-2</v>
      </c>
      <c r="K160">
        <f t="shared" si="42"/>
        <v>3.2793302639085906E-2</v>
      </c>
      <c r="L160">
        <f>[5]PUF!L159</f>
        <v>0</v>
      </c>
      <c r="N160">
        <f t="shared" si="35"/>
        <v>3.1058587346248778E-2</v>
      </c>
      <c r="O160">
        <f t="shared" si="36"/>
        <v>4.6183373816288623E-3</v>
      </c>
      <c r="P160">
        <f t="shared" si="37"/>
        <v>3.5144574713580595E-2</v>
      </c>
      <c r="Q160">
        <f t="shared" si="38"/>
        <v>3.2793302639085906E-2</v>
      </c>
      <c r="S160" t="s">
        <v>162</v>
      </c>
      <c r="T160">
        <f>N160/Metadata!O$6</f>
        <v>8.4169613404348736E-3</v>
      </c>
      <c r="U160">
        <f>O160/Metadata!P$6/2</f>
        <v>6.3264895638650653E-4</v>
      </c>
      <c r="V160">
        <f>P160/Metadata!Q$6*10</f>
        <v>9.6883734565054294E-2</v>
      </c>
      <c r="W160">
        <f>Q160/Metadata!R$6</f>
        <v>8.923347656872924E-3</v>
      </c>
      <c r="X160">
        <f t="shared" si="34"/>
        <v>2.8714173129687149E-2</v>
      </c>
    </row>
    <row r="161" spans="1:26" x14ac:dyDescent="0.2">
      <c r="A161">
        <f>[2]Sheet2!G160</f>
        <v>202</v>
      </c>
      <c r="B161">
        <f>[3]Sheet2!H160</f>
        <v>5.4544030964221835E-2</v>
      </c>
      <c r="C161">
        <f>[3]Sheet2!I160</f>
        <v>0.47474546756227265</v>
      </c>
      <c r="D161">
        <f>[3]Sheet2!J160</f>
        <v>2.5699586800277768E-2</v>
      </c>
      <c r="E161">
        <f>[3]Sheet2!K160</f>
        <v>6.4185535799088755E-2</v>
      </c>
      <c r="G161">
        <v>194</v>
      </c>
      <c r="H161">
        <f t="shared" si="39"/>
        <v>4.3502668403693517E-2</v>
      </c>
      <c r="I161">
        <f t="shared" si="40"/>
        <v>0.2548654552885638</v>
      </c>
      <c r="J161">
        <f t="shared" si="41"/>
        <v>0.11342920335081673</v>
      </c>
      <c r="K161">
        <f t="shared" si="42"/>
        <v>6.6146253362949797E-2</v>
      </c>
      <c r="L161">
        <f>[5]PUF!L160</f>
        <v>0</v>
      </c>
      <c r="N161">
        <f t="shared" si="35"/>
        <v>4.3502668403693517E-2</v>
      </c>
      <c r="O161">
        <f t="shared" si="36"/>
        <v>0.2548654552885638</v>
      </c>
      <c r="P161">
        <f t="shared" si="37"/>
        <v>0.11342920335081673</v>
      </c>
      <c r="Q161">
        <f t="shared" si="38"/>
        <v>6.6146253362949797E-2</v>
      </c>
      <c r="S161" t="s">
        <v>163</v>
      </c>
      <c r="T161">
        <f>N161/Metadata!O$6</f>
        <v>1.1789341030794513E-2</v>
      </c>
      <c r="U161">
        <f>O161/Metadata!P$6/2</f>
        <v>3.4913076066870871E-2</v>
      </c>
      <c r="V161">
        <f>P161/Metadata!Q$6*10</f>
        <v>0.31269249717566067</v>
      </c>
      <c r="W161">
        <f>Q161/Metadata!R$6</f>
        <v>1.7998980506882353E-2</v>
      </c>
      <c r="X161">
        <f t="shared" si="34"/>
        <v>9.4348473695052101E-2</v>
      </c>
    </row>
    <row r="162" spans="1:26" x14ac:dyDescent="0.2">
      <c r="A162">
        <f>[2]Sheet2!G161</f>
        <v>201</v>
      </c>
      <c r="B162">
        <f>[3]Sheet2!H161</f>
        <v>3.7927581232723308E-2</v>
      </c>
      <c r="C162">
        <f>[3]Sheet2!I161</f>
        <v>0.22352121827585381</v>
      </c>
      <c r="D162">
        <f>[3]Sheet2!J161</f>
        <v>2.5900462958587937E-2</v>
      </c>
      <c r="E162">
        <f>[3]Sheet2!K161</f>
        <v>2.9648313931675666E-2</v>
      </c>
      <c r="G162">
        <v>195</v>
      </c>
      <c r="H162">
        <f t="shared" si="39"/>
        <v>5.6599696503871269E-2</v>
      </c>
      <c r="I162">
        <f t="shared" si="40"/>
        <v>0.14249852638894375</v>
      </c>
      <c r="J162">
        <f t="shared" si="41"/>
        <v>7.5155716835395583E-2</v>
      </c>
      <c r="K162">
        <f t="shared" si="42"/>
        <v>3.5815666160651724E-2</v>
      </c>
      <c r="L162">
        <f>[5]PUF!L161</f>
        <v>0</v>
      </c>
      <c r="N162">
        <f t="shared" si="35"/>
        <v>5.6599696503871269E-2</v>
      </c>
      <c r="O162">
        <f t="shared" si="36"/>
        <v>0.14249852638894375</v>
      </c>
      <c r="P162">
        <f t="shared" si="37"/>
        <v>7.5155716835395583E-2</v>
      </c>
      <c r="Q162">
        <f t="shared" si="38"/>
        <v>3.5815666160651724E-2</v>
      </c>
      <c r="S162" t="s">
        <v>164</v>
      </c>
      <c r="T162">
        <f>N162/Metadata!O$6</f>
        <v>1.533867113923873E-2</v>
      </c>
      <c r="U162">
        <f>O162/Metadata!P$6/2</f>
        <v>1.9520346080646098E-2</v>
      </c>
      <c r="V162">
        <f>P162/Metadata!Q$6*10</f>
        <v>0.20718323042085857</v>
      </c>
      <c r="W162">
        <f>Q162/Metadata!R$6</f>
        <v>9.7457594994739133E-3</v>
      </c>
      <c r="X162">
        <f t="shared" si="34"/>
        <v>6.294700178505433E-2</v>
      </c>
    </row>
    <row r="163" spans="1:26" x14ac:dyDescent="0.2">
      <c r="A163">
        <f>[2]Sheet2!G162</f>
        <v>197</v>
      </c>
      <c r="B163">
        <f>[3]Sheet2!H162</f>
        <v>3.1333139380212455E-2</v>
      </c>
      <c r="C163">
        <f>[3]Sheet2!I162</f>
        <v>0.10841973632175021</v>
      </c>
      <c r="D163">
        <f>[3]Sheet2!J162</f>
        <v>4.3040279845795025E-2</v>
      </c>
      <c r="E163">
        <f>[3]Sheet2!K162</f>
        <v>3.7369539272691148E-2</v>
      </c>
      <c r="G163">
        <v>196</v>
      </c>
      <c r="H163">
        <f t="shared" si="39"/>
        <v>3.5549735952018713E-2</v>
      </c>
      <c r="I163">
        <f t="shared" si="40"/>
        <v>0.21800125482238894</v>
      </c>
      <c r="J163">
        <f t="shared" si="41"/>
        <v>4.2913270401470971E-2</v>
      </c>
      <c r="K163">
        <f t="shared" si="42"/>
        <v>4.5044781687241409E-2</v>
      </c>
      <c r="L163">
        <f>[5]PUF!L162</f>
        <v>0</v>
      </c>
      <c r="N163">
        <f t="shared" si="35"/>
        <v>3.5549735952018713E-2</v>
      </c>
      <c r="O163">
        <f t="shared" si="36"/>
        <v>0.21800125482238894</v>
      </c>
      <c r="P163">
        <f t="shared" si="37"/>
        <v>4.2913270401470971E-2</v>
      </c>
      <c r="Q163">
        <f t="shared" si="38"/>
        <v>4.5044781687241409E-2</v>
      </c>
      <c r="S163" t="s">
        <v>165</v>
      </c>
      <c r="T163">
        <f>N163/Metadata!O$6</f>
        <v>9.6340747837312304E-3</v>
      </c>
      <c r="U163">
        <f>O163/Metadata!P$6/2</f>
        <v>2.9863185592060453E-2</v>
      </c>
      <c r="V163">
        <f>P163/Metadata!Q$6*10</f>
        <v>0.11829984948680948</v>
      </c>
      <c r="W163">
        <f>Q163/Metadata!R$6</f>
        <v>1.2257083452281468E-2</v>
      </c>
      <c r="X163">
        <f t="shared" si="34"/>
        <v>4.2513548328720653E-2</v>
      </c>
    </row>
    <row r="164" spans="1:26" x14ac:dyDescent="0.2">
      <c r="A164">
        <f>[2]Sheet2!G163</f>
        <v>200</v>
      </c>
      <c r="B164">
        <f>[3]Sheet2!H163</f>
        <v>2.7546613050546297E-2</v>
      </c>
      <c r="C164">
        <f>[3]Sheet2!I163</f>
        <v>0.12410727595168644</v>
      </c>
      <c r="D164">
        <f>[3]Sheet2!J163</f>
        <v>3.5084711154206728E-2</v>
      </c>
      <c r="E164">
        <f>[3]Sheet2!K163</f>
        <v>3.2503279260791766E-2</v>
      </c>
      <c r="G164">
        <v>197</v>
      </c>
      <c r="H164">
        <f t="shared" si="39"/>
        <v>3.1333139380212455E-2</v>
      </c>
      <c r="I164">
        <f t="shared" si="40"/>
        <v>0.10841973632175021</v>
      </c>
      <c r="J164">
        <f t="shared" si="41"/>
        <v>4.3040279845795025E-2</v>
      </c>
      <c r="K164">
        <f t="shared" si="42"/>
        <v>3.7369539272691148E-2</v>
      </c>
      <c r="L164">
        <f>[5]PUF!L163</f>
        <v>0</v>
      </c>
      <c r="N164">
        <f t="shared" si="35"/>
        <v>3.1333139380212455E-2</v>
      </c>
      <c r="O164">
        <f t="shared" si="36"/>
        <v>0.10841973632175021</v>
      </c>
      <c r="P164">
        <f t="shared" si="37"/>
        <v>4.3040279845795025E-2</v>
      </c>
      <c r="Q164">
        <f t="shared" si="38"/>
        <v>3.7369539272691148E-2</v>
      </c>
      <c r="S164" t="s">
        <v>166</v>
      </c>
      <c r="T164">
        <f>N164/Metadata!O$6</f>
        <v>8.4913656856823762E-3</v>
      </c>
      <c r="U164">
        <f>O164/Metadata!P$6/2</f>
        <v>1.4852018674188673E-2</v>
      </c>
      <c r="V164">
        <f>P164/Metadata!Q$6*10</f>
        <v>0.11864997889914213</v>
      </c>
      <c r="W164">
        <f>Q164/Metadata!R$6</f>
        <v>1.0168582114993842E-2</v>
      </c>
      <c r="X164">
        <f t="shared" si="34"/>
        <v>3.8040486343501753E-2</v>
      </c>
    </row>
    <row r="165" spans="1:26" x14ac:dyDescent="0.2">
      <c r="A165" t="str">
        <f>[2]Sheet2!G164</f>
        <v>198/199</v>
      </c>
      <c r="B165">
        <f>[3]Sheet2!H164</f>
        <v>7.6413735632220203E-2</v>
      </c>
      <c r="C165">
        <f>[3]Sheet2!I164</f>
        <v>0.66454739330219414</v>
      </c>
      <c r="D165">
        <f>[3]Sheet2!J164</f>
        <v>7.5204005806218735E-2</v>
      </c>
      <c r="E165">
        <f>[3]Sheet2!K164</f>
        <v>8.4461914601660359E-2</v>
      </c>
      <c r="G165" t="s">
        <v>211</v>
      </c>
      <c r="H165">
        <f t="shared" si="39"/>
        <v>7.6413735632220203E-2</v>
      </c>
      <c r="I165">
        <f t="shared" si="40"/>
        <v>0.66454739330219414</v>
      </c>
      <c r="J165">
        <f t="shared" si="41"/>
        <v>7.5204005806218735E-2</v>
      </c>
      <c r="K165">
        <f t="shared" si="42"/>
        <v>8.4461914601660359E-2</v>
      </c>
      <c r="L165">
        <f>[5]PUF!L164</f>
        <v>0</v>
      </c>
      <c r="N165">
        <f t="shared" si="35"/>
        <v>7.6413735632220203E-2</v>
      </c>
      <c r="O165">
        <f t="shared" si="36"/>
        <v>0.66454739330219414</v>
      </c>
      <c r="P165">
        <f t="shared" si="37"/>
        <v>7.5204005806218735E-2</v>
      </c>
      <c r="Q165">
        <f t="shared" si="38"/>
        <v>8.4461914601660359E-2</v>
      </c>
      <c r="S165" t="s">
        <v>167</v>
      </c>
      <c r="T165">
        <f>N165/Metadata!O$6</f>
        <v>2.0708329439596669E-2</v>
      </c>
      <c r="U165">
        <f>O165/Metadata!P$6/2</f>
        <v>9.1033889493306083E-2</v>
      </c>
      <c r="V165">
        <f>P165/Metadata!Q$6*10</f>
        <v>0.20731634956854431</v>
      </c>
      <c r="W165">
        <f>Q165/Metadata!R$6</f>
        <v>2.2982833905159102E-2</v>
      </c>
      <c r="X165">
        <f t="shared" si="34"/>
        <v>8.5510350601651547E-2</v>
      </c>
    </row>
    <row r="166" spans="1:26" x14ac:dyDescent="0.2">
      <c r="A166">
        <f>[2]Sheet2!G165</f>
        <v>196</v>
      </c>
      <c r="B166">
        <f>[3]Sheet2!H165</f>
        <v>3.5549735952018713E-2</v>
      </c>
      <c r="C166">
        <f>[3]Sheet2!I165</f>
        <v>0.21800125482238894</v>
      </c>
      <c r="D166">
        <f>[3]Sheet2!J165</f>
        <v>4.2913270401470971E-2</v>
      </c>
      <c r="E166">
        <f>[3]Sheet2!K165</f>
        <v>4.5044781687241409E-2</v>
      </c>
      <c r="G166">
        <v>200</v>
      </c>
      <c r="H166">
        <f t="shared" si="39"/>
        <v>2.7546613050546297E-2</v>
      </c>
      <c r="I166">
        <f t="shared" si="40"/>
        <v>0.12410727595168644</v>
      </c>
      <c r="J166">
        <f t="shared" si="41"/>
        <v>3.5084711154206728E-2</v>
      </c>
      <c r="K166">
        <f t="shared" si="42"/>
        <v>3.2503279260791766E-2</v>
      </c>
      <c r="L166">
        <f>[5]PUF!L165</f>
        <v>0</v>
      </c>
      <c r="N166">
        <f t="shared" si="35"/>
        <v>2.7546613050546297E-2</v>
      </c>
      <c r="O166">
        <f t="shared" si="36"/>
        <v>0.12410727595168644</v>
      </c>
      <c r="P166">
        <f t="shared" si="37"/>
        <v>3.5084711154206728E-2</v>
      </c>
      <c r="Q166">
        <f t="shared" si="38"/>
        <v>3.2503279260791766E-2</v>
      </c>
      <c r="S166" t="s">
        <v>168</v>
      </c>
      <c r="T166">
        <f>N166/Metadata!O$6</f>
        <v>7.4652067887553356E-3</v>
      </c>
      <c r="U166">
        <f>O166/Metadata!P$6/2</f>
        <v>1.700099670568336E-2</v>
      </c>
      <c r="V166">
        <f>P166/Metadata!Q$6*10</f>
        <v>9.6718707523362549E-2</v>
      </c>
      <c r="W166">
        <f>Q166/Metadata!R$6</f>
        <v>8.8444297308066782E-3</v>
      </c>
      <c r="X166">
        <f t="shared" si="34"/>
        <v>3.250733518715198E-2</v>
      </c>
    </row>
    <row r="167" spans="1:26" x14ac:dyDescent="0.2">
      <c r="A167">
        <f>[2]Sheet2!G166</f>
        <v>203</v>
      </c>
      <c r="B167">
        <f>[3]Sheet2!H166</f>
        <v>5.3906547430106665E-2</v>
      </c>
      <c r="C167">
        <f>[3]Sheet2!I166</f>
        <v>0.37849107133836424</v>
      </c>
      <c r="D167">
        <f>[3]Sheet2!J166</f>
        <v>5.1266490242970232E-2</v>
      </c>
      <c r="E167">
        <f>[3]Sheet2!K166</f>
        <v>5.5655557968395504E-2</v>
      </c>
      <c r="G167">
        <v>201</v>
      </c>
      <c r="H167">
        <f t="shared" si="39"/>
        <v>3.7927581232723308E-2</v>
      </c>
      <c r="I167">
        <f t="shared" si="40"/>
        <v>0.22352121827585381</v>
      </c>
      <c r="J167">
        <f t="shared" si="41"/>
        <v>2.5900462958587937E-2</v>
      </c>
      <c r="K167">
        <f t="shared" si="42"/>
        <v>2.9648313931675666E-2</v>
      </c>
      <c r="L167">
        <f>[5]PUF!L166</f>
        <v>0</v>
      </c>
      <c r="N167">
        <f t="shared" si="35"/>
        <v>3.7927581232723308E-2</v>
      </c>
      <c r="O167">
        <f t="shared" si="36"/>
        <v>0.22352121827585381</v>
      </c>
      <c r="P167">
        <f t="shared" si="37"/>
        <v>2.5900462958587937E-2</v>
      </c>
      <c r="Q167">
        <f t="shared" si="38"/>
        <v>2.9648313931675666E-2</v>
      </c>
      <c r="S167" t="s">
        <v>169</v>
      </c>
      <c r="T167">
        <f>N167/Metadata!O$6</f>
        <v>1.0278477298826413E-2</v>
      </c>
      <c r="U167">
        <f>O167/Metadata!P$6/2</f>
        <v>3.0619344969246214E-2</v>
      </c>
      <c r="V167">
        <f>P167/Metadata!Q$6*10</f>
        <v>7.1400311394924795E-2</v>
      </c>
      <c r="W167">
        <f>Q167/Metadata!R$6</f>
        <v>8.0675684167633276E-3</v>
      </c>
      <c r="X167">
        <f t="shared" si="34"/>
        <v>3.009142551994019E-2</v>
      </c>
    </row>
    <row r="168" spans="1:26" x14ac:dyDescent="0.2">
      <c r="A168">
        <f>[2]Sheet2!G167</f>
        <v>195</v>
      </c>
      <c r="B168">
        <f>[3]Sheet2!H167</f>
        <v>5.6599696503871269E-2</v>
      </c>
      <c r="C168">
        <f>[3]Sheet2!I167</f>
        <v>0.14249852638894375</v>
      </c>
      <c r="D168">
        <f>[3]Sheet2!J167</f>
        <v>7.5155716835395583E-2</v>
      </c>
      <c r="E168">
        <f>[3]Sheet2!K167</f>
        <v>3.5815666160651724E-2</v>
      </c>
      <c r="G168">
        <v>202</v>
      </c>
      <c r="H168">
        <f t="shared" si="39"/>
        <v>5.4544030964221835E-2</v>
      </c>
      <c r="I168">
        <f t="shared" si="40"/>
        <v>0.47474546756227265</v>
      </c>
      <c r="J168">
        <f t="shared" si="41"/>
        <v>2.5699586800277768E-2</v>
      </c>
      <c r="K168">
        <f t="shared" si="42"/>
        <v>6.4185535799088755E-2</v>
      </c>
      <c r="L168">
        <f>[5]PUF!L167</f>
        <v>0</v>
      </c>
      <c r="N168">
        <f t="shared" si="35"/>
        <v>5.4544030964221835E-2</v>
      </c>
      <c r="O168">
        <f t="shared" si="36"/>
        <v>0.47474546756227265</v>
      </c>
      <c r="P168">
        <f t="shared" si="37"/>
        <v>2.5699586800277768E-2</v>
      </c>
      <c r="Q168">
        <f t="shared" si="38"/>
        <v>6.4185535799088755E-2</v>
      </c>
      <c r="S168" t="s">
        <v>170</v>
      </c>
      <c r="T168">
        <f>N168/Metadata!O$6</f>
        <v>1.4781580207085202E-2</v>
      </c>
      <c r="U168">
        <f>O168/Metadata!P$6/2</f>
        <v>6.5033625693358299E-2</v>
      </c>
      <c r="V168">
        <f>P168/Metadata!Q$6*10</f>
        <v>7.0846552171466334E-2</v>
      </c>
      <c r="W168">
        <f>Q168/Metadata!R$6</f>
        <v>1.7465451918077895E-2</v>
      </c>
      <c r="X168">
        <f t="shared" si="34"/>
        <v>4.2031802497496933E-2</v>
      </c>
    </row>
    <row r="169" spans="1:26" x14ac:dyDescent="0.2">
      <c r="A169">
        <f>[2]Sheet2!G168</f>
        <v>194</v>
      </c>
      <c r="B169">
        <f>[3]Sheet2!H168</f>
        <v>4.3502668403693517E-2</v>
      </c>
      <c r="C169">
        <f>[3]Sheet2!I168</f>
        <v>0.2548654552885638</v>
      </c>
      <c r="D169">
        <f>[3]Sheet2!J168</f>
        <v>0.11342920335081673</v>
      </c>
      <c r="E169">
        <f>[3]Sheet2!K168</f>
        <v>6.6146253362949797E-2</v>
      </c>
      <c r="G169">
        <v>203</v>
      </c>
      <c r="H169">
        <f t="shared" si="39"/>
        <v>5.3906547430106665E-2</v>
      </c>
      <c r="I169">
        <f t="shared" si="40"/>
        <v>0.37849107133836424</v>
      </c>
      <c r="J169">
        <f t="shared" si="41"/>
        <v>5.1266490242970232E-2</v>
      </c>
      <c r="K169">
        <f t="shared" si="42"/>
        <v>5.5655557968395504E-2</v>
      </c>
      <c r="L169">
        <f>[5]PUF!L168</f>
        <v>0</v>
      </c>
      <c r="N169">
        <f t="shared" si="35"/>
        <v>5.3906547430106665E-2</v>
      </c>
      <c r="O169">
        <f t="shared" si="36"/>
        <v>0.37849107133836424</v>
      </c>
      <c r="P169">
        <f t="shared" si="37"/>
        <v>5.1266490242970232E-2</v>
      </c>
      <c r="Q169">
        <f t="shared" si="38"/>
        <v>5.5655557968395504E-2</v>
      </c>
      <c r="S169" t="s">
        <v>171</v>
      </c>
      <c r="T169">
        <f>N169/Metadata!O$6</f>
        <v>1.4608820441742583E-2</v>
      </c>
      <c r="U169">
        <f>O169/Metadata!P$6/2</f>
        <v>5.1848091964076803E-2</v>
      </c>
      <c r="V169">
        <f>P169/Metadata!Q$6*10</f>
        <v>0.14132733354324997</v>
      </c>
      <c r="W169">
        <f>Q169/Metadata!R$6</f>
        <v>1.5144369515173681E-2</v>
      </c>
      <c r="X169">
        <f t="shared" si="34"/>
        <v>5.5732153866060757E-2</v>
      </c>
    </row>
    <row r="170" spans="1:26" x14ac:dyDescent="0.2">
      <c r="A170">
        <f>[2]Sheet2!G169</f>
        <v>205</v>
      </c>
      <c r="B170">
        <f>[3]Sheet2!H169</f>
        <v>5.1646935307181223E-2</v>
      </c>
      <c r="C170">
        <f>[3]Sheet2!I169</f>
        <v>8.4682869893055721E-2</v>
      </c>
      <c r="D170">
        <f>[3]Sheet2!J169</f>
        <v>6.2931509913364034E-2</v>
      </c>
      <c r="E170">
        <f>[3]Sheet2!K169</f>
        <v>5.45772823711465E-2</v>
      </c>
      <c r="G170">
        <v>205</v>
      </c>
      <c r="H170">
        <f t="shared" si="39"/>
        <v>5.1646935307181223E-2</v>
      </c>
      <c r="I170">
        <f t="shared" si="40"/>
        <v>8.4682869893055721E-2</v>
      </c>
      <c r="J170">
        <f t="shared" si="41"/>
        <v>6.2931509913364034E-2</v>
      </c>
      <c r="K170">
        <f t="shared" si="42"/>
        <v>5.45772823711465E-2</v>
      </c>
      <c r="L170">
        <f>[5]PUF!L169</f>
        <v>0</v>
      </c>
      <c r="N170">
        <f t="shared" si="35"/>
        <v>5.1646935307181223E-2</v>
      </c>
      <c r="O170">
        <f t="shared" si="36"/>
        <v>8.4682869893055721E-2</v>
      </c>
      <c r="P170">
        <f t="shared" si="37"/>
        <v>6.2931509913364034E-2</v>
      </c>
      <c r="Q170">
        <f t="shared" si="38"/>
        <v>5.45772823711465E-2</v>
      </c>
      <c r="S170" t="s">
        <v>172</v>
      </c>
      <c r="T170">
        <f>N170/Metadata!O$6</f>
        <v>1.3996459432820569E-2</v>
      </c>
      <c r="U170">
        <f>O170/Metadata!P$6/2</f>
        <v>1.1600393136016532E-2</v>
      </c>
      <c r="V170">
        <f>P170/Metadata!Q$6*10</f>
        <v>0.17348452078062623</v>
      </c>
      <c r="W170">
        <f>Q170/Metadata!R$6</f>
        <v>1.4850961189392336E-2</v>
      </c>
      <c r="X170">
        <f t="shared" si="34"/>
        <v>5.3483083634713914E-2</v>
      </c>
    </row>
    <row r="171" spans="1:26" x14ac:dyDescent="0.2">
      <c r="A171">
        <f>[2]Sheet2!G170</f>
        <v>208</v>
      </c>
      <c r="B171">
        <f>[3]Sheet2!H170</f>
        <v>4.7120673671734635E-2</v>
      </c>
      <c r="C171">
        <f>[3]Sheet2!I170</f>
        <v>0.17655148545204949</v>
      </c>
      <c r="D171">
        <f>[3]Sheet2!J170</f>
        <v>4.5815624097161292E-2</v>
      </c>
      <c r="E171">
        <f>[3]Sheet2!K170</f>
        <v>3.1290916089843746E-2</v>
      </c>
      <c r="G171">
        <v>206</v>
      </c>
      <c r="H171">
        <f t="shared" si="39"/>
        <v>8.0377510485199075E-2</v>
      </c>
      <c r="I171">
        <f t="shared" si="40"/>
        <v>0.18206940629291346</v>
      </c>
      <c r="J171">
        <f t="shared" si="41"/>
        <v>0.14320690481749532</v>
      </c>
      <c r="K171">
        <f t="shared" si="42"/>
        <v>0.11261278907195713</v>
      </c>
      <c r="L171">
        <f>[5]PUF!L170</f>
        <v>0</v>
      </c>
      <c r="N171">
        <f t="shared" si="35"/>
        <v>8.0377510485199075E-2</v>
      </c>
      <c r="O171">
        <f t="shared" si="36"/>
        <v>0.18206940629291346</v>
      </c>
      <c r="P171">
        <f t="shared" si="37"/>
        <v>0.14320690481749532</v>
      </c>
      <c r="Q171">
        <f t="shared" si="38"/>
        <v>0.11261278907195713</v>
      </c>
      <c r="S171" t="s">
        <v>173</v>
      </c>
      <c r="T171">
        <f>N171/Metadata!O$6</f>
        <v>2.1782523166689691E-2</v>
      </c>
      <c r="U171">
        <f>O171/Metadata!P$6/2</f>
        <v>2.4941014560633305E-2</v>
      </c>
      <c r="V171">
        <f>P171/Metadata!Q$6*10</f>
        <v>0.39478126758665388</v>
      </c>
      <c r="W171">
        <f>Q171/Metadata!R$6</f>
        <v>3.0642935801820294E-2</v>
      </c>
      <c r="X171">
        <f t="shared" si="34"/>
        <v>0.1180369352789493</v>
      </c>
    </row>
    <row r="172" spans="1:26" x14ac:dyDescent="0.2">
      <c r="A172">
        <f>[2]Sheet2!G171</f>
        <v>207</v>
      </c>
      <c r="B172">
        <f>[3]Sheet2!H171</f>
        <v>4.7576689721376506E-2</v>
      </c>
      <c r="C172">
        <f>[3]Sheet2!I171</f>
        <v>8.0102113317227594E-2</v>
      </c>
      <c r="D172">
        <f>[3]Sheet2!J171</f>
        <v>4.7111320952761909E-2</v>
      </c>
      <c r="E172">
        <f>[3]Sheet2!K171</f>
        <v>5.8033010236583846E-2</v>
      </c>
      <c r="G172">
        <v>207</v>
      </c>
      <c r="H172">
        <f t="shared" si="39"/>
        <v>4.7576689721376506E-2</v>
      </c>
      <c r="I172">
        <f t="shared" si="40"/>
        <v>8.0102113317227594E-2</v>
      </c>
      <c r="J172">
        <f t="shared" si="41"/>
        <v>4.7111320952761909E-2</v>
      </c>
      <c r="K172">
        <f t="shared" si="42"/>
        <v>5.8033010236583846E-2</v>
      </c>
      <c r="L172">
        <f>[5]PUF!L171</f>
        <v>0</v>
      </c>
      <c r="N172">
        <f t="shared" si="35"/>
        <v>4.7576689721376506E-2</v>
      </c>
      <c r="O172">
        <f t="shared" si="36"/>
        <v>8.0102113317227594E-2</v>
      </c>
      <c r="P172">
        <f t="shared" si="37"/>
        <v>4.7111320952761909E-2</v>
      </c>
      <c r="Q172">
        <f t="shared" si="38"/>
        <v>5.8033010236583846E-2</v>
      </c>
      <c r="S172" t="s">
        <v>174</v>
      </c>
      <c r="T172">
        <f>N172/Metadata!O$6</f>
        <v>1.2893411848593214E-2</v>
      </c>
      <c r="U172">
        <f>O172/Metadata!P$6/2</f>
        <v>1.0972892235219158E-2</v>
      </c>
      <c r="V172">
        <f>P172/Metadata!Q$6*10</f>
        <v>0.12987269731941634</v>
      </c>
      <c r="W172">
        <f>Q172/Metadata!R$6</f>
        <v>1.5791295302434279E-2</v>
      </c>
      <c r="X172">
        <f t="shared" si="34"/>
        <v>4.2382574176415749E-2</v>
      </c>
    </row>
    <row r="173" spans="1:26" x14ac:dyDescent="0.2">
      <c r="A173">
        <f>[2]Sheet2!G172</f>
        <v>206</v>
      </c>
      <c r="B173">
        <f>[3]Sheet2!H172</f>
        <v>8.0377510485199075E-2</v>
      </c>
      <c r="C173">
        <f>[3]Sheet2!I172</f>
        <v>0.18206940629291346</v>
      </c>
      <c r="D173">
        <f>[3]Sheet2!J172</f>
        <v>0.14320690481749532</v>
      </c>
      <c r="E173">
        <f>[3]Sheet2!K172</f>
        <v>0.11261278907195713</v>
      </c>
      <c r="G173">
        <v>208</v>
      </c>
      <c r="H173">
        <f t="shared" si="39"/>
        <v>4.7120673671734635E-2</v>
      </c>
      <c r="I173">
        <f t="shared" si="40"/>
        <v>0.17655148545204949</v>
      </c>
      <c r="J173">
        <f t="shared" si="41"/>
        <v>4.5815624097161292E-2</v>
      </c>
      <c r="K173">
        <f t="shared" si="42"/>
        <v>3.1290916089843746E-2</v>
      </c>
      <c r="L173">
        <f>[5]PUF!L172</f>
        <v>0</v>
      </c>
      <c r="N173">
        <f t="shared" si="35"/>
        <v>4.7120673671734635E-2</v>
      </c>
      <c r="O173">
        <f t="shared" si="36"/>
        <v>0.17655148545204949</v>
      </c>
      <c r="P173">
        <f t="shared" si="37"/>
        <v>4.5815624097161292E-2</v>
      </c>
      <c r="Q173">
        <f t="shared" si="38"/>
        <v>3.1290916089843746E-2</v>
      </c>
      <c r="S173" t="s">
        <v>175</v>
      </c>
      <c r="T173">
        <f>N173/Metadata!O$6</f>
        <v>1.2769830263324589E-2</v>
      </c>
      <c r="U173">
        <f>O173/Metadata!P$6/2</f>
        <v>2.4185134993392868E-2</v>
      </c>
      <c r="V173">
        <f>P173/Metadata!Q$6*10</f>
        <v>0.126300824526593</v>
      </c>
      <c r="W173">
        <f>Q173/Metadata!R$6</f>
        <v>8.5145349904134429E-3</v>
      </c>
      <c r="X173">
        <f t="shared" si="34"/>
        <v>4.2942581193430973E-2</v>
      </c>
    </row>
    <row r="174" spans="1:26" x14ac:dyDescent="0.2">
      <c r="A174">
        <f>[2]Sheet2!G173</f>
        <v>209</v>
      </c>
      <c r="B174">
        <f>[3]Sheet2!H173</f>
        <v>8.8107745558960143E-2</v>
      </c>
      <c r="C174">
        <f>[3]Sheet2!I173</f>
        <v>6.8271022319098429E-2</v>
      </c>
      <c r="D174">
        <f>[3]Sheet2!J173</f>
        <v>9.4599392645422747E-2</v>
      </c>
      <c r="E174">
        <f>[3]Sheet2!K173</f>
        <v>7.5851318059819275E-2</v>
      </c>
      <c r="G174">
        <v>209</v>
      </c>
      <c r="H174">
        <f t="shared" si="39"/>
        <v>8.8107745558960143E-2</v>
      </c>
      <c r="I174">
        <f t="shared" si="40"/>
        <v>6.8271022319098429E-2</v>
      </c>
      <c r="J174">
        <f t="shared" si="41"/>
        <v>9.4599392645422747E-2</v>
      </c>
      <c r="K174">
        <f t="shared" si="42"/>
        <v>7.5851318059819275E-2</v>
      </c>
      <c r="L174">
        <f>[5]PUF!L173</f>
        <v>0</v>
      </c>
      <c r="N174">
        <f t="shared" si="35"/>
        <v>8.8107745558960143E-2</v>
      </c>
      <c r="O174">
        <f t="shared" si="36"/>
        <v>6.8271022319098429E-2</v>
      </c>
      <c r="P174">
        <f t="shared" si="37"/>
        <v>9.4599392645422747E-2</v>
      </c>
      <c r="Q174">
        <f t="shared" si="38"/>
        <v>7.5851318059819275E-2</v>
      </c>
      <c r="S174" t="s">
        <v>176</v>
      </c>
      <c r="T174">
        <f>N174/Metadata!O$6</f>
        <v>2.3877437820822509E-2</v>
      </c>
      <c r="U174">
        <f>O174/Metadata!P$6/2</f>
        <v>9.3521948382177481E-3</v>
      </c>
      <c r="V174">
        <f>P174/Metadata!Q$6*10</f>
        <v>0.26078399075157638</v>
      </c>
      <c r="W174">
        <f>Q174/Metadata!R$6</f>
        <v>2.0639814437997027E-2</v>
      </c>
      <c r="X174">
        <f t="shared" si="34"/>
        <v>7.8663359462153415E-2</v>
      </c>
    </row>
    <row r="175" spans="1:26" x14ac:dyDescent="0.2">
      <c r="S175" t="s">
        <v>6</v>
      </c>
      <c r="T175">
        <f>SUM(T3:T174)</f>
        <v>208.03537723006852</v>
      </c>
      <c r="U175">
        <f>SUM(U3:U174)</f>
        <v>199.12445512913152</v>
      </c>
      <c r="V175">
        <f>SUM(V3:V174)</f>
        <v>252.64279192611926</v>
      </c>
      <c r="W175">
        <f>SUM(W3:W174)</f>
        <v>208.19616114378275</v>
      </c>
      <c r="X175">
        <f>AVERAGE(T175:W175)</f>
        <v>216.99969635727552</v>
      </c>
      <c r="Z17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593F-3722-CB4E-82E5-7278CAF867DA}">
  <dimension ref="A1:FP5"/>
  <sheetViews>
    <sheetView workbookViewId="0">
      <selection activeCell="C1" sqref="C1"/>
    </sheetView>
  </sheetViews>
  <sheetFormatPr baseColWidth="10" defaultColWidth="11" defaultRowHeight="16" x14ac:dyDescent="0.2"/>
  <sheetData>
    <row r="1" spans="1:172" x14ac:dyDescent="0.2">
      <c r="A1" t="s">
        <v>180</v>
      </c>
      <c r="B1" t="str">
        <f t="array" ref="B1:FP5">TRANSPOSE(PUF!S3:W174)</f>
        <v xml:space="preserve">PCB1 </v>
      </c>
      <c r="C1" t="str">
        <v xml:space="preserve">PCB2 </v>
      </c>
      <c r="D1" t="str">
        <v xml:space="preserve">PCB3 </v>
      </c>
      <c r="E1" t="str">
        <v xml:space="preserve">PCB4 </v>
      </c>
      <c r="F1" t="str">
        <v xml:space="preserve">PCB5 </v>
      </c>
      <c r="G1" t="str">
        <v xml:space="preserve">PCB6 </v>
      </c>
      <c r="H1" t="str">
        <v xml:space="preserve">PCB7 </v>
      </c>
      <c r="I1" t="str">
        <v xml:space="preserve">PCB8 </v>
      </c>
      <c r="J1" t="str">
        <v xml:space="preserve">PCB9 </v>
      </c>
      <c r="K1" t="str">
        <v xml:space="preserve">PCB10 </v>
      </c>
      <c r="L1" t="str">
        <v xml:space="preserve">PCB11 </v>
      </c>
      <c r="M1" t="str">
        <v xml:space="preserve">PCB12+13 </v>
      </c>
      <c r="N1" t="str">
        <v>PCB14</v>
      </c>
      <c r="O1" t="str">
        <v xml:space="preserve">PCB15 </v>
      </c>
      <c r="P1" t="str">
        <v xml:space="preserve">PCB16 </v>
      </c>
      <c r="Q1" t="str">
        <v xml:space="preserve">PCB17 </v>
      </c>
      <c r="R1" t="str">
        <v xml:space="preserve">PCB18+30 </v>
      </c>
      <c r="S1" t="str">
        <v xml:space="preserve">PCB19 </v>
      </c>
      <c r="T1" t="str">
        <v xml:space="preserve">PCB20+28 </v>
      </c>
      <c r="U1" t="str">
        <v xml:space="preserve">PCB21+33 </v>
      </c>
      <c r="V1" t="str">
        <v xml:space="preserve">PCB22 </v>
      </c>
      <c r="W1" t="str">
        <v xml:space="preserve">PCB23 </v>
      </c>
      <c r="X1" t="str">
        <v xml:space="preserve">PCB24 </v>
      </c>
      <c r="Y1" t="str">
        <v xml:space="preserve">PCB25 </v>
      </c>
      <c r="Z1" t="str">
        <v xml:space="preserve">PCB26+29 </v>
      </c>
      <c r="AA1" t="str">
        <v xml:space="preserve">PCB27 </v>
      </c>
      <c r="AB1" t="str">
        <v xml:space="preserve">PCB31 </v>
      </c>
      <c r="AC1" t="str">
        <v xml:space="preserve">PCB32 </v>
      </c>
      <c r="AD1" t="str">
        <v xml:space="preserve">PCB34 </v>
      </c>
      <c r="AE1" t="str">
        <v xml:space="preserve">PCB35 </v>
      </c>
      <c r="AF1" t="str">
        <v xml:space="preserve">PCB36 </v>
      </c>
      <c r="AG1" t="str">
        <v xml:space="preserve">PCB37 </v>
      </c>
      <c r="AH1" t="str">
        <v xml:space="preserve">PCB38 </v>
      </c>
      <c r="AI1" t="str">
        <v xml:space="preserve">PCB39 </v>
      </c>
      <c r="AJ1" t="str">
        <v xml:space="preserve">PCB40+71 </v>
      </c>
      <c r="AK1" t="str">
        <v xml:space="preserve">PCB41 </v>
      </c>
      <c r="AL1" t="str">
        <v xml:space="preserve">PCB42 </v>
      </c>
      <c r="AM1" t="str">
        <v xml:space="preserve">PCB43 </v>
      </c>
      <c r="AN1" t="str">
        <v xml:space="preserve">PCB44+47+65 </v>
      </c>
      <c r="AO1" t="str">
        <v>PCB45+51</v>
      </c>
      <c r="AP1" t="str">
        <v xml:space="preserve">PCB46 </v>
      </c>
      <c r="AQ1" t="str">
        <v xml:space="preserve">PCB48 </v>
      </c>
      <c r="AR1" t="str">
        <v xml:space="preserve">PCB49+69 </v>
      </c>
      <c r="AS1" t="str">
        <v xml:space="preserve">PCB50+53 </v>
      </c>
      <c r="AT1" t="str">
        <v xml:space="preserve">PCB52 </v>
      </c>
      <c r="AU1" t="str">
        <v xml:space="preserve">PCB54 </v>
      </c>
      <c r="AV1" t="str">
        <v xml:space="preserve">PCB55 </v>
      </c>
      <c r="AW1" t="str">
        <v xml:space="preserve">PCB56 </v>
      </c>
      <c r="AX1" t="str">
        <v xml:space="preserve">PCB57 </v>
      </c>
      <c r="AY1" t="str">
        <v xml:space="preserve">PCB58 </v>
      </c>
      <c r="AZ1" t="str">
        <v xml:space="preserve">PCB59+62+75 </v>
      </c>
      <c r="BA1" t="str">
        <v xml:space="preserve">PCB60 </v>
      </c>
      <c r="BB1" t="str">
        <v xml:space="preserve">PCB61+70+74+76 </v>
      </c>
      <c r="BC1" t="str">
        <v>PCB63</v>
      </c>
      <c r="BD1" t="str">
        <v xml:space="preserve">PCB64 </v>
      </c>
      <c r="BE1" t="str">
        <v xml:space="preserve">PCB66 </v>
      </c>
      <c r="BF1" t="str">
        <v xml:space="preserve">PCB67 </v>
      </c>
      <c r="BG1" t="str">
        <v xml:space="preserve">PCB68 </v>
      </c>
      <c r="BH1" t="str">
        <v xml:space="preserve">PCB72 </v>
      </c>
      <c r="BI1" t="str">
        <v xml:space="preserve">PCB73 </v>
      </c>
      <c r="BJ1" t="str">
        <v xml:space="preserve">PCB77 </v>
      </c>
      <c r="BK1" t="str">
        <v xml:space="preserve">PCB78 </v>
      </c>
      <c r="BL1" t="str">
        <v xml:space="preserve">PCB79 </v>
      </c>
      <c r="BM1" t="str">
        <v xml:space="preserve">PCB80 </v>
      </c>
      <c r="BN1" t="str">
        <v xml:space="preserve">PCB81 </v>
      </c>
      <c r="BO1" t="str">
        <v xml:space="preserve">PCB82 </v>
      </c>
      <c r="BP1" t="str">
        <v xml:space="preserve">PCB83 </v>
      </c>
      <c r="BQ1" t="str">
        <v xml:space="preserve">PCB84 </v>
      </c>
      <c r="BR1" t="str">
        <v xml:space="preserve">PCB85+116 </v>
      </c>
      <c r="BS1" t="str">
        <v xml:space="preserve">PCB86+97+109+119 </v>
      </c>
      <c r="BT1" t="str">
        <v xml:space="preserve">PCB87+125 </v>
      </c>
      <c r="BU1" t="str">
        <v xml:space="preserve">PCB88 </v>
      </c>
      <c r="BV1" t="str">
        <v xml:space="preserve">PCB89 </v>
      </c>
      <c r="BW1" t="str">
        <v xml:space="preserve">PCB90+101+113 </v>
      </c>
      <c r="BX1" t="str">
        <v xml:space="preserve">PCB91 </v>
      </c>
      <c r="BY1" t="str">
        <v xml:space="preserve">PCB92 </v>
      </c>
      <c r="BZ1" t="str">
        <v xml:space="preserve">PCB93+100 </v>
      </c>
      <c r="CA1" t="str">
        <v xml:space="preserve">PCB94 </v>
      </c>
      <c r="CB1" t="str">
        <v xml:space="preserve">PCB95 </v>
      </c>
      <c r="CC1" t="str">
        <v xml:space="preserve">PCB96 </v>
      </c>
      <c r="CD1" t="str">
        <v xml:space="preserve">PCB98 </v>
      </c>
      <c r="CE1" t="str">
        <v xml:space="preserve">PCB99 </v>
      </c>
      <c r="CF1" t="str">
        <v xml:space="preserve">PCB102 </v>
      </c>
      <c r="CG1" t="str">
        <v xml:space="preserve">PCB103 </v>
      </c>
      <c r="CH1" t="str">
        <v xml:space="preserve">PCB104 </v>
      </c>
      <c r="CI1" t="str">
        <v xml:space="preserve">PCB105 </v>
      </c>
      <c r="CJ1" t="str">
        <v xml:space="preserve">PCB106 </v>
      </c>
      <c r="CK1" t="str">
        <v xml:space="preserve">PCB107 </v>
      </c>
      <c r="CL1" t="str">
        <v xml:space="preserve">PCB108+124 </v>
      </c>
      <c r="CM1" t="str">
        <v xml:space="preserve">PCB110 </v>
      </c>
      <c r="CN1" t="str">
        <v xml:space="preserve">PCB111 </v>
      </c>
      <c r="CO1" t="str">
        <v xml:space="preserve">PCB112 </v>
      </c>
      <c r="CP1" t="str">
        <v xml:space="preserve">PCB114 </v>
      </c>
      <c r="CQ1" t="str">
        <v xml:space="preserve">PCB115 </v>
      </c>
      <c r="CR1" t="str">
        <v xml:space="preserve">PCB117 </v>
      </c>
      <c r="CS1" t="str">
        <v xml:space="preserve">PCB118 </v>
      </c>
      <c r="CT1" t="str">
        <v xml:space="preserve">PCB120 </v>
      </c>
      <c r="CU1" t="str">
        <v xml:space="preserve">PCB121 </v>
      </c>
      <c r="CV1" t="str">
        <v xml:space="preserve">PCB122 </v>
      </c>
      <c r="CW1" t="str">
        <v xml:space="preserve">PCB123 </v>
      </c>
      <c r="CX1" t="str">
        <v xml:space="preserve">PCB126 </v>
      </c>
      <c r="CY1" t="str">
        <v xml:space="preserve">PCB127 </v>
      </c>
      <c r="CZ1" t="str">
        <v>PCB128+166</v>
      </c>
      <c r="DA1" t="str">
        <v xml:space="preserve">PCB129+138+163 </v>
      </c>
      <c r="DB1" t="str">
        <v xml:space="preserve">PCB130 </v>
      </c>
      <c r="DC1" t="str">
        <v xml:space="preserve">PCB131 </v>
      </c>
      <c r="DD1" t="str">
        <v xml:space="preserve">PCB132 </v>
      </c>
      <c r="DE1" t="str">
        <v xml:space="preserve">PCB133 </v>
      </c>
      <c r="DF1" t="str">
        <v xml:space="preserve">PCB134 </v>
      </c>
      <c r="DG1" t="str">
        <v xml:space="preserve">PCB135+151 </v>
      </c>
      <c r="DH1" t="str">
        <v xml:space="preserve">PCB136 </v>
      </c>
      <c r="DI1" t="str">
        <v xml:space="preserve">PCB137 </v>
      </c>
      <c r="DJ1" t="str">
        <v xml:space="preserve">PCB139+140 </v>
      </c>
      <c r="DK1" t="str">
        <v xml:space="preserve">PCB141 </v>
      </c>
      <c r="DL1" t="str">
        <v xml:space="preserve">PCB143 </v>
      </c>
      <c r="DM1" t="str">
        <v xml:space="preserve">PCB142 </v>
      </c>
      <c r="DN1" t="str">
        <v xml:space="preserve">PCB144 </v>
      </c>
      <c r="DO1" t="str">
        <v xml:space="preserve">PCB145 </v>
      </c>
      <c r="DP1" t="str">
        <v xml:space="preserve">PCB146 </v>
      </c>
      <c r="DQ1" t="str">
        <v xml:space="preserve">PCB147+149 </v>
      </c>
      <c r="DR1" t="str">
        <v xml:space="preserve">PCB148 </v>
      </c>
      <c r="DS1" t="str">
        <v xml:space="preserve">PCB150 </v>
      </c>
      <c r="DT1" t="str">
        <v xml:space="preserve">PCB152 </v>
      </c>
      <c r="DU1" t="str">
        <v xml:space="preserve">PCB153+168 </v>
      </c>
      <c r="DV1" t="str">
        <v xml:space="preserve">PCB154 </v>
      </c>
      <c r="DW1" t="str">
        <v xml:space="preserve">PCB155 </v>
      </c>
      <c r="DX1" t="str">
        <v xml:space="preserve">PCB156+157 </v>
      </c>
      <c r="DY1" t="str">
        <v xml:space="preserve">PCB158 </v>
      </c>
      <c r="DZ1" t="str">
        <v xml:space="preserve">PCB159 </v>
      </c>
      <c r="EA1" t="str">
        <v xml:space="preserve">PCB160 </v>
      </c>
      <c r="EB1" t="str">
        <v xml:space="preserve">PCB161 </v>
      </c>
      <c r="EC1" t="str">
        <v xml:space="preserve">PCB162 </v>
      </c>
      <c r="ED1" t="str">
        <v xml:space="preserve">PCB164 </v>
      </c>
      <c r="EE1" t="str">
        <v xml:space="preserve">PCB165 </v>
      </c>
      <c r="EF1" t="str">
        <v xml:space="preserve">PCB167 </v>
      </c>
      <c r="EG1" t="str">
        <v xml:space="preserve">PCB169 </v>
      </c>
      <c r="EH1" t="str">
        <v xml:space="preserve">PCB170 </v>
      </c>
      <c r="EI1" t="str">
        <v xml:space="preserve">PCB171+173 </v>
      </c>
      <c r="EJ1" t="str">
        <v xml:space="preserve">PCB172 </v>
      </c>
      <c r="EK1" t="str">
        <v xml:space="preserve">PCB174 </v>
      </c>
      <c r="EL1" t="str">
        <v xml:space="preserve">PCB175 </v>
      </c>
      <c r="EM1" t="str">
        <v xml:space="preserve">PCB176 </v>
      </c>
      <c r="EN1" t="str">
        <v xml:space="preserve">PCB177 </v>
      </c>
      <c r="EO1" t="str">
        <v xml:space="preserve">PCB178 </v>
      </c>
      <c r="EP1" t="str">
        <v xml:space="preserve">PCB179 </v>
      </c>
      <c r="EQ1" t="str">
        <v xml:space="preserve">PCB180+193 </v>
      </c>
      <c r="ER1" t="str">
        <v xml:space="preserve">PCB181 </v>
      </c>
      <c r="ES1" t="str">
        <v xml:space="preserve">PCB182 </v>
      </c>
      <c r="ET1" t="str">
        <v xml:space="preserve">PCB183 </v>
      </c>
      <c r="EU1" t="str">
        <v xml:space="preserve">PCB184 </v>
      </c>
      <c r="EV1" t="str">
        <v xml:space="preserve">PCB185 </v>
      </c>
      <c r="EW1" t="str">
        <v xml:space="preserve">PCB186 </v>
      </c>
      <c r="EX1" t="str">
        <v xml:space="preserve">PCB187 </v>
      </c>
      <c r="EY1" t="str">
        <v xml:space="preserve">PCB188 </v>
      </c>
      <c r="EZ1" t="str">
        <v xml:space="preserve">PCB189 </v>
      </c>
      <c r="FA1" t="str">
        <v xml:space="preserve">PCB190 </v>
      </c>
      <c r="FB1" t="str">
        <v xml:space="preserve">PCB191 </v>
      </c>
      <c r="FC1" t="str">
        <v xml:space="preserve">PCB192 </v>
      </c>
      <c r="FD1" t="str">
        <v xml:space="preserve">PCB194 </v>
      </c>
      <c r="FE1" t="str">
        <v xml:space="preserve">PCB195 </v>
      </c>
      <c r="FF1" t="str">
        <v xml:space="preserve">PCB196 </v>
      </c>
      <c r="FG1" t="str">
        <v xml:space="preserve">PCB197 </v>
      </c>
      <c r="FH1" t="str">
        <v xml:space="preserve">PCB198+199 </v>
      </c>
      <c r="FI1" t="str">
        <v xml:space="preserve">PCB200 </v>
      </c>
      <c r="FJ1" t="str">
        <v xml:space="preserve">PCB201 </v>
      </c>
      <c r="FK1" t="str">
        <v xml:space="preserve">PCB202 </v>
      </c>
      <c r="FL1" t="str">
        <v xml:space="preserve">PCB203 </v>
      </c>
      <c r="FM1" t="str">
        <v xml:space="preserve">PCB205 </v>
      </c>
      <c r="FN1" t="str">
        <v xml:space="preserve">PCB206 </v>
      </c>
      <c r="FO1" t="str">
        <v xml:space="preserve">PCB207 </v>
      </c>
      <c r="FP1" t="str">
        <v xml:space="preserve">PCB208 </v>
      </c>
    </row>
    <row r="2" spans="1:172" x14ac:dyDescent="0.2">
      <c r="A2" t="str">
        <f t="array" ref="A2:A5">TRANSPOSE(PUF!T2:W2)</f>
        <v>PUF001</v>
      </c>
      <c r="B2">
        <v>0.32133273999294765</v>
      </c>
      <c r="C2">
        <v>2.286234809699994E-2</v>
      </c>
      <c r="D2">
        <v>8.8847134166550087E-2</v>
      </c>
      <c r="E2">
        <v>0.88605906060091977</v>
      </c>
      <c r="F2">
        <v>9.1526339894301034E-2</v>
      </c>
      <c r="G2">
        <v>0.41470528287192998</v>
      </c>
      <c r="H2">
        <v>0.11622938358722114</v>
      </c>
      <c r="I2">
        <v>1.8435518164351727</v>
      </c>
      <c r="J2">
        <v>0.14718860499814881</v>
      </c>
      <c r="K2">
        <v>7.6964151691939334E-2</v>
      </c>
      <c r="L2">
        <v>0.38104783534903253</v>
      </c>
      <c r="M2">
        <v>0.17030470534823153</v>
      </c>
      <c r="N2">
        <v>3.8052660921413121E-2</v>
      </c>
      <c r="O2">
        <v>0.60744619601233596</v>
      </c>
      <c r="P2">
        <v>1.1328337760970559</v>
      </c>
      <c r="Q2">
        <v>0.99223702608176634</v>
      </c>
      <c r="R2">
        <v>2.2546736766380748</v>
      </c>
      <c r="S2">
        <v>0.25531214968674298</v>
      </c>
      <c r="T2">
        <v>1.6721752506181928</v>
      </c>
      <c r="U2">
        <v>1.2949106804538661</v>
      </c>
      <c r="V2">
        <v>0.75162660986027741</v>
      </c>
      <c r="W2">
        <v>0</v>
      </c>
      <c r="X2">
        <v>6.5461973037710147E-2</v>
      </c>
      <c r="Y2">
        <v>0.17978140877265805</v>
      </c>
      <c r="Z2">
        <v>0.33710039812541925</v>
      </c>
      <c r="AA2">
        <v>0.18717895706641557</v>
      </c>
      <c r="AB2">
        <v>2.1485175546447297</v>
      </c>
      <c r="AC2">
        <v>0.59840178150283763</v>
      </c>
      <c r="AD2">
        <v>1.2171422099759304E-2</v>
      </c>
      <c r="AE2">
        <v>7.0093671180292014E-2</v>
      </c>
      <c r="AF2">
        <v>0.11954564175251606</v>
      </c>
      <c r="AG2">
        <v>0.39311949675359154</v>
      </c>
      <c r="AH2">
        <v>6.6874520251422945E-2</v>
      </c>
      <c r="AI2">
        <v>4.6703825810100713E-2</v>
      </c>
      <c r="AJ2">
        <v>1.4050610681832294</v>
      </c>
      <c r="AK2">
        <v>0.2466079457898995</v>
      </c>
      <c r="AL2">
        <v>1.0081796787913726</v>
      </c>
      <c r="AM2">
        <v>0.31236558119753477</v>
      </c>
      <c r="AN2">
        <v>11.02993776788526</v>
      </c>
      <c r="AO2">
        <v>0.62608019968422157</v>
      </c>
      <c r="AP2">
        <v>0.30754795213146013</v>
      </c>
      <c r="AQ2">
        <v>0.84849118832081349</v>
      </c>
      <c r="AR2">
        <v>6.8188233078632665</v>
      </c>
      <c r="AS2">
        <v>1.1665647030338457</v>
      </c>
      <c r="AT2">
        <v>32.841776426082156</v>
      </c>
      <c r="AU2">
        <v>0</v>
      </c>
      <c r="AV2">
        <v>0.35344285613889176</v>
      </c>
      <c r="AW2">
        <v>1.1985185573509309</v>
      </c>
      <c r="AX2">
        <v>0.21103462687549557</v>
      </c>
      <c r="AY2">
        <v>3.7337491772478734E-2</v>
      </c>
      <c r="AZ2">
        <v>0.35049696530490121</v>
      </c>
      <c r="BA2">
        <v>0.8527230947494937</v>
      </c>
      <c r="BB2">
        <v>11.188463903585435</v>
      </c>
      <c r="BC2">
        <v>0.14141748154088712</v>
      </c>
      <c r="BD2">
        <v>3.1677412347785463</v>
      </c>
      <c r="BE2">
        <v>2.4638617759478501</v>
      </c>
      <c r="BF2">
        <v>2.8142457195579649E-2</v>
      </c>
      <c r="BG2">
        <v>6.5126437092468584E-2</v>
      </c>
      <c r="BH2">
        <v>6.5946058356753351E-2</v>
      </c>
      <c r="BI2">
        <v>0.30922992959051993</v>
      </c>
      <c r="BJ2">
        <v>0</v>
      </c>
      <c r="BK2">
        <v>0</v>
      </c>
      <c r="BL2">
        <v>0</v>
      </c>
      <c r="BM2">
        <v>0</v>
      </c>
      <c r="BN2">
        <v>0</v>
      </c>
      <c r="BO2">
        <v>1.1032769639227984</v>
      </c>
      <c r="BP2">
        <v>2.5638686497090086</v>
      </c>
      <c r="BQ2">
        <v>7.6535434234559805</v>
      </c>
      <c r="BR2">
        <v>1.2543810513476741</v>
      </c>
      <c r="BS2">
        <v>2.8404819033337474</v>
      </c>
      <c r="BT2">
        <v>5.1269642776152686</v>
      </c>
      <c r="BU2">
        <v>1.6994729521534693</v>
      </c>
      <c r="BV2">
        <v>0.43884752957820178</v>
      </c>
      <c r="BW2">
        <v>17.65198543200027</v>
      </c>
      <c r="BX2">
        <v>2.4225636814656055</v>
      </c>
      <c r="BY2">
        <v>3.7335647136875707</v>
      </c>
      <c r="BZ2">
        <v>0.29859894375814028</v>
      </c>
      <c r="CA2">
        <v>0.12994142268093473</v>
      </c>
      <c r="CB2">
        <v>26.424226788213311</v>
      </c>
      <c r="CC2">
        <v>0.27757927655806508</v>
      </c>
      <c r="CD2">
        <v>9.2102438331327224E-2</v>
      </c>
      <c r="CE2">
        <v>4.1089358155485147</v>
      </c>
      <c r="CF2">
        <v>0.82098026117969214</v>
      </c>
      <c r="CG2">
        <v>0.17275077090849678</v>
      </c>
      <c r="CH2">
        <v>0</v>
      </c>
      <c r="CI2">
        <v>1.0406504602977602</v>
      </c>
      <c r="CJ2">
        <v>8.8344966979444162E-2</v>
      </c>
      <c r="CK2">
        <v>0.24860537343198816</v>
      </c>
      <c r="CL2">
        <v>0.21317200461761093</v>
      </c>
      <c r="CM2">
        <v>10.416165053549687</v>
      </c>
      <c r="CN2">
        <v>0</v>
      </c>
      <c r="CO2">
        <v>6.9479119535776929E-2</v>
      </c>
      <c r="CP2">
        <v>0.40318512353781188</v>
      </c>
      <c r="CQ2">
        <v>0.4222878945516515</v>
      </c>
      <c r="CR2">
        <v>0.44783906921575511</v>
      </c>
      <c r="CS2">
        <v>3.203070072611331</v>
      </c>
      <c r="CT2">
        <v>4.6012900207072965E-2</v>
      </c>
      <c r="CU2">
        <v>3.5001850458840439E-2</v>
      </c>
      <c r="CV2">
        <v>0.38522270594514318</v>
      </c>
      <c r="CW2">
        <v>0.10738629058903254</v>
      </c>
      <c r="CX2">
        <v>5.8751461865170482E-2</v>
      </c>
      <c r="CY2">
        <v>1.8258386047958972E-2</v>
      </c>
      <c r="CZ2">
        <v>0.25609726105474667</v>
      </c>
      <c r="DA2">
        <v>2.100382332821999</v>
      </c>
      <c r="DB2">
        <v>0.15471753437404387</v>
      </c>
      <c r="DC2">
        <v>0.13523080250460257</v>
      </c>
      <c r="DD2">
        <v>1.4261590186040216</v>
      </c>
      <c r="DE2">
        <v>5.9963228604750236E-2</v>
      </c>
      <c r="DF2">
        <v>0.41541088521529129</v>
      </c>
      <c r="DG2">
        <v>1.9631482656722437</v>
      </c>
      <c r="DH2">
        <v>1.5738352097254358</v>
      </c>
      <c r="DI2">
        <v>0.16209196709426368</v>
      </c>
      <c r="DJ2">
        <v>0.15558575094698121</v>
      </c>
      <c r="DK2">
        <v>0.42471490550589708</v>
      </c>
      <c r="DL2">
        <v>9.3273344241325933E-3</v>
      </c>
      <c r="DM2">
        <v>3.6544966718693429E-2</v>
      </c>
      <c r="DN2">
        <v>0.32012561906506387</v>
      </c>
      <c r="DO2">
        <v>1.6858712298123104E-2</v>
      </c>
      <c r="DP2">
        <v>0.33356815684527963</v>
      </c>
      <c r="DQ2">
        <v>3.9666973854286982</v>
      </c>
      <c r="DR2">
        <v>1.2274077875979814E-2</v>
      </c>
      <c r="DS2">
        <v>2.1785717061190181E-2</v>
      </c>
      <c r="DT2">
        <v>2.5528987123555679E-2</v>
      </c>
      <c r="DU2">
        <v>1.8289455948573572</v>
      </c>
      <c r="DV2">
        <v>6.9913617530710945E-2</v>
      </c>
      <c r="DW2">
        <v>4.8428355463358309E-3</v>
      </c>
      <c r="DX2">
        <v>9.0086749631022672E-2</v>
      </c>
      <c r="DY2">
        <v>0.21696570738979881</v>
      </c>
      <c r="DZ2">
        <v>1.0323353047120447E-2</v>
      </c>
      <c r="EA2">
        <v>2.7218418125583829E-2</v>
      </c>
      <c r="EB2">
        <v>1.220643888703386E-2</v>
      </c>
      <c r="EC2">
        <v>7.8722695636343643E-3</v>
      </c>
      <c r="ED2">
        <v>0.12317532629878727</v>
      </c>
      <c r="EE2">
        <v>8.0479003023330928E-3</v>
      </c>
      <c r="EF2">
        <v>4.7043622445336587E-2</v>
      </c>
      <c r="EG2">
        <v>8.9997242084145432E-3</v>
      </c>
      <c r="EH2">
        <v>4.9685563396709646E-2</v>
      </c>
      <c r="EI2">
        <v>4.8639515787573487E-2</v>
      </c>
      <c r="EJ2">
        <v>2.1919489950458504E-2</v>
      </c>
      <c r="EK2">
        <v>8.2456983579418927E-2</v>
      </c>
      <c r="EL2">
        <v>1.3021920066847922E-2</v>
      </c>
      <c r="EM2">
        <v>4.5095650840424863E-2</v>
      </c>
      <c r="EN2">
        <v>6.3291215400178513E-2</v>
      </c>
      <c r="EO2">
        <v>3.9359233957440863E-2</v>
      </c>
      <c r="EP2">
        <v>0.11221602907024313</v>
      </c>
      <c r="EQ2">
        <v>9.2252329737584307E-2</v>
      </c>
      <c r="ER2">
        <v>1.8772599064895177E-2</v>
      </c>
      <c r="ES2">
        <v>2.3844814737345153E-2</v>
      </c>
      <c r="ET2">
        <v>7.9297328222182328E-2</v>
      </c>
      <c r="EU2">
        <v>2.2439127938149134E-2</v>
      </c>
      <c r="EV2">
        <v>2.7394340264462181E-2</v>
      </c>
      <c r="EW2">
        <v>1.0586147737699765E-2</v>
      </c>
      <c r="EX2">
        <v>0.12682604475212267</v>
      </c>
      <c r="EY2">
        <v>1.7996575959727971E-2</v>
      </c>
      <c r="EZ2">
        <v>2.5543016841080245E-2</v>
      </c>
      <c r="FA2">
        <v>2.1779256116016058E-2</v>
      </c>
      <c r="FB2">
        <v>1.3182080627368876E-2</v>
      </c>
      <c r="FC2">
        <v>8.4169613404348736E-3</v>
      </c>
      <c r="FD2">
        <v>1.1789341030794513E-2</v>
      </c>
      <c r="FE2">
        <v>1.533867113923873E-2</v>
      </c>
      <c r="FF2">
        <v>9.6340747837312304E-3</v>
      </c>
      <c r="FG2">
        <v>8.4913656856823762E-3</v>
      </c>
      <c r="FH2">
        <v>2.0708329439596669E-2</v>
      </c>
      <c r="FI2">
        <v>7.4652067887553356E-3</v>
      </c>
      <c r="FJ2">
        <v>1.0278477298826413E-2</v>
      </c>
      <c r="FK2">
        <v>1.4781580207085202E-2</v>
      </c>
      <c r="FL2">
        <v>1.4608820441742583E-2</v>
      </c>
      <c r="FM2">
        <v>1.3996459432820569E-2</v>
      </c>
      <c r="FN2">
        <v>2.1782523166689691E-2</v>
      </c>
      <c r="FO2">
        <v>1.2893411848593214E-2</v>
      </c>
      <c r="FP2">
        <v>1.2769830263324589E-2</v>
      </c>
    </row>
    <row r="3" spans="1:172" x14ac:dyDescent="0.2">
      <c r="A3" t="str">
        <v>PUF002</v>
      </c>
      <c r="B3">
        <v>0.15915788105696738</v>
      </c>
      <c r="C3">
        <v>6.0827334402193999E-3</v>
      </c>
      <c r="D3">
        <v>4.2899644358342766E-2</v>
      </c>
      <c r="E3">
        <v>0.43688092618117924</v>
      </c>
      <c r="F3">
        <v>4.2781901944156993E-2</v>
      </c>
      <c r="G3">
        <v>0.23181738268540619</v>
      </c>
      <c r="H3">
        <v>6.2272907300552148E-2</v>
      </c>
      <c r="I3">
        <v>1.0669536782738254</v>
      </c>
      <c r="J3">
        <v>8.1165394905761995E-2</v>
      </c>
      <c r="K3">
        <v>4.1629946668381469E-2</v>
      </c>
      <c r="L3">
        <v>0.34899903285393852</v>
      </c>
      <c r="M3">
        <v>0.11387593272434553</v>
      </c>
      <c r="N3">
        <v>2.7606824235239188E-2</v>
      </c>
      <c r="O3">
        <v>0.36936653783961021</v>
      </c>
      <c r="P3">
        <v>0.48901675663979755</v>
      </c>
      <c r="Q3">
        <v>0.5658610872544968</v>
      </c>
      <c r="R3">
        <v>1.3473257439832291</v>
      </c>
      <c r="S3">
        <v>0.12543425306699971</v>
      </c>
      <c r="T3">
        <v>3.3219607389426948</v>
      </c>
      <c r="U3">
        <v>0.89126884838497034</v>
      </c>
      <c r="V3">
        <v>0.42393843754285093</v>
      </c>
      <c r="W3">
        <v>0</v>
      </c>
      <c r="X3">
        <v>3.8455092355386855E-2</v>
      </c>
      <c r="Y3">
        <v>0.10251602382965484</v>
      </c>
      <c r="Z3">
        <v>0.2184442446659266</v>
      </c>
      <c r="AA3">
        <v>7.9382376691151224E-2</v>
      </c>
      <c r="AB3">
        <v>1.1511184137211801</v>
      </c>
      <c r="AC3">
        <v>0.34058316300566294</v>
      </c>
      <c r="AD3">
        <v>0</v>
      </c>
      <c r="AE3">
        <v>5.9270539454804677E-2</v>
      </c>
      <c r="AF3">
        <v>6.7988401282132391E-2</v>
      </c>
      <c r="AG3">
        <v>0.24853406785934007</v>
      </c>
      <c r="AH3">
        <v>6.4438388453476839E-2</v>
      </c>
      <c r="AI3">
        <v>4.953615411587977E-2</v>
      </c>
      <c r="AJ3">
        <v>0.86128793920735247</v>
      </c>
      <c r="AK3">
        <v>0.29277697374867079</v>
      </c>
      <c r="AL3">
        <v>0.639161812091532</v>
      </c>
      <c r="AM3">
        <v>0</v>
      </c>
      <c r="AN3">
        <v>7.2801486190477034</v>
      </c>
      <c r="AO3">
        <v>0.31704740488529315</v>
      </c>
      <c r="AP3">
        <v>0</v>
      </c>
      <c r="AQ3">
        <v>0.57087232878448702</v>
      </c>
      <c r="AR3">
        <v>4.2921753128319562</v>
      </c>
      <c r="AS3">
        <v>0.61506842303314158</v>
      </c>
      <c r="AT3">
        <v>20.230596678427247</v>
      </c>
      <c r="AU3">
        <v>0</v>
      </c>
      <c r="AV3">
        <v>0.29665604845195043</v>
      </c>
      <c r="AW3">
        <v>0.82758828672144691</v>
      </c>
      <c r="AX3">
        <v>0</v>
      </c>
      <c r="AY3">
        <v>0</v>
      </c>
      <c r="AZ3">
        <v>0.2323670819559758</v>
      </c>
      <c r="BA3">
        <v>0.47414997073110132</v>
      </c>
      <c r="BB3">
        <v>10.096410719355017</v>
      </c>
      <c r="BC3">
        <v>0</v>
      </c>
      <c r="BD3">
        <v>2.3141482877825346</v>
      </c>
      <c r="BE3">
        <v>2.257095694876357</v>
      </c>
      <c r="BF3">
        <v>0</v>
      </c>
      <c r="BG3">
        <v>0</v>
      </c>
      <c r="BH3">
        <v>0</v>
      </c>
      <c r="BI3">
        <v>0.24918339318912522</v>
      </c>
      <c r="BJ3">
        <v>0</v>
      </c>
      <c r="BK3">
        <v>0</v>
      </c>
      <c r="BL3">
        <v>0</v>
      </c>
      <c r="BM3">
        <v>0</v>
      </c>
      <c r="BN3">
        <v>0</v>
      </c>
      <c r="BO3">
        <v>1.2852089982969486</v>
      </c>
      <c r="BP3">
        <v>3.0624007760770682</v>
      </c>
      <c r="BQ3">
        <v>4.8847570300493564</v>
      </c>
      <c r="BR3">
        <v>2.7749624513252469</v>
      </c>
      <c r="BS3">
        <v>3.4659611758306506</v>
      </c>
      <c r="BT3">
        <v>4.8102137541807988</v>
      </c>
      <c r="BU3">
        <v>0.55642854780813922</v>
      </c>
      <c r="BV3">
        <v>0</v>
      </c>
      <c r="BW3">
        <v>18.237304921197175</v>
      </c>
      <c r="BX3">
        <v>1.4814119057582613</v>
      </c>
      <c r="BY3">
        <v>3.3376768897612723</v>
      </c>
      <c r="BZ3">
        <v>0.4514086864020333</v>
      </c>
      <c r="CA3">
        <v>0</v>
      </c>
      <c r="CB3">
        <v>39.293771053641173</v>
      </c>
      <c r="CC3">
        <v>0</v>
      </c>
      <c r="CD3">
        <v>0</v>
      </c>
      <c r="CE3">
        <v>4.0629621433252732</v>
      </c>
      <c r="CF3">
        <v>0.41041740641748026</v>
      </c>
      <c r="CG3">
        <v>0</v>
      </c>
      <c r="CH3">
        <v>0</v>
      </c>
      <c r="CI3">
        <v>1.0554976398866389</v>
      </c>
      <c r="CJ3">
        <v>0</v>
      </c>
      <c r="CK3">
        <v>0.29821119036726046</v>
      </c>
      <c r="CL3">
        <v>0</v>
      </c>
      <c r="CM3">
        <v>9.8992944434180163</v>
      </c>
      <c r="CN3">
        <v>0</v>
      </c>
      <c r="CO3">
        <v>0</v>
      </c>
      <c r="CP3">
        <v>0</v>
      </c>
      <c r="CQ3">
        <v>1.0377407811753236</v>
      </c>
      <c r="CR3">
        <v>0.66048323435684375</v>
      </c>
      <c r="CS3">
        <v>3.9545115960826491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0.51136057468495877</v>
      </c>
      <c r="DA3">
        <v>3.7807715519752798</v>
      </c>
      <c r="DB3">
        <v>0.29657919471338656</v>
      </c>
      <c r="DC3">
        <v>0.18620095903650311</v>
      </c>
      <c r="DD3">
        <v>2.5795696823480165</v>
      </c>
      <c r="DE3">
        <v>9.6623128097446206E-2</v>
      </c>
      <c r="DF3">
        <v>0.6670824249843692</v>
      </c>
      <c r="DG3">
        <v>3.099992991001272</v>
      </c>
      <c r="DH3">
        <v>1.9034672408773532</v>
      </c>
      <c r="DI3">
        <v>0.3038127910023139</v>
      </c>
      <c r="DJ3">
        <v>0.23812924047619152</v>
      </c>
      <c r="DK3">
        <v>0.69565448657503004</v>
      </c>
      <c r="DL3">
        <v>7.7752561022491156E-4</v>
      </c>
      <c r="DM3">
        <v>7.8822537491444198E-4</v>
      </c>
      <c r="DN3">
        <v>0.49124950758506053</v>
      </c>
      <c r="DO3">
        <v>4.9758466492056731E-4</v>
      </c>
      <c r="DP3">
        <v>0.60528532471585694</v>
      </c>
      <c r="DQ3">
        <v>6.6368206401844292</v>
      </c>
      <c r="DR3">
        <v>7.350900155359821E-4</v>
      </c>
      <c r="DS3">
        <v>5.1098127389535256E-4</v>
      </c>
      <c r="DT3">
        <v>5.0312757555647566E-4</v>
      </c>
      <c r="DU3">
        <v>3.5812964740331634</v>
      </c>
      <c r="DV3">
        <v>9.7326714195313038E-2</v>
      </c>
      <c r="DW3">
        <v>4.9789451880532577E-4</v>
      </c>
      <c r="DX3">
        <v>0.13844410428938056</v>
      </c>
      <c r="DY3">
        <v>0.39027160759034984</v>
      </c>
      <c r="DZ3">
        <v>5.1355619091019843E-4</v>
      </c>
      <c r="EA3">
        <v>4.8808258596340939E-4</v>
      </c>
      <c r="EB3">
        <v>4.4033351787884728E-4</v>
      </c>
      <c r="EC3">
        <v>5.2216274466444486E-4</v>
      </c>
      <c r="ED3">
        <v>0.22259358207643448</v>
      </c>
      <c r="EE3">
        <v>4.3547839191193817E-4</v>
      </c>
      <c r="EF3">
        <v>6.7495434057956605E-2</v>
      </c>
      <c r="EG3">
        <v>4.7047447662612531E-4</v>
      </c>
      <c r="EH3">
        <v>8.985550883037996E-2</v>
      </c>
      <c r="EI3">
        <v>9.4360663713255147E-2</v>
      </c>
      <c r="EJ3">
        <v>3.0177683168448564E-2</v>
      </c>
      <c r="EK3">
        <v>0.36406568748126811</v>
      </c>
      <c r="EL3">
        <v>2.7537110079852604E-2</v>
      </c>
      <c r="EM3">
        <v>0.11320007305975047</v>
      </c>
      <c r="EN3">
        <v>0.16160431090011665</v>
      </c>
      <c r="EO3">
        <v>9.8764555511605706E-2</v>
      </c>
      <c r="EP3">
        <v>0.31435553680029171</v>
      </c>
      <c r="EQ3">
        <v>0.27580767994371569</v>
      </c>
      <c r="ER3">
        <v>1.3665427164950282E-2</v>
      </c>
      <c r="ES3">
        <v>1.3263552150550317E-2</v>
      </c>
      <c r="ET3">
        <v>0.26429362331373885</v>
      </c>
      <c r="EU3">
        <v>7.8360918747803678E-3</v>
      </c>
      <c r="EV3">
        <v>6.40612271287542E-2</v>
      </c>
      <c r="EW3">
        <v>5.403766159509212E-4</v>
      </c>
      <c r="EX3">
        <v>0.61544476489339994</v>
      </c>
      <c r="EY3">
        <v>6.850033813131734E-3</v>
      </c>
      <c r="EZ3">
        <v>1.3156984720369302E-2</v>
      </c>
      <c r="FA3">
        <v>2.7178986379627231E-2</v>
      </c>
      <c r="FB3">
        <v>1.0935169990392873E-2</v>
      </c>
      <c r="FC3">
        <v>6.3264895638650653E-4</v>
      </c>
      <c r="FD3">
        <v>3.4913076066870871E-2</v>
      </c>
      <c r="FE3">
        <v>1.9520346080646098E-2</v>
      </c>
      <c r="FF3">
        <v>2.9863185592060453E-2</v>
      </c>
      <c r="FG3">
        <v>1.4852018674188673E-2</v>
      </c>
      <c r="FH3">
        <v>9.1033889493306083E-2</v>
      </c>
      <c r="FI3">
        <v>1.700099670568336E-2</v>
      </c>
      <c r="FJ3">
        <v>3.0619344969246214E-2</v>
      </c>
      <c r="FK3">
        <v>6.5033625693358299E-2</v>
      </c>
      <c r="FL3">
        <v>5.1848091964076803E-2</v>
      </c>
      <c r="FM3">
        <v>1.1600393136016532E-2</v>
      </c>
      <c r="FN3">
        <v>2.4941014560633305E-2</v>
      </c>
      <c r="FO3">
        <v>1.0972892235219158E-2</v>
      </c>
      <c r="FP3">
        <v>2.4185134993392868E-2</v>
      </c>
    </row>
    <row r="4" spans="1:172" x14ac:dyDescent="0.2">
      <c r="A4" t="str">
        <v>PUF003</v>
      </c>
      <c r="B4">
        <v>0.78380119534321135</v>
      </c>
      <c r="C4">
        <v>0</v>
      </c>
      <c r="D4">
        <v>0.2379435406628585</v>
      </c>
      <c r="E4">
        <v>1.3826545259142171</v>
      </c>
      <c r="F4">
        <v>0.1843331211532995</v>
      </c>
      <c r="G4">
        <v>0.58096380650969914</v>
      </c>
      <c r="H4">
        <v>0.26953007079312125</v>
      </c>
      <c r="I4">
        <v>2.4542423410667942</v>
      </c>
      <c r="J4">
        <v>0.2292792148838026</v>
      </c>
      <c r="K4">
        <v>0.24948196946643958</v>
      </c>
      <c r="L4">
        <v>0.66194717818328186</v>
      </c>
      <c r="M4">
        <v>0.49846466083748164</v>
      </c>
      <c r="N4">
        <v>0</v>
      </c>
      <c r="O4">
        <v>1.1771201268240103</v>
      </c>
      <c r="P4">
        <v>1.4116413835792696</v>
      </c>
      <c r="Q4">
        <v>1.190053391875727</v>
      </c>
      <c r="R4">
        <v>2.592275511413261</v>
      </c>
      <c r="S4">
        <v>0.3388098224045572</v>
      </c>
      <c r="T4">
        <v>2.2018294776066312</v>
      </c>
      <c r="U4">
        <v>2.36696517897437</v>
      </c>
      <c r="V4">
        <v>1.1486978988010523</v>
      </c>
      <c r="W4">
        <v>0</v>
      </c>
      <c r="X4">
        <v>0</v>
      </c>
      <c r="Y4">
        <v>0.34822100057265187</v>
      </c>
      <c r="Z4">
        <v>0.51193720614861371</v>
      </c>
      <c r="AA4">
        <v>0.20640494427417319</v>
      </c>
      <c r="AB4">
        <v>2.9480418356270919</v>
      </c>
      <c r="AC4">
        <v>0.72314500894599909</v>
      </c>
      <c r="AD4">
        <v>0</v>
      </c>
      <c r="AE4">
        <v>0</v>
      </c>
      <c r="AF4">
        <v>0.25400950770425634</v>
      </c>
      <c r="AG4">
        <v>0.36393595633543557</v>
      </c>
      <c r="AH4">
        <v>0.12913674958747434</v>
      </c>
      <c r="AI4">
        <v>0.1346835174728038</v>
      </c>
      <c r="AJ4">
        <v>1.5657959139638296</v>
      </c>
      <c r="AK4">
        <v>0.59930628560427213</v>
      </c>
      <c r="AL4">
        <v>1.5651745305968552</v>
      </c>
      <c r="AM4">
        <v>0.63583534482541793</v>
      </c>
      <c r="AN4">
        <v>13.995744834818684</v>
      </c>
      <c r="AO4">
        <v>0.85796519811972671</v>
      </c>
      <c r="AP4">
        <v>0</v>
      </c>
      <c r="AQ4">
        <v>1.2297587950019138</v>
      </c>
      <c r="AR4">
        <v>8.5444169924254503</v>
      </c>
      <c r="AS4">
        <v>1.4978406246244635</v>
      </c>
      <c r="AT4">
        <v>38.234739091010212</v>
      </c>
      <c r="AU4">
        <v>0</v>
      </c>
      <c r="AV4">
        <v>0.82497742989377121</v>
      </c>
      <c r="AW4">
        <v>1.154373982722031</v>
      </c>
      <c r="AX4">
        <v>0</v>
      </c>
      <c r="AY4">
        <v>0</v>
      </c>
      <c r="AZ4">
        <v>0</v>
      </c>
      <c r="BA4">
        <v>0.7761227918661382</v>
      </c>
      <c r="BB4">
        <v>11.173334495224081</v>
      </c>
      <c r="BC4">
        <v>0</v>
      </c>
      <c r="BD4">
        <v>3.2503236778285309</v>
      </c>
      <c r="BE4">
        <v>2.5959301057980739</v>
      </c>
      <c r="BF4">
        <v>0</v>
      </c>
      <c r="BG4">
        <v>0</v>
      </c>
      <c r="BH4">
        <v>0</v>
      </c>
      <c r="BI4">
        <v>1.048602861580354</v>
      </c>
      <c r="BJ4">
        <v>0</v>
      </c>
      <c r="BK4">
        <v>0</v>
      </c>
      <c r="BL4">
        <v>0.37257175875991666</v>
      </c>
      <c r="BM4">
        <v>0.28163367049305671</v>
      </c>
      <c r="BN4">
        <v>0</v>
      </c>
      <c r="BO4">
        <v>1.6094073402619506</v>
      </c>
      <c r="BP4">
        <v>3.0131866899793884</v>
      </c>
      <c r="BQ4">
        <v>6.7631958656169218</v>
      </c>
      <c r="BR4">
        <v>4.0503816368713332</v>
      </c>
      <c r="BS4">
        <v>4.058502095090704</v>
      </c>
      <c r="BT4">
        <v>6.8136450435393279</v>
      </c>
      <c r="BU4">
        <v>1.1287419385202007</v>
      </c>
      <c r="BV4">
        <v>0.38491503367848728</v>
      </c>
      <c r="BW4">
        <v>20.089590810436238</v>
      </c>
      <c r="BX4">
        <v>2.3390603756853494</v>
      </c>
      <c r="BY4">
        <v>3.912228980131129</v>
      </c>
      <c r="BZ4">
        <v>0.69982657953503236</v>
      </c>
      <c r="CA4">
        <v>0</v>
      </c>
      <c r="CB4">
        <v>24.180553791264913</v>
      </c>
      <c r="CC4">
        <v>0.41148255734739358</v>
      </c>
      <c r="CD4">
        <v>0</v>
      </c>
      <c r="CE4">
        <v>4.8955745274952136</v>
      </c>
      <c r="CF4">
        <v>0.6270779251833023</v>
      </c>
      <c r="CG4">
        <v>0</v>
      </c>
      <c r="CH4">
        <v>0</v>
      </c>
      <c r="CI4">
        <v>1.2177120980581</v>
      </c>
      <c r="CJ4">
        <v>0.16054287460422267</v>
      </c>
      <c r="CK4">
        <v>0.38784145879447834</v>
      </c>
      <c r="CL4">
        <v>0.36335064439357384</v>
      </c>
      <c r="CM4">
        <v>9.8781450314211732</v>
      </c>
      <c r="CN4">
        <v>0.16734870042959865</v>
      </c>
      <c r="CO4">
        <v>0.2998337529423884</v>
      </c>
      <c r="CP4">
        <v>0.23797789820331672</v>
      </c>
      <c r="CQ4">
        <v>0.99577233830766509</v>
      </c>
      <c r="CR4">
        <v>0.68502934257707082</v>
      </c>
      <c r="CS4">
        <v>4.4613001105173993</v>
      </c>
      <c r="CT4">
        <v>0</v>
      </c>
      <c r="CU4">
        <v>0</v>
      </c>
      <c r="CV4">
        <v>0.19943899470505302</v>
      </c>
      <c r="CW4">
        <v>0</v>
      </c>
      <c r="CX4">
        <v>0</v>
      </c>
      <c r="CY4">
        <v>0</v>
      </c>
      <c r="CZ4">
        <v>0.55113937194797746</v>
      </c>
      <c r="DA4">
        <v>3.5410092404576439</v>
      </c>
      <c r="DB4">
        <v>0.33410920595847821</v>
      </c>
      <c r="DC4">
        <v>0.24384337740895187</v>
      </c>
      <c r="DD4">
        <v>2.0991118959928903</v>
      </c>
      <c r="DE4">
        <v>0.17155421906292309</v>
      </c>
      <c r="DF4">
        <v>0.61098792286519332</v>
      </c>
      <c r="DG4">
        <v>2.7305815818823769</v>
      </c>
      <c r="DH4">
        <v>2.0656472160588866</v>
      </c>
      <c r="DI4">
        <v>0.339169539808093</v>
      </c>
      <c r="DJ4">
        <v>0.3193053288922939</v>
      </c>
      <c r="DK4">
        <v>0.68292870991354482</v>
      </c>
      <c r="DL4">
        <v>7.4010553282183478E-2</v>
      </c>
      <c r="DM4">
        <v>0.12090011030762615</v>
      </c>
      <c r="DN4">
        <v>0.48390703004920599</v>
      </c>
      <c r="DO4">
        <v>8.2304903475484192E-2</v>
      </c>
      <c r="DP4">
        <v>0.55904360633635009</v>
      </c>
      <c r="DQ4">
        <v>5.7434555880642071</v>
      </c>
      <c r="DR4">
        <v>0.12178222198754921</v>
      </c>
      <c r="DS4">
        <v>8.5132002384612021E-2</v>
      </c>
      <c r="DT4">
        <v>6.9643234047310029E-2</v>
      </c>
      <c r="DU4">
        <v>2.9364825832634356</v>
      </c>
      <c r="DV4">
        <v>0.13220792343501592</v>
      </c>
      <c r="DW4">
        <v>5.4604535228715147E-2</v>
      </c>
      <c r="DX4">
        <v>0.22399208071458301</v>
      </c>
      <c r="DY4">
        <v>0.39677129971423419</v>
      </c>
      <c r="DZ4">
        <v>8.5594501423347943E-2</v>
      </c>
      <c r="EA4">
        <v>6.2731142224426467E-2</v>
      </c>
      <c r="EB4">
        <v>5.063788905044949E-2</v>
      </c>
      <c r="EC4">
        <v>7.2300805180070343E-2</v>
      </c>
      <c r="ED4">
        <v>0.17372049574546536</v>
      </c>
      <c r="EE4">
        <v>7.4210172202181429E-2</v>
      </c>
      <c r="EF4">
        <v>0.13875867819006124</v>
      </c>
      <c r="EG4">
        <v>0.1373576220525882</v>
      </c>
      <c r="EH4">
        <v>0.38821151543011467</v>
      </c>
      <c r="EI4">
        <v>0.23748992063030297</v>
      </c>
      <c r="EJ4">
        <v>0.21921578345602677</v>
      </c>
      <c r="EK4">
        <v>0.25144696556784063</v>
      </c>
      <c r="EL4">
        <v>0.10781806601065658</v>
      </c>
      <c r="EM4">
        <v>0.12769316116707416</v>
      </c>
      <c r="EN4">
        <v>0.23818173038175097</v>
      </c>
      <c r="EO4">
        <v>0.19997603304835793</v>
      </c>
      <c r="EP4">
        <v>0.23957492353931442</v>
      </c>
      <c r="EQ4">
        <v>0.30833045310461166</v>
      </c>
      <c r="ER4">
        <v>0.26653079243257138</v>
      </c>
      <c r="ES4">
        <v>0.25781400602605237</v>
      </c>
      <c r="ET4">
        <v>0.20830520592789675</v>
      </c>
      <c r="EU4">
        <v>0.31526096568717304</v>
      </c>
      <c r="EV4">
        <v>9.9454629449968746E-2</v>
      </c>
      <c r="EW4">
        <v>0.11496117359983828</v>
      </c>
      <c r="EX4">
        <v>0.30934940648575671</v>
      </c>
      <c r="EY4">
        <v>0.18581481034700403</v>
      </c>
      <c r="EZ4">
        <v>0.25448169373244867</v>
      </c>
      <c r="FA4">
        <v>0.22516431186172584</v>
      </c>
      <c r="FB4">
        <v>0.17657498020102208</v>
      </c>
      <c r="FC4">
        <v>9.6883734565054294E-2</v>
      </c>
      <c r="FD4">
        <v>0.31269249717566067</v>
      </c>
      <c r="FE4">
        <v>0.20718323042085857</v>
      </c>
      <c r="FF4">
        <v>0.11829984948680948</v>
      </c>
      <c r="FG4">
        <v>0.11864997889914213</v>
      </c>
      <c r="FH4">
        <v>0.20731634956854431</v>
      </c>
      <c r="FI4">
        <v>9.6718707523362549E-2</v>
      </c>
      <c r="FJ4">
        <v>7.1400311394924795E-2</v>
      </c>
      <c r="FK4">
        <v>7.0846552171466334E-2</v>
      </c>
      <c r="FL4">
        <v>0.14132733354324997</v>
      </c>
      <c r="FM4">
        <v>0.17348452078062623</v>
      </c>
      <c r="FN4">
        <v>0.39478126758665388</v>
      </c>
      <c r="FO4">
        <v>0.12987269731941634</v>
      </c>
      <c r="FP4">
        <v>0.126300824526593</v>
      </c>
    </row>
    <row r="5" spans="1:172" x14ac:dyDescent="0.2">
      <c r="A5" t="str">
        <v>PUF005</v>
      </c>
      <c r="B5">
        <v>0.24879125398185667</v>
      </c>
      <c r="C5">
        <v>0</v>
      </c>
      <c r="D5">
        <v>6.7059552718395199E-2</v>
      </c>
      <c r="E5">
        <v>0.94788627308213225</v>
      </c>
      <c r="F5">
        <v>0.11199635247480041</v>
      </c>
      <c r="G5">
        <v>0.45396929080320092</v>
      </c>
      <c r="H5">
        <v>0.12604747565253524</v>
      </c>
      <c r="I5">
        <v>2.0363111711043356</v>
      </c>
      <c r="J5">
        <v>0.15608132840324696</v>
      </c>
      <c r="K5">
        <v>7.7304765879199655E-2</v>
      </c>
      <c r="L5">
        <v>0.41524579057654931</v>
      </c>
      <c r="M5">
        <v>0.18603819992169657</v>
      </c>
      <c r="N5">
        <v>4.301649938131516E-2</v>
      </c>
      <c r="O5">
        <v>0.70105510805812221</v>
      </c>
      <c r="P5">
        <v>0.98211232769049672</v>
      </c>
      <c r="Q5">
        <v>1.0932350052696478</v>
      </c>
      <c r="R5">
        <v>2.4427397253476251</v>
      </c>
      <c r="S5">
        <v>0.25963519148491249</v>
      </c>
      <c r="T5">
        <v>1.8953336328982155</v>
      </c>
      <c r="U5">
        <v>1.6346554585106625</v>
      </c>
      <c r="V5">
        <v>0.84495397841589404</v>
      </c>
      <c r="W5">
        <v>0</v>
      </c>
      <c r="X5">
        <v>0.13894131656451403</v>
      </c>
      <c r="Y5">
        <v>0.23281037432737706</v>
      </c>
      <c r="Z5">
        <v>0.40724076578732299</v>
      </c>
      <c r="AA5">
        <v>0.17804015901412551</v>
      </c>
      <c r="AB5">
        <v>2.4097767595822139</v>
      </c>
      <c r="AC5">
        <v>0.61657986796769337</v>
      </c>
      <c r="AD5">
        <v>0</v>
      </c>
      <c r="AE5">
        <v>4.4780211806930516E-2</v>
      </c>
      <c r="AF5">
        <v>0.10926058874005122</v>
      </c>
      <c r="AG5">
        <v>0.32699512603556019</v>
      </c>
      <c r="AH5">
        <v>4.0922112094684056E-2</v>
      </c>
      <c r="AI5">
        <v>4.1391329357664708E-2</v>
      </c>
      <c r="AJ5">
        <v>1.5321826996410262</v>
      </c>
      <c r="AK5">
        <v>0</v>
      </c>
      <c r="AL5">
        <v>1.0825354875121134</v>
      </c>
      <c r="AM5">
        <v>0</v>
      </c>
      <c r="AN5">
        <v>10.93513361869058</v>
      </c>
      <c r="AO5">
        <v>0.62428474832905057</v>
      </c>
      <c r="AP5">
        <v>0</v>
      </c>
      <c r="AQ5">
        <v>0.83867269490056928</v>
      </c>
      <c r="AR5">
        <v>6.9609497936275933</v>
      </c>
      <c r="AS5">
        <v>1.0738003823879332</v>
      </c>
      <c r="AT5">
        <v>32.995287925715139</v>
      </c>
      <c r="AU5">
        <v>0</v>
      </c>
      <c r="AV5">
        <v>0.43367923186629881</v>
      </c>
      <c r="AW5">
        <v>1.0805768868662584</v>
      </c>
      <c r="AX5">
        <v>0</v>
      </c>
      <c r="AY5">
        <v>0</v>
      </c>
      <c r="AZ5">
        <v>0.35680899244413644</v>
      </c>
      <c r="BA5">
        <v>0.63588869159792616</v>
      </c>
      <c r="BB5">
        <v>12.544596395414718</v>
      </c>
      <c r="BC5">
        <v>0</v>
      </c>
      <c r="BD5">
        <v>3.2578906688770251</v>
      </c>
      <c r="BE5">
        <v>2.7982702591886537</v>
      </c>
      <c r="BF5">
        <v>0</v>
      </c>
      <c r="BG5">
        <v>0</v>
      </c>
      <c r="BH5">
        <v>0</v>
      </c>
      <c r="BI5">
        <v>0.33464709149844862</v>
      </c>
      <c r="BJ5">
        <v>0</v>
      </c>
      <c r="BK5">
        <v>0</v>
      </c>
      <c r="BL5">
        <v>0</v>
      </c>
      <c r="BM5">
        <v>0</v>
      </c>
      <c r="BN5">
        <v>0</v>
      </c>
      <c r="BO5">
        <v>1.1051296821070511</v>
      </c>
      <c r="BP5">
        <v>3.6678936528802724</v>
      </c>
      <c r="BQ5">
        <v>5.7939301880935403</v>
      </c>
      <c r="BR5">
        <v>2.0607966688210118</v>
      </c>
      <c r="BS5">
        <v>3.825123077378807</v>
      </c>
      <c r="BT5">
        <v>4.777921386718555</v>
      </c>
      <c r="BU5">
        <v>1.1340445205440834</v>
      </c>
      <c r="BV5">
        <v>0</v>
      </c>
      <c r="BW5">
        <v>18.016635645652759</v>
      </c>
      <c r="BX5">
        <v>1.9423196300510959</v>
      </c>
      <c r="BY5">
        <v>3.3871479778054754</v>
      </c>
      <c r="BZ5">
        <v>0.40305584752624118</v>
      </c>
      <c r="CA5">
        <v>0</v>
      </c>
      <c r="CB5">
        <v>21.293389498794628</v>
      </c>
      <c r="CC5">
        <v>0</v>
      </c>
      <c r="CD5">
        <v>0</v>
      </c>
      <c r="CE5">
        <v>3.5249036764879937</v>
      </c>
      <c r="CF5">
        <v>0.46498623170149278</v>
      </c>
      <c r="CG5">
        <v>0</v>
      </c>
      <c r="CH5">
        <v>0</v>
      </c>
      <c r="CI5">
        <v>0.92121303314046976</v>
      </c>
      <c r="CJ5">
        <v>0</v>
      </c>
      <c r="CK5">
        <v>0.26631731250816393</v>
      </c>
      <c r="CL5">
        <v>0.22108052079113005</v>
      </c>
      <c r="CM5">
        <v>10.020601751858669</v>
      </c>
      <c r="CN5">
        <v>0</v>
      </c>
      <c r="CO5">
        <v>0.16789318637364758</v>
      </c>
      <c r="CP5">
        <v>0.12353441595257399</v>
      </c>
      <c r="CQ5">
        <v>0.5654430528370159</v>
      </c>
      <c r="CR5">
        <v>0.62057564855708913</v>
      </c>
      <c r="CS5">
        <v>3.6769958204235627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0.32117226962191586</v>
      </c>
      <c r="DA5">
        <v>2.6940914758955818</v>
      </c>
      <c r="DB5">
        <v>0.21202765311629188</v>
      </c>
      <c r="DC5">
        <v>0.19000200753158142</v>
      </c>
      <c r="DD5">
        <v>2.1098972093773516</v>
      </c>
      <c r="DE5">
        <v>9.3240873590029499E-2</v>
      </c>
      <c r="DF5">
        <v>0.59995773792780083</v>
      </c>
      <c r="DG5">
        <v>2.8343448468944401</v>
      </c>
      <c r="DH5">
        <v>2.201180197493529</v>
      </c>
      <c r="DI5">
        <v>0.25126158586690495</v>
      </c>
      <c r="DJ5">
        <v>0.22543885577781919</v>
      </c>
      <c r="DK5">
        <v>0.47128051992473419</v>
      </c>
      <c r="DL5">
        <v>1.4376622927538736E-3</v>
      </c>
      <c r="DM5">
        <v>1.4574463976543251E-3</v>
      </c>
      <c r="DN5">
        <v>0.45718540543483177</v>
      </c>
      <c r="DO5">
        <v>9.2004520597326934E-4</v>
      </c>
      <c r="DP5">
        <v>0.48436308207295292</v>
      </c>
      <c r="DQ5">
        <v>5.8932680640877111</v>
      </c>
      <c r="DR5">
        <v>1.3591979263682919E-3</v>
      </c>
      <c r="DS5">
        <v>9.4481583644580877E-4</v>
      </c>
      <c r="DT5">
        <v>9.3029417206333138E-4</v>
      </c>
      <c r="DU5">
        <v>2.3578054956180927</v>
      </c>
      <c r="DV5">
        <v>8.8589323526911443E-2</v>
      </c>
      <c r="DW5">
        <v>9.2061813275603078E-4</v>
      </c>
      <c r="DX5">
        <v>0.11416396399686751</v>
      </c>
      <c r="DY5">
        <v>0.25615717867027832</v>
      </c>
      <c r="DZ5">
        <v>9.4957691576015232E-4</v>
      </c>
      <c r="EA5">
        <v>9.0247564885537028E-4</v>
      </c>
      <c r="EB5">
        <v>8.1418655098314057E-4</v>
      </c>
      <c r="EC5">
        <v>9.6549062669175779E-4</v>
      </c>
      <c r="ED5">
        <v>0.12663219117085883</v>
      </c>
      <c r="EE5">
        <v>8.0520931417266909E-4</v>
      </c>
      <c r="EF5">
        <v>5.9841821909873839E-2</v>
      </c>
      <c r="EG5">
        <v>8.6991785975106277E-4</v>
      </c>
      <c r="EH5">
        <v>5.7620330975246943E-2</v>
      </c>
      <c r="EI5">
        <v>5.5687878682431642E-2</v>
      </c>
      <c r="EJ5">
        <v>2.278901969514616E-2</v>
      </c>
      <c r="EK5">
        <v>7.4618109545705913E-2</v>
      </c>
      <c r="EL5">
        <v>1.9523031900208744E-2</v>
      </c>
      <c r="EM5">
        <v>5.2751671663627743E-2</v>
      </c>
      <c r="EN5">
        <v>8.2739538441065796E-2</v>
      </c>
      <c r="EO5">
        <v>4.2072797474977511E-2</v>
      </c>
      <c r="EP5">
        <v>0.15366919384707836</v>
      </c>
      <c r="EQ5">
        <v>0.11800884646146544</v>
      </c>
      <c r="ER5">
        <v>2.6468767657303164E-2</v>
      </c>
      <c r="ES5">
        <v>3.4294442394597585E-2</v>
      </c>
      <c r="ET5">
        <v>0.10165634486306159</v>
      </c>
      <c r="EU5">
        <v>3.9989025648250492E-2</v>
      </c>
      <c r="EV5">
        <v>4.89257862736227E-2</v>
      </c>
      <c r="EW5">
        <v>7.639942498369268E-3</v>
      </c>
      <c r="EX5">
        <v>0.15950037435036415</v>
      </c>
      <c r="EY5">
        <v>2.5557747071780896E-2</v>
      </c>
      <c r="EZ5">
        <v>2.1081182861122715E-2</v>
      </c>
      <c r="FA5">
        <v>2.3813025079209505E-2</v>
      </c>
      <c r="FB5">
        <v>1.419245307716728E-2</v>
      </c>
      <c r="FC5">
        <v>8.923347656872924E-3</v>
      </c>
      <c r="FD5">
        <v>1.7998980506882353E-2</v>
      </c>
      <c r="FE5">
        <v>9.7457594994739133E-3</v>
      </c>
      <c r="FF5">
        <v>1.2257083452281468E-2</v>
      </c>
      <c r="FG5">
        <v>1.0168582114993842E-2</v>
      </c>
      <c r="FH5">
        <v>2.2982833905159102E-2</v>
      </c>
      <c r="FI5">
        <v>8.8444297308066782E-3</v>
      </c>
      <c r="FJ5">
        <v>8.0675684167633276E-3</v>
      </c>
      <c r="FK5">
        <v>1.7465451918077895E-2</v>
      </c>
      <c r="FL5">
        <v>1.5144369515173681E-2</v>
      </c>
      <c r="FM5">
        <v>1.4850961189392336E-2</v>
      </c>
      <c r="FN5">
        <v>3.0642935801820294E-2</v>
      </c>
      <c r="FO5">
        <v>1.5791295302434279E-2</v>
      </c>
      <c r="FP5">
        <v>8.5145349904134429E-3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9FE18-D5EC-8442-931D-6A6DB2F5FCDC}">
  <dimension ref="A2:R175"/>
  <sheetViews>
    <sheetView zoomScale="150" zoomScaleNormal="130" workbookViewId="0">
      <selection activeCell="C3" sqref="B3:C174"/>
    </sheetView>
  </sheetViews>
  <sheetFormatPr baseColWidth="10" defaultColWidth="11" defaultRowHeight="16" x14ac:dyDescent="0.2"/>
  <cols>
    <col min="13" max="13" width="20" bestFit="1" customWidth="1"/>
  </cols>
  <sheetData>
    <row r="2" spans="1:18" x14ac:dyDescent="0.2">
      <c r="B2" t="s">
        <v>244</v>
      </c>
      <c r="C2" t="s">
        <v>263</v>
      </c>
      <c r="F2" t="str">
        <f>B2</f>
        <v>PUF001</v>
      </c>
      <c r="G2" t="str">
        <f>C2</f>
        <v>PUF005</v>
      </c>
      <c r="H2" t="str">
        <f>[1]PUF!G2</f>
        <v>95 CI</v>
      </c>
      <c r="J2" t="str">
        <f>F2</f>
        <v>PUF001</v>
      </c>
      <c r="K2" t="str">
        <f>G2</f>
        <v>PUF005</v>
      </c>
      <c r="M2" t="s">
        <v>5</v>
      </c>
      <c r="N2" t="str">
        <f>J2</f>
        <v>PUF001</v>
      </c>
      <c r="O2" t="str">
        <f>K2</f>
        <v>PUF005</v>
      </c>
      <c r="P2" t="s">
        <v>185</v>
      </c>
    </row>
    <row r="3" spans="1:18" x14ac:dyDescent="0.2">
      <c r="A3">
        <f>[2]Sheet2!G2</f>
        <v>1</v>
      </c>
      <c r="B3">
        <f>[3]Sheet2!H2</f>
        <v>1.1857178105756603</v>
      </c>
      <c r="C3">
        <f>[3]Sheet2!K2</f>
        <v>0.91430785838549544</v>
      </c>
      <c r="E3">
        <v>1</v>
      </c>
      <c r="F3">
        <f t="shared" ref="F3:F34" si="0">VLOOKUP($E3,$A$3:$C$178,2,FALSE)</f>
        <v>1.1857178105756603</v>
      </c>
      <c r="G3">
        <f t="shared" ref="G3:G34" si="1">VLOOKUP($E3,$A$3:$C$178,3,FALSE)</f>
        <v>0.91430785838549544</v>
      </c>
      <c r="H3">
        <f>[4]blank!T2</f>
        <v>0.10208238686623423</v>
      </c>
      <c r="J3">
        <f t="shared" ref="J3:J34" si="2">IF(F3&gt;H3,F3,0)</f>
        <v>1.1857178105756603</v>
      </c>
      <c r="K3">
        <f t="shared" ref="K3:K34" si="3">IF(G3&gt;H3,G3,0)</f>
        <v>0.91430785838549544</v>
      </c>
      <c r="M3" t="s">
        <v>9</v>
      </c>
      <c r="N3">
        <f>J3/Metadata!O$6</f>
        <v>0.32133273999294765</v>
      </c>
      <c r="O3">
        <f>K3/Metadata!P$6</f>
        <v>0.25049530366685957</v>
      </c>
      <c r="P3">
        <f t="shared" ref="P3:P34" si="4">AVERAGE(N3:O3)</f>
        <v>0.28591402182990361</v>
      </c>
      <c r="Q3">
        <f>STDEV(N3:O3)</f>
        <v>5.0089631588046989E-2</v>
      </c>
      <c r="R3" s="4">
        <f>Q3/P3</f>
        <v>0.17519123849702756</v>
      </c>
    </row>
    <row r="4" spans="1:18" x14ac:dyDescent="0.2">
      <c r="A4">
        <f>[2]Sheet2!G3</f>
        <v>2</v>
      </c>
      <c r="B4">
        <f>[3]Sheet2!H3</f>
        <v>8.4362064478049559E-2</v>
      </c>
      <c r="C4">
        <f>[3]Sheet2!K3</f>
        <v>3.4943233397699051E-2</v>
      </c>
      <c r="E4">
        <v>2</v>
      </c>
      <c r="F4">
        <f t="shared" si="0"/>
        <v>8.4362064478049559E-2</v>
      </c>
      <c r="G4">
        <f t="shared" si="1"/>
        <v>3.4943233397699051E-2</v>
      </c>
      <c r="H4">
        <f>[4]blank!T3</f>
        <v>4.4076334988931404E-2</v>
      </c>
      <c r="J4">
        <f t="shared" si="2"/>
        <v>8.4362064478049559E-2</v>
      </c>
      <c r="K4">
        <f t="shared" si="3"/>
        <v>0</v>
      </c>
      <c r="M4" t="s">
        <v>10</v>
      </c>
      <c r="N4">
        <f>J4/Metadata!O$6</f>
        <v>2.286234809699994E-2</v>
      </c>
      <c r="O4">
        <f>K4/Metadata!P$6</f>
        <v>0</v>
      </c>
      <c r="P4">
        <f t="shared" si="4"/>
        <v>1.143117404849997E-2</v>
      </c>
      <c r="Q4">
        <f t="shared" ref="Q4:Q67" si="5">STDEV(N4:O4)</f>
        <v>1.6166121373236021E-2</v>
      </c>
      <c r="R4" s="4">
        <f t="shared" ref="R4:R67" si="6">Q4/P4</f>
        <v>1.4142135623730954</v>
      </c>
    </row>
    <row r="5" spans="1:18" x14ac:dyDescent="0.2">
      <c r="A5">
        <f>[2]Sheet2!G4</f>
        <v>3</v>
      </c>
      <c r="B5">
        <f>[3]Sheet2!H4</f>
        <v>0.32784592507503529</v>
      </c>
      <c r="C5">
        <f>[3]Sheet2!K4</f>
        <v>0.24644385624068788</v>
      </c>
      <c r="E5">
        <v>3</v>
      </c>
      <c r="F5">
        <f t="shared" si="0"/>
        <v>0.32784592507503529</v>
      </c>
      <c r="G5">
        <f t="shared" si="1"/>
        <v>0.24644385624068788</v>
      </c>
      <c r="H5">
        <f>[4]blank!T4</f>
        <v>2.9699272336804632E-2</v>
      </c>
      <c r="J5">
        <f t="shared" si="2"/>
        <v>0.32784592507503529</v>
      </c>
      <c r="K5">
        <f t="shared" si="3"/>
        <v>0.24644385624068788</v>
      </c>
      <c r="M5" t="s">
        <v>11</v>
      </c>
      <c r="N5">
        <f>J5/Metadata!O$6</f>
        <v>8.8847134166550087E-2</v>
      </c>
      <c r="O5">
        <f>K5/Metadata!P$6</f>
        <v>6.751886472336846E-2</v>
      </c>
      <c r="P5">
        <f t="shared" si="4"/>
        <v>7.8182999444959267E-2</v>
      </c>
      <c r="Q5">
        <f t="shared" si="5"/>
        <v>1.5081363954247586E-2</v>
      </c>
      <c r="R5" s="4">
        <f t="shared" si="6"/>
        <v>0.19289825232229479</v>
      </c>
    </row>
    <row r="6" spans="1:18" x14ac:dyDescent="0.2">
      <c r="A6">
        <f>[2]Sheet2!G5</f>
        <v>4</v>
      </c>
      <c r="B6">
        <f>[3]Sheet2!H5</f>
        <v>3.269557933622036</v>
      </c>
      <c r="C6">
        <f>[3]Sheet2!K5</f>
        <v>3.4834820535851119</v>
      </c>
      <c r="E6">
        <v>4</v>
      </c>
      <c r="F6">
        <f t="shared" si="0"/>
        <v>3.269557933622036</v>
      </c>
      <c r="G6">
        <f t="shared" si="1"/>
        <v>3.4834820535851119</v>
      </c>
      <c r="H6">
        <f>[4]blank!T5</f>
        <v>8.0609543649877324E-2</v>
      </c>
      <c r="J6">
        <f t="shared" si="2"/>
        <v>3.269557933622036</v>
      </c>
      <c r="K6">
        <f t="shared" si="3"/>
        <v>3.4834820535851119</v>
      </c>
      <c r="M6" t="s">
        <v>12</v>
      </c>
      <c r="N6">
        <f>J6/Metadata!O$6</f>
        <v>0.88605906060091977</v>
      </c>
      <c r="O6">
        <f>K6/Metadata!P$6</f>
        <v>0.95437864481631696</v>
      </c>
      <c r="P6">
        <f t="shared" si="4"/>
        <v>0.92021885270861836</v>
      </c>
      <c r="Q6">
        <f t="shared" si="5"/>
        <v>4.830924128655277E-2</v>
      </c>
      <c r="R6" s="4">
        <f t="shared" si="6"/>
        <v>5.2497556580542691E-2</v>
      </c>
    </row>
    <row r="7" spans="1:18" x14ac:dyDescent="0.2">
      <c r="A7">
        <f>[2]Sheet2!G6</f>
        <v>10</v>
      </c>
      <c r="B7">
        <f>[3]Sheet2!H6</f>
        <v>0.28399771974365934</v>
      </c>
      <c r="C7">
        <f>[3]Sheet2!K6</f>
        <v>0.2840950146067337</v>
      </c>
      <c r="E7">
        <v>5</v>
      </c>
      <c r="F7">
        <f t="shared" si="0"/>
        <v>0.33773219421045031</v>
      </c>
      <c r="G7">
        <f t="shared" si="1"/>
        <v>0.41158659534586939</v>
      </c>
      <c r="H7">
        <f>[4]blank!T6</f>
        <v>6.6119350953790457E-2</v>
      </c>
      <c r="J7">
        <f t="shared" si="2"/>
        <v>0.33773219421045031</v>
      </c>
      <c r="K7">
        <f t="shared" si="3"/>
        <v>0.41158659534586939</v>
      </c>
      <c r="M7" t="s">
        <v>13</v>
      </c>
      <c r="N7">
        <f>J7/Metadata!O$6</f>
        <v>9.1526339894301034E-2</v>
      </c>
      <c r="O7">
        <f>K7/Metadata!P$6</f>
        <v>0.11276345077951042</v>
      </c>
      <c r="P7">
        <f t="shared" si="4"/>
        <v>0.10214489533690572</v>
      </c>
      <c r="Q7">
        <f t="shared" si="5"/>
        <v>1.5016905119742265E-2</v>
      </c>
      <c r="R7" s="4">
        <f t="shared" si="6"/>
        <v>0.14701571791925411</v>
      </c>
    </row>
    <row r="8" spans="1:18" x14ac:dyDescent="0.2">
      <c r="A8">
        <f>[2]Sheet2!G7</f>
        <v>9</v>
      </c>
      <c r="B8">
        <f>[3]Sheet2!H7</f>
        <v>0.54312595244394024</v>
      </c>
      <c r="C8">
        <f>[3]Sheet2!K7</f>
        <v>0.57359888188329533</v>
      </c>
      <c r="E8">
        <v>6</v>
      </c>
      <c r="F8">
        <f t="shared" si="0"/>
        <v>1.5302624937995941</v>
      </c>
      <c r="G8">
        <f t="shared" si="1"/>
        <v>1.6683371437057271</v>
      </c>
      <c r="H8">
        <f>[4]blank!T7</f>
        <v>7.3052994473091881E-2</v>
      </c>
      <c r="J8">
        <f t="shared" si="2"/>
        <v>1.5302624937995941</v>
      </c>
      <c r="K8">
        <f t="shared" si="3"/>
        <v>1.6683371437057271</v>
      </c>
      <c r="M8" t="s">
        <v>14</v>
      </c>
      <c r="N8">
        <f>J8/Metadata!O$6</f>
        <v>0.41470528287192998</v>
      </c>
      <c r="O8">
        <f>K8/Metadata!P$6</f>
        <v>0.45707866950768949</v>
      </c>
      <c r="P8">
        <f t="shared" si="4"/>
        <v>0.43589197618980974</v>
      </c>
      <c r="Q8">
        <f t="shared" si="5"/>
        <v>2.9962509031984979E-2</v>
      </c>
      <c r="R8" s="4">
        <f t="shared" si="6"/>
        <v>6.873838168321264E-2</v>
      </c>
    </row>
    <row r="9" spans="1:18" x14ac:dyDescent="0.2">
      <c r="A9">
        <f>[2]Sheet2!G8</f>
        <v>7</v>
      </c>
      <c r="B9">
        <f>[3]Sheet2!H8</f>
        <v>0.42888642543745492</v>
      </c>
      <c r="C9">
        <f>[3]Sheet2!K8</f>
        <v>0.46322447302416758</v>
      </c>
      <c r="E9">
        <v>7</v>
      </c>
      <c r="F9">
        <f t="shared" si="0"/>
        <v>0.42888642543745492</v>
      </c>
      <c r="G9">
        <f t="shared" si="1"/>
        <v>0.46322447302416758</v>
      </c>
      <c r="H9">
        <f>[4]blank!T8</f>
        <v>8.8354864379422887E-2</v>
      </c>
      <c r="J9">
        <f t="shared" si="2"/>
        <v>0.42888642543745492</v>
      </c>
      <c r="K9">
        <f t="shared" si="3"/>
        <v>0.46322447302416758</v>
      </c>
      <c r="M9" t="s">
        <v>15</v>
      </c>
      <c r="N9">
        <f>J9/Metadata!O$6</f>
        <v>0.11622938358722114</v>
      </c>
      <c r="O9">
        <f>K9/Metadata!P$6</f>
        <v>0.12691081452696681</v>
      </c>
      <c r="P9">
        <f t="shared" si="4"/>
        <v>0.12157009905709398</v>
      </c>
      <c r="Q9">
        <f t="shared" si="5"/>
        <v>7.5529122502699638E-3</v>
      </c>
      <c r="R9" s="4">
        <f t="shared" si="6"/>
        <v>6.2128042247648632E-2</v>
      </c>
    </row>
    <row r="10" spans="1:18" x14ac:dyDescent="0.2">
      <c r="A10">
        <f>[2]Sheet2!G9</f>
        <v>6</v>
      </c>
      <c r="B10">
        <f>[3]Sheet2!H9</f>
        <v>1.5302624937995941</v>
      </c>
      <c r="C10">
        <f>[3]Sheet2!K9</f>
        <v>1.6683371437057271</v>
      </c>
      <c r="E10">
        <v>8</v>
      </c>
      <c r="F10">
        <f t="shared" si="0"/>
        <v>6.8027062026554459</v>
      </c>
      <c r="G10">
        <f t="shared" si="1"/>
        <v>7.4834435538262127</v>
      </c>
      <c r="H10">
        <f>[4]blank!T9</f>
        <v>0.10175195161909692</v>
      </c>
      <c r="J10">
        <f t="shared" si="2"/>
        <v>6.8027062026554459</v>
      </c>
      <c r="K10">
        <f t="shared" si="3"/>
        <v>7.4834435538262127</v>
      </c>
      <c r="M10" t="s">
        <v>16</v>
      </c>
      <c r="N10">
        <f>J10/Metadata!O$6</f>
        <v>1.8435518164351727</v>
      </c>
      <c r="O10">
        <f>K10/Metadata!P$6</f>
        <v>2.050258507894323</v>
      </c>
      <c r="P10">
        <f t="shared" si="4"/>
        <v>1.946905162164748</v>
      </c>
      <c r="Q10">
        <f t="shared" si="5"/>
        <v>0.14616370324740052</v>
      </c>
      <c r="R10" s="4">
        <f t="shared" si="6"/>
        <v>7.5074896347227457E-2</v>
      </c>
    </row>
    <row r="11" spans="1:18" x14ac:dyDescent="0.2">
      <c r="A11">
        <f>[2]Sheet2!G10</f>
        <v>5</v>
      </c>
      <c r="B11">
        <f>[3]Sheet2!H10</f>
        <v>0.33773219421045031</v>
      </c>
      <c r="C11">
        <f>[3]Sheet2!K10</f>
        <v>0.41158659534586939</v>
      </c>
      <c r="E11">
        <v>9</v>
      </c>
      <c r="F11">
        <f t="shared" si="0"/>
        <v>0.54312595244394024</v>
      </c>
      <c r="G11">
        <f t="shared" si="1"/>
        <v>0.57359888188329533</v>
      </c>
      <c r="H11">
        <f>[4]blank!T10</f>
        <v>5.9927747177371316E-2</v>
      </c>
      <c r="J11">
        <f t="shared" si="2"/>
        <v>0.54312595244394024</v>
      </c>
      <c r="K11">
        <f t="shared" si="3"/>
        <v>0.57359888188329533</v>
      </c>
      <c r="M11" t="s">
        <v>17</v>
      </c>
      <c r="N11">
        <f>J11/Metadata!O$6</f>
        <v>0.14718860499814881</v>
      </c>
      <c r="O11">
        <f>K11/Metadata!P$6</f>
        <v>0.1571503785979125</v>
      </c>
      <c r="P11">
        <f t="shared" si="4"/>
        <v>0.15216949179803066</v>
      </c>
      <c r="Q11">
        <f t="shared" si="5"/>
        <v>7.0440376650380294E-3</v>
      </c>
      <c r="R11" s="4">
        <f t="shared" si="6"/>
        <v>4.6290735296581911E-2</v>
      </c>
    </row>
    <row r="12" spans="1:18" x14ac:dyDescent="0.2">
      <c r="A12">
        <f>[2]Sheet2!G11</f>
        <v>8</v>
      </c>
      <c r="B12">
        <f>[3]Sheet2!H11</f>
        <v>6.8027062026554459</v>
      </c>
      <c r="C12">
        <f>[3]Sheet2!K11</f>
        <v>7.4834435538262127</v>
      </c>
      <c r="E12">
        <v>10</v>
      </c>
      <c r="F12">
        <f t="shared" si="0"/>
        <v>0.28399771974365934</v>
      </c>
      <c r="G12">
        <f t="shared" si="1"/>
        <v>0.2840950146067337</v>
      </c>
      <c r="H12">
        <f>[4]blank!T11</f>
        <v>6.9508196633390321E-2</v>
      </c>
      <c r="J12">
        <f t="shared" si="2"/>
        <v>0.28399771974365934</v>
      </c>
      <c r="K12">
        <f t="shared" si="3"/>
        <v>0.2840950146067337</v>
      </c>
      <c r="M12" t="s">
        <v>18</v>
      </c>
      <c r="N12">
        <f>J12/Metadata!O$6</f>
        <v>7.6964151691939334E-2</v>
      </c>
      <c r="O12">
        <f>K12/Metadata!P$6</f>
        <v>7.7834250577063196E-2</v>
      </c>
      <c r="P12">
        <f t="shared" si="4"/>
        <v>7.7399201134501272E-2</v>
      </c>
      <c r="Q12">
        <f t="shared" si="5"/>
        <v>6.1525282197393818E-4</v>
      </c>
      <c r="R12" s="4">
        <f t="shared" si="6"/>
        <v>7.9490849124498868E-3</v>
      </c>
    </row>
    <row r="13" spans="1:18" x14ac:dyDescent="0.2">
      <c r="A13">
        <f>[2]Sheet2!G12</f>
        <v>14</v>
      </c>
      <c r="B13">
        <f>[3]Sheet2!H12</f>
        <v>0.14041431880021377</v>
      </c>
      <c r="C13">
        <f>[3]Sheet2!K12</f>
        <v>0.15808563522670879</v>
      </c>
      <c r="E13">
        <v>11</v>
      </c>
      <c r="F13">
        <f t="shared" si="0"/>
        <v>1.4060665124399263</v>
      </c>
      <c r="G13">
        <f t="shared" si="1"/>
        <v>1.5260282803724443</v>
      </c>
      <c r="H13">
        <f>[4]blank!T12</f>
        <v>6.1120146903326657E-2</v>
      </c>
      <c r="J13">
        <f t="shared" si="2"/>
        <v>1.4060665124399263</v>
      </c>
      <c r="K13">
        <f t="shared" si="3"/>
        <v>1.5260282803724443</v>
      </c>
      <c r="M13" t="s">
        <v>19</v>
      </c>
      <c r="N13">
        <f>J13/Metadata!O$6</f>
        <v>0.38104783534903253</v>
      </c>
      <c r="O13">
        <f>K13/Metadata!P$6</f>
        <v>0.41808993982740023</v>
      </c>
      <c r="P13">
        <f t="shared" si="4"/>
        <v>0.3995688875882164</v>
      </c>
      <c r="Q13">
        <f t="shared" si="5"/>
        <v>2.6192723266074379E-2</v>
      </c>
      <c r="R13" s="4">
        <f t="shared" si="6"/>
        <v>6.5552459362321042E-2</v>
      </c>
    </row>
    <row r="14" spans="1:18" x14ac:dyDescent="0.2">
      <c r="A14">
        <f>[2]Sheet2!G13</f>
        <v>11</v>
      </c>
      <c r="B14">
        <f>[3]Sheet2!H13</f>
        <v>1.4060665124399263</v>
      </c>
      <c r="C14">
        <f>[3]Sheet2!K13</f>
        <v>1.5260282803724443</v>
      </c>
      <c r="E14" t="s">
        <v>186</v>
      </c>
      <c r="F14">
        <f t="shared" si="0"/>
        <v>0.62842436273586655</v>
      </c>
      <c r="G14">
        <f t="shared" si="1"/>
        <v>0.68369038471385923</v>
      </c>
      <c r="H14">
        <f>[4]blank!T13</f>
        <v>8.0165819049794682E-2</v>
      </c>
      <c r="J14">
        <f t="shared" si="2"/>
        <v>0.62842436273586655</v>
      </c>
      <c r="K14">
        <f t="shared" si="3"/>
        <v>0.68369038471385923</v>
      </c>
      <c r="M14" t="s">
        <v>20</v>
      </c>
      <c r="N14">
        <f>J14/Metadata!O$6</f>
        <v>0.17030470534823153</v>
      </c>
      <c r="O14">
        <f>K14/Metadata!P$6</f>
        <v>0.1873124341678819</v>
      </c>
      <c r="P14">
        <f t="shared" si="4"/>
        <v>0.1788085697580567</v>
      </c>
      <c r="Q14">
        <f t="shared" si="5"/>
        <v>1.2026280380956657E-2</v>
      </c>
      <c r="R14" s="4">
        <f t="shared" si="6"/>
        <v>6.7257852334646179E-2</v>
      </c>
    </row>
    <row r="15" spans="1:18" x14ac:dyDescent="0.2">
      <c r="A15" t="str">
        <f>[2]Sheet2!G14</f>
        <v>12/13</v>
      </c>
      <c r="B15">
        <f>[3]Sheet2!H14</f>
        <v>0.62842436273586655</v>
      </c>
      <c r="C15">
        <f>[3]Sheet2!K14</f>
        <v>0.68369038471385923</v>
      </c>
      <c r="E15">
        <v>14</v>
      </c>
      <c r="F15">
        <f t="shared" si="0"/>
        <v>0.14041431880021377</v>
      </c>
      <c r="G15">
        <f t="shared" si="1"/>
        <v>0.15808563522670879</v>
      </c>
      <c r="H15">
        <f>[4]blank!T14</f>
        <v>8.6553175419723544E-2</v>
      </c>
      <c r="J15">
        <f t="shared" si="2"/>
        <v>0.14041431880021377</v>
      </c>
      <c r="K15">
        <f t="shared" si="3"/>
        <v>0.15808563522670879</v>
      </c>
      <c r="M15" t="s">
        <v>258</v>
      </c>
      <c r="N15">
        <f>J15/Metadata!O$6</f>
        <v>3.8052660921413121E-2</v>
      </c>
      <c r="O15">
        <f>K15/Metadata!P$6</f>
        <v>4.3311132938755256E-2</v>
      </c>
      <c r="P15">
        <f t="shared" si="4"/>
        <v>4.0681896930084185E-2</v>
      </c>
      <c r="Q15">
        <f t="shared" si="5"/>
        <v>3.7183012221423282E-3</v>
      </c>
      <c r="R15" s="4">
        <f t="shared" si="6"/>
        <v>9.1399406191225357E-2</v>
      </c>
    </row>
    <row r="16" spans="1:18" x14ac:dyDescent="0.2">
      <c r="A16">
        <f>[2]Sheet2!G15</f>
        <v>15</v>
      </c>
      <c r="B16">
        <f>[3]Sheet2!H15</f>
        <v>2.2414764632887021</v>
      </c>
      <c r="C16">
        <f>[3]Sheet2!K15</f>
        <v>2.5763775221197203</v>
      </c>
      <c r="E16">
        <v>15</v>
      </c>
      <c r="F16">
        <f t="shared" si="0"/>
        <v>2.2414764632887021</v>
      </c>
      <c r="G16">
        <f t="shared" si="1"/>
        <v>2.5763775221197203</v>
      </c>
      <c r="H16">
        <f>[4]blank!T15</f>
        <v>0.20599448763877562</v>
      </c>
      <c r="J16">
        <f t="shared" si="2"/>
        <v>2.2414764632887021</v>
      </c>
      <c r="K16">
        <f t="shared" si="3"/>
        <v>2.5763775221197203</v>
      </c>
      <c r="M16" t="s">
        <v>21</v>
      </c>
      <c r="N16">
        <f>J16/Metadata!O$6</f>
        <v>0.60744619601233596</v>
      </c>
      <c r="O16">
        <f>K16/Metadata!P$6</f>
        <v>0.70585685537414022</v>
      </c>
      <c r="P16">
        <f t="shared" si="4"/>
        <v>0.65665152569323815</v>
      </c>
      <c r="Q16">
        <f t="shared" si="5"/>
        <v>6.9586844575771203E-2</v>
      </c>
      <c r="R16" s="4">
        <f t="shared" si="6"/>
        <v>0.10597225751102488</v>
      </c>
    </row>
    <row r="17" spans="1:18" x14ac:dyDescent="0.2">
      <c r="A17">
        <f>[2]Sheet2!G16</f>
        <v>19</v>
      </c>
      <c r="B17">
        <f>[3]Sheet2!H16</f>
        <v>0.94210183234541922</v>
      </c>
      <c r="C17">
        <f>[3]Sheet2!K16</f>
        <v>0.9541593287093203</v>
      </c>
      <c r="E17">
        <v>16</v>
      </c>
      <c r="F17">
        <f t="shared" si="0"/>
        <v>4.1801566338040708</v>
      </c>
      <c r="G17">
        <f t="shared" si="1"/>
        <v>3.6092628042711503</v>
      </c>
      <c r="H17">
        <f>[4]blank!T16</f>
        <v>6.3473111160173443E-2</v>
      </c>
      <c r="J17">
        <f t="shared" si="2"/>
        <v>4.1801566338040708</v>
      </c>
      <c r="K17">
        <f t="shared" si="3"/>
        <v>3.6092628042711503</v>
      </c>
      <c r="M17" t="s">
        <v>22</v>
      </c>
      <c r="N17">
        <f>J17/Metadata!O$6</f>
        <v>1.1328337760970559</v>
      </c>
      <c r="O17">
        <f>K17/Metadata!P$6</f>
        <v>0.98883912445627253</v>
      </c>
      <c r="P17">
        <f t="shared" si="4"/>
        <v>1.0608364502766643</v>
      </c>
      <c r="Q17">
        <f t="shared" si="5"/>
        <v>0.10181959462979256</v>
      </c>
      <c r="R17" s="4">
        <f t="shared" si="6"/>
        <v>9.5980482762671085E-2</v>
      </c>
    </row>
    <row r="18" spans="1:18" x14ac:dyDescent="0.2">
      <c r="A18" t="str">
        <f>[2]Sheet2!G17</f>
        <v>18/30</v>
      </c>
      <c r="B18">
        <f>[3]Sheet2!H17</f>
        <v>8.3197458668063078</v>
      </c>
      <c r="C18">
        <f>[3]Sheet2!K17</f>
        <v>8.9770684906738492</v>
      </c>
      <c r="E18">
        <v>17</v>
      </c>
      <c r="F18">
        <f t="shared" si="0"/>
        <v>3.6613546262469159</v>
      </c>
      <c r="G18">
        <f t="shared" si="1"/>
        <v>4.0176386443755003</v>
      </c>
      <c r="H18">
        <f>[4]blank!T17</f>
        <v>6.1533540710765833E-2</v>
      </c>
      <c r="J18">
        <f t="shared" si="2"/>
        <v>3.6613546262469159</v>
      </c>
      <c r="K18">
        <f t="shared" si="3"/>
        <v>4.0176386443755003</v>
      </c>
      <c r="M18" t="s">
        <v>23</v>
      </c>
      <c r="N18">
        <f>J18/Metadata!O$6</f>
        <v>0.99223702608176634</v>
      </c>
      <c r="O18">
        <f>K18/Metadata!P$6</f>
        <v>1.100722916265505</v>
      </c>
      <c r="P18">
        <f t="shared" si="4"/>
        <v>1.0464799711736357</v>
      </c>
      <c r="Q18">
        <f t="shared" si="5"/>
        <v>7.6711108611980716E-2</v>
      </c>
      <c r="R18" s="4">
        <f t="shared" si="6"/>
        <v>7.3303943434243263E-2</v>
      </c>
    </row>
    <row r="19" spans="1:18" x14ac:dyDescent="0.2">
      <c r="A19">
        <f>[2]Sheet2!G18</f>
        <v>17</v>
      </c>
      <c r="B19">
        <f>[3]Sheet2!H18</f>
        <v>3.6613546262469159</v>
      </c>
      <c r="C19">
        <f>[3]Sheet2!K18</f>
        <v>4.0176386443755003</v>
      </c>
      <c r="E19" t="s">
        <v>187</v>
      </c>
      <c r="F19">
        <f t="shared" si="0"/>
        <v>8.3197458668063078</v>
      </c>
      <c r="G19">
        <f t="shared" si="1"/>
        <v>8.9770684906738492</v>
      </c>
      <c r="H19">
        <f>[4]blank!T18</f>
        <v>0.11259879914476356</v>
      </c>
      <c r="J19">
        <f t="shared" si="2"/>
        <v>8.3197458668063078</v>
      </c>
      <c r="K19">
        <f t="shared" si="3"/>
        <v>8.9770684906738492</v>
      </c>
      <c r="M19" t="s">
        <v>24</v>
      </c>
      <c r="N19">
        <f>J19/Metadata!O$6</f>
        <v>2.2546736766380748</v>
      </c>
      <c r="O19">
        <f>K19/Metadata!P$6</f>
        <v>2.4594708193587764</v>
      </c>
      <c r="P19">
        <f t="shared" si="4"/>
        <v>2.3570722479984259</v>
      </c>
      <c r="Q19">
        <f t="shared" si="5"/>
        <v>0.1448134483854373</v>
      </c>
      <c r="R19" s="4">
        <f t="shared" si="6"/>
        <v>6.1437848800947749E-2</v>
      </c>
    </row>
    <row r="20" spans="1:18" x14ac:dyDescent="0.2">
      <c r="A20">
        <f>[2]Sheet2!G19</f>
        <v>27</v>
      </c>
      <c r="B20">
        <f>[3]Sheet2!H19</f>
        <v>0.69069035157605407</v>
      </c>
      <c r="C20">
        <f>[3]Sheet2!K19</f>
        <v>0.65429758437846575</v>
      </c>
      <c r="E20">
        <v>19</v>
      </c>
      <c r="F20">
        <f t="shared" si="0"/>
        <v>0.94210183234541922</v>
      </c>
      <c r="G20">
        <f t="shared" si="1"/>
        <v>0.9541593287093203</v>
      </c>
      <c r="H20">
        <f>[4]blank!T19</f>
        <v>7.6206329621087934E-2</v>
      </c>
      <c r="J20">
        <f t="shared" si="2"/>
        <v>0.94210183234541922</v>
      </c>
      <c r="K20">
        <f t="shared" si="3"/>
        <v>0.9541593287093203</v>
      </c>
      <c r="M20" t="s">
        <v>25</v>
      </c>
      <c r="N20">
        <f>J20/Metadata!O$6</f>
        <v>0.25531214968674298</v>
      </c>
      <c r="O20">
        <f>K20/Metadata!P$6</f>
        <v>0.26141351471446539</v>
      </c>
      <c r="P20">
        <f t="shared" si="4"/>
        <v>0.25836283220060419</v>
      </c>
      <c r="Q20">
        <f t="shared" si="5"/>
        <v>4.3143165855969601E-3</v>
      </c>
      <c r="R20" s="4">
        <f t="shared" si="6"/>
        <v>1.6698673523779677E-2</v>
      </c>
    </row>
    <row r="21" spans="1:18" x14ac:dyDescent="0.2">
      <c r="A21">
        <f>[2]Sheet2!G20</f>
        <v>24</v>
      </c>
      <c r="B21">
        <f>[3]Sheet2!H20</f>
        <v>0.24155468050949341</v>
      </c>
      <c r="C21">
        <f>[3]Sheet2!K20</f>
        <v>0.51060933837580214</v>
      </c>
      <c r="E21" t="s">
        <v>188</v>
      </c>
      <c r="F21">
        <f t="shared" si="0"/>
        <v>6.1703266747898917</v>
      </c>
      <c r="G21">
        <f t="shared" si="1"/>
        <v>6.9653511009174904</v>
      </c>
      <c r="H21">
        <f>[4]blank!T20</f>
        <v>0.1028781905895528</v>
      </c>
      <c r="J21">
        <f t="shared" si="2"/>
        <v>6.1703266747898917</v>
      </c>
      <c r="K21">
        <f t="shared" si="3"/>
        <v>6.9653511009174904</v>
      </c>
      <c r="M21" t="s">
        <v>26</v>
      </c>
      <c r="N21">
        <f>J21/Metadata!O$6</f>
        <v>1.6721752506181928</v>
      </c>
      <c r="O21">
        <f>K21/Metadata!P$6</f>
        <v>1.9083153701113378</v>
      </c>
      <c r="P21">
        <f t="shared" si="4"/>
        <v>1.7902453103647653</v>
      </c>
      <c r="Q21">
        <f t="shared" si="5"/>
        <v>0.16697627980380442</v>
      </c>
      <c r="R21" s="4">
        <f t="shared" si="6"/>
        <v>9.3270055694089624E-2</v>
      </c>
    </row>
    <row r="22" spans="1:18" x14ac:dyDescent="0.2">
      <c r="A22">
        <f>[2]Sheet2!G21</f>
        <v>16</v>
      </c>
      <c r="B22">
        <f>[3]Sheet2!H21</f>
        <v>4.1801566338040708</v>
      </c>
      <c r="C22">
        <f>[3]Sheet2!K21</f>
        <v>3.6092628042711503</v>
      </c>
      <c r="E22" t="s">
        <v>189</v>
      </c>
      <c r="F22">
        <f t="shared" si="0"/>
        <v>4.7782204108815503</v>
      </c>
      <c r="G22">
        <f t="shared" si="1"/>
        <v>6.007358810040957</v>
      </c>
      <c r="H22">
        <f>[4]blank!T21</f>
        <v>0.10221013807484797</v>
      </c>
      <c r="J22">
        <f t="shared" si="2"/>
        <v>4.7782204108815503</v>
      </c>
      <c r="K22">
        <f t="shared" si="3"/>
        <v>6.007358810040957</v>
      </c>
      <c r="M22" t="s">
        <v>27</v>
      </c>
      <c r="N22">
        <f>J22/Metadata!O$6</f>
        <v>1.2949106804538661</v>
      </c>
      <c r="O22">
        <f>K22/Metadata!P$6</f>
        <v>1.6458517287757197</v>
      </c>
      <c r="P22">
        <f t="shared" si="4"/>
        <v>1.4703812046147928</v>
      </c>
      <c r="Q22">
        <f t="shared" si="5"/>
        <v>0.24815279506510093</v>
      </c>
      <c r="R22" s="4">
        <f t="shared" si="6"/>
        <v>0.16876765990089723</v>
      </c>
    </row>
    <row r="23" spans="1:18" x14ac:dyDescent="0.2">
      <c r="A23">
        <f>[2]Sheet2!G22</f>
        <v>32</v>
      </c>
      <c r="B23">
        <f>[3]Sheet2!H22</f>
        <v>2.2081025737486057</v>
      </c>
      <c r="C23">
        <f>[3]Sheet2!K22</f>
        <v>2.2659310147866565</v>
      </c>
      <c r="E23">
        <v>22</v>
      </c>
      <c r="F23">
        <f t="shared" si="0"/>
        <v>2.7735021903883612</v>
      </c>
      <c r="G23">
        <f t="shared" si="1"/>
        <v>3.1052058706857881</v>
      </c>
      <c r="H23">
        <f>[4]blank!T22</f>
        <v>6.7810048561061348E-2</v>
      </c>
      <c r="J23">
        <f t="shared" si="2"/>
        <v>2.7735021903883612</v>
      </c>
      <c r="K23">
        <f t="shared" si="3"/>
        <v>3.1052058706857881</v>
      </c>
      <c r="M23" t="s">
        <v>28</v>
      </c>
      <c r="N23">
        <f>J23/Metadata!O$6</f>
        <v>0.75162660986027741</v>
      </c>
      <c r="O23">
        <f>K23/Metadata!P$6</f>
        <v>0.85074133443310584</v>
      </c>
      <c r="P23">
        <f t="shared" si="4"/>
        <v>0.80118397214669157</v>
      </c>
      <c r="Q23">
        <f t="shared" si="5"/>
        <v>7.0084693860883923E-2</v>
      </c>
      <c r="R23" s="4">
        <f t="shared" si="6"/>
        <v>8.7476405291907006E-2</v>
      </c>
    </row>
    <row r="24" spans="1:18" x14ac:dyDescent="0.2">
      <c r="A24">
        <f>[2]Sheet2!G23</f>
        <v>34</v>
      </c>
      <c r="B24">
        <f>[3]Sheet2!H23</f>
        <v>4.4912547548175599E-2</v>
      </c>
      <c r="C24">
        <f>[3]Sheet2!K23</f>
        <v>4.7700367324143697E-3</v>
      </c>
      <c r="E24">
        <v>23</v>
      </c>
      <c r="F24">
        <f t="shared" si="0"/>
        <v>5.1947335570569929E-2</v>
      </c>
      <c r="G24">
        <f t="shared" si="1"/>
        <v>4.7483943426475436E-3</v>
      </c>
      <c r="H24">
        <f>[4]blank!T23</f>
        <v>5.2966325351472367E-2</v>
      </c>
      <c r="J24">
        <f t="shared" si="2"/>
        <v>0</v>
      </c>
      <c r="K24">
        <f t="shared" si="3"/>
        <v>0</v>
      </c>
      <c r="M24" s="7" t="s">
        <v>29</v>
      </c>
      <c r="N24">
        <f>J24/Metadata!O$6</f>
        <v>0</v>
      </c>
      <c r="O24">
        <f>K24/Metadata!P$6</f>
        <v>0</v>
      </c>
      <c r="P24">
        <f t="shared" si="4"/>
        <v>0</v>
      </c>
      <c r="Q24">
        <f t="shared" si="5"/>
        <v>0</v>
      </c>
      <c r="R24" s="4" t="e">
        <f t="shared" si="6"/>
        <v>#DIV/0!</v>
      </c>
    </row>
    <row r="25" spans="1:18" x14ac:dyDescent="0.2">
      <c r="A25">
        <f>[2]Sheet2!G24</f>
        <v>23</v>
      </c>
      <c r="B25">
        <f>[3]Sheet2!H24</f>
        <v>5.1947335570569929E-2</v>
      </c>
      <c r="C25">
        <f>[3]Sheet2!K24</f>
        <v>4.7483943426475436E-3</v>
      </c>
      <c r="E25">
        <v>24</v>
      </c>
      <c r="F25">
        <f t="shared" si="0"/>
        <v>0.24155468050949341</v>
      </c>
      <c r="G25">
        <f t="shared" si="1"/>
        <v>0.51060933837580214</v>
      </c>
      <c r="H25">
        <f>[4]blank!T24</f>
        <v>5.2196521841123444E-2</v>
      </c>
      <c r="J25">
        <f t="shared" si="2"/>
        <v>0.24155468050949341</v>
      </c>
      <c r="K25">
        <f t="shared" si="3"/>
        <v>0.51060933837580214</v>
      </c>
      <c r="M25" t="s">
        <v>30</v>
      </c>
      <c r="N25">
        <f>J25/Metadata!O$6</f>
        <v>6.5461973037710147E-2</v>
      </c>
      <c r="O25">
        <f>K25/Metadata!P$6</f>
        <v>0.13989296941780491</v>
      </c>
      <c r="P25">
        <f t="shared" si="4"/>
        <v>0.10267747122775753</v>
      </c>
      <c r="Q25">
        <f t="shared" si="5"/>
        <v>5.2630662270836397E-2</v>
      </c>
      <c r="R25" s="4">
        <f t="shared" si="6"/>
        <v>0.51258237704444343</v>
      </c>
    </row>
    <row r="26" spans="1:18" x14ac:dyDescent="0.2">
      <c r="A26" t="str">
        <f>[2]Sheet2!G25</f>
        <v>26/29</v>
      </c>
      <c r="B26">
        <f>[3]Sheet2!H25</f>
        <v>1.243900469084563</v>
      </c>
      <c r="C26">
        <f>[3]Sheet2!K25</f>
        <v>1.4966098142719677</v>
      </c>
      <c r="E26">
        <v>25</v>
      </c>
      <c r="F26">
        <f t="shared" si="0"/>
        <v>0.66339339837205002</v>
      </c>
      <c r="G26">
        <f t="shared" si="1"/>
        <v>0.85557812565514335</v>
      </c>
      <c r="H26">
        <f>[4]blank!T25</f>
        <v>4.6643735508269328E-2</v>
      </c>
      <c r="J26">
        <f t="shared" si="2"/>
        <v>0.66339339837205002</v>
      </c>
      <c r="K26">
        <f t="shared" si="3"/>
        <v>0.85557812565514335</v>
      </c>
      <c r="M26" t="s">
        <v>31</v>
      </c>
      <c r="N26">
        <f>J26/Metadata!O$6</f>
        <v>0.17978140877265805</v>
      </c>
      <c r="O26">
        <f>K26/Metadata!P$6</f>
        <v>0.23440496593254218</v>
      </c>
      <c r="P26">
        <f t="shared" si="4"/>
        <v>0.20709318735260013</v>
      </c>
      <c r="Q26">
        <f t="shared" si="5"/>
        <v>3.8624687680284903E-2</v>
      </c>
      <c r="R26" s="4">
        <f t="shared" si="6"/>
        <v>0.18650873152346581</v>
      </c>
    </row>
    <row r="27" spans="1:18" x14ac:dyDescent="0.2">
      <c r="A27">
        <f>[2]Sheet2!G26</f>
        <v>25</v>
      </c>
      <c r="B27">
        <f>[3]Sheet2!H26</f>
        <v>0.66339339837205002</v>
      </c>
      <c r="C27">
        <f>[3]Sheet2!K26</f>
        <v>0.85557812565514335</v>
      </c>
      <c r="E27" t="s">
        <v>190</v>
      </c>
      <c r="F27">
        <f t="shared" si="0"/>
        <v>1.243900469084563</v>
      </c>
      <c r="G27">
        <f t="shared" si="1"/>
        <v>1.4966098142719677</v>
      </c>
      <c r="H27">
        <f>[4]blank!T26</f>
        <v>8.1416475605122329E-2</v>
      </c>
      <c r="J27">
        <f t="shared" si="2"/>
        <v>1.243900469084563</v>
      </c>
      <c r="K27">
        <f t="shared" si="3"/>
        <v>1.4966098142719677</v>
      </c>
      <c r="M27" t="s">
        <v>32</v>
      </c>
      <c r="N27">
        <f>J27/Metadata!O$6</f>
        <v>0.33710039812541925</v>
      </c>
      <c r="O27">
        <f>K27/Metadata!P$6</f>
        <v>0.41003008610125508</v>
      </c>
      <c r="P27">
        <f t="shared" si="4"/>
        <v>0.37356524211333719</v>
      </c>
      <c r="Q27">
        <f t="shared" si="5"/>
        <v>5.1569076917532521E-2</v>
      </c>
      <c r="R27" s="4">
        <f t="shared" si="6"/>
        <v>0.13804570421433054</v>
      </c>
    </row>
    <row r="28" spans="1:18" x14ac:dyDescent="0.2">
      <c r="A28">
        <f>[2]Sheet2!G27</f>
        <v>31</v>
      </c>
      <c r="B28">
        <f>[3]Sheet2!H27</f>
        <v>7.9280297766503089</v>
      </c>
      <c r="C28">
        <f>[3]Sheet2!K27</f>
        <v>8.8559295914856762</v>
      </c>
      <c r="E28">
        <v>27</v>
      </c>
      <c r="F28">
        <f t="shared" si="0"/>
        <v>0.69069035157605407</v>
      </c>
      <c r="G28">
        <f t="shared" si="1"/>
        <v>0.65429758437846575</v>
      </c>
      <c r="H28">
        <f>[4]blank!T27</f>
        <v>4.1805674952559838E-2</v>
      </c>
      <c r="J28">
        <f t="shared" si="2"/>
        <v>0.69069035157605407</v>
      </c>
      <c r="K28">
        <f t="shared" si="3"/>
        <v>0.65429758437846575</v>
      </c>
      <c r="M28" t="s">
        <v>33</v>
      </c>
      <c r="N28">
        <f>J28/Metadata!O$6</f>
        <v>0.18717895706641557</v>
      </c>
      <c r="O28">
        <f>K28/Metadata!P$6</f>
        <v>0.17925961215819791</v>
      </c>
      <c r="P28">
        <f t="shared" si="4"/>
        <v>0.18321928461230674</v>
      </c>
      <c r="Q28">
        <f t="shared" si="5"/>
        <v>5.599822487155866E-3</v>
      </c>
      <c r="R28" s="4">
        <f t="shared" si="6"/>
        <v>3.0563499355458833E-2</v>
      </c>
    </row>
    <row r="29" spans="1:18" x14ac:dyDescent="0.2">
      <c r="A29" t="str">
        <f>[2]Sheet2!G28</f>
        <v>20/28</v>
      </c>
      <c r="B29">
        <f>[3]Sheet2!H28</f>
        <v>6.1703266747898917</v>
      </c>
      <c r="C29">
        <f>[3]Sheet2!K28</f>
        <v>6.9653511009174904</v>
      </c>
      <c r="E29">
        <v>31</v>
      </c>
      <c r="F29">
        <f t="shared" si="0"/>
        <v>7.9280297766503089</v>
      </c>
      <c r="G29">
        <f t="shared" si="1"/>
        <v>8.8559295914856762</v>
      </c>
      <c r="H29">
        <f>[4]blank!T28</f>
        <v>6.7175916575233779E-2</v>
      </c>
      <c r="J29">
        <f t="shared" si="2"/>
        <v>7.9280297766503089</v>
      </c>
      <c r="K29">
        <f t="shared" si="3"/>
        <v>8.8559295914856762</v>
      </c>
      <c r="M29" t="s">
        <v>34</v>
      </c>
      <c r="N29">
        <f>J29/Metadata!O$6</f>
        <v>2.1485175546447297</v>
      </c>
      <c r="O29">
        <f>K29/Metadata!P$6</f>
        <v>2.4262820798552203</v>
      </c>
      <c r="P29">
        <f t="shared" si="4"/>
        <v>2.287399817249975</v>
      </c>
      <c r="Q29">
        <f t="shared" si="5"/>
        <v>0.19640917934939961</v>
      </c>
      <c r="R29" s="4">
        <f t="shared" si="6"/>
        <v>8.5865696879145692E-2</v>
      </c>
    </row>
    <row r="30" spans="1:18" x14ac:dyDescent="0.2">
      <c r="A30" t="str">
        <f>[2]Sheet2!G29</f>
        <v>21/33</v>
      </c>
      <c r="B30">
        <f>[3]Sheet2!H29</f>
        <v>4.7782204108815503</v>
      </c>
      <c r="C30">
        <f>[3]Sheet2!K29</f>
        <v>6.007358810040957</v>
      </c>
      <c r="E30">
        <v>32</v>
      </c>
      <c r="F30">
        <f t="shared" si="0"/>
        <v>2.2081025737486057</v>
      </c>
      <c r="G30">
        <f t="shared" si="1"/>
        <v>2.2659310147866565</v>
      </c>
      <c r="H30">
        <f>[4]blank!T29</f>
        <v>5.8194148018948871E-2</v>
      </c>
      <c r="J30">
        <f t="shared" si="2"/>
        <v>2.2081025737486057</v>
      </c>
      <c r="K30">
        <f t="shared" si="3"/>
        <v>2.2659310147866565</v>
      </c>
      <c r="M30" t="s">
        <v>35</v>
      </c>
      <c r="N30">
        <f>J30/Metadata!O$6</f>
        <v>0.59840178150283763</v>
      </c>
      <c r="O30">
        <f>K30/Metadata!P$6</f>
        <v>0.62080301774877888</v>
      </c>
      <c r="P30">
        <f t="shared" si="4"/>
        <v>0.6096023996258082</v>
      </c>
      <c r="Q30">
        <f t="shared" si="5"/>
        <v>1.5840066056466942E-2</v>
      </c>
      <c r="R30" s="4">
        <f t="shared" si="6"/>
        <v>2.5984258044571409E-2</v>
      </c>
    </row>
    <row r="31" spans="1:18" x14ac:dyDescent="0.2">
      <c r="A31">
        <f>[2]Sheet2!G30</f>
        <v>22</v>
      </c>
      <c r="B31">
        <f>[3]Sheet2!H30</f>
        <v>2.7735021903883612</v>
      </c>
      <c r="C31">
        <f>[3]Sheet2!K30</f>
        <v>3.1052058706857881</v>
      </c>
      <c r="E31">
        <v>34</v>
      </c>
      <c r="F31">
        <f t="shared" si="0"/>
        <v>4.4912547548175599E-2</v>
      </c>
      <c r="G31">
        <f t="shared" si="1"/>
        <v>4.7700367324143697E-3</v>
      </c>
      <c r="H31">
        <f>[4]blank!T30</f>
        <v>4.378818951364491E-2</v>
      </c>
      <c r="J31">
        <f t="shared" si="2"/>
        <v>4.4912547548175599E-2</v>
      </c>
      <c r="K31">
        <f t="shared" si="3"/>
        <v>0</v>
      </c>
      <c r="M31" s="7" t="s">
        <v>36</v>
      </c>
      <c r="N31">
        <f>J31/Metadata!O$6</f>
        <v>1.2171422099759304E-2</v>
      </c>
      <c r="O31">
        <f>K31/Metadata!P$6</f>
        <v>0</v>
      </c>
      <c r="P31">
        <f t="shared" si="4"/>
        <v>6.0857110498796522E-3</v>
      </c>
      <c r="Q31">
        <f t="shared" si="5"/>
        <v>8.6064951034236104E-3</v>
      </c>
      <c r="R31" s="4">
        <f t="shared" si="6"/>
        <v>1.4142135623730949</v>
      </c>
    </row>
    <row r="32" spans="1:18" x14ac:dyDescent="0.2">
      <c r="A32">
        <f>[2]Sheet2!G31</f>
        <v>36</v>
      </c>
      <c r="B32">
        <f>[3]Sheet2!H31</f>
        <v>0.44112341806741051</v>
      </c>
      <c r="C32">
        <f>[3]Sheet2!K31</f>
        <v>0.40153266362064222</v>
      </c>
      <c r="E32">
        <v>35</v>
      </c>
      <c r="F32">
        <f t="shared" si="0"/>
        <v>0.25864564665564477</v>
      </c>
      <c r="G32">
        <f t="shared" si="1"/>
        <v>0.16456727839086063</v>
      </c>
      <c r="H32">
        <f>[4]blank!T31</f>
        <v>4.1194838032210378E-2</v>
      </c>
      <c r="J32">
        <f t="shared" si="2"/>
        <v>0.25864564665564477</v>
      </c>
      <c r="K32">
        <f t="shared" si="3"/>
        <v>0.16456727839086063</v>
      </c>
      <c r="M32" t="s">
        <v>37</v>
      </c>
      <c r="N32">
        <f>J32/Metadata!O$6</f>
        <v>7.0093671180292014E-2</v>
      </c>
      <c r="O32">
        <f>K32/Metadata!P$6</f>
        <v>4.5086925586465258E-2</v>
      </c>
      <c r="P32">
        <f t="shared" si="4"/>
        <v>5.7590298383378632E-2</v>
      </c>
      <c r="Q32">
        <f t="shared" si="5"/>
        <v>1.7682439384801733E-2</v>
      </c>
      <c r="R32" s="4">
        <f t="shared" si="6"/>
        <v>0.30703850963038476</v>
      </c>
    </row>
    <row r="33" spans="1:18" x14ac:dyDescent="0.2">
      <c r="A33">
        <f>[2]Sheet2!G32</f>
        <v>39</v>
      </c>
      <c r="B33">
        <f>[3]Sheet2!H32</f>
        <v>0.17233711723951631</v>
      </c>
      <c r="C33">
        <f>[3]Sheet2!K32</f>
        <v>0.15211313538977919</v>
      </c>
      <c r="E33">
        <v>36</v>
      </c>
      <c r="F33">
        <f t="shared" si="0"/>
        <v>0.44112341806741051</v>
      </c>
      <c r="G33">
        <f t="shared" si="1"/>
        <v>0.40153266362064222</v>
      </c>
      <c r="H33">
        <f>[4]blank!T32</f>
        <v>4.7113538394428223E-2</v>
      </c>
      <c r="J33">
        <f t="shared" si="2"/>
        <v>0.44112341806741051</v>
      </c>
      <c r="K33">
        <f t="shared" si="3"/>
        <v>0.40153266362064222</v>
      </c>
      <c r="M33" t="s">
        <v>38</v>
      </c>
      <c r="N33">
        <f>J33/Metadata!O$6</f>
        <v>0.11954564175251606</v>
      </c>
      <c r="O33">
        <f>K33/Metadata!P$6</f>
        <v>0.11000894893698682</v>
      </c>
      <c r="P33">
        <f t="shared" si="4"/>
        <v>0.11477729534475144</v>
      </c>
      <c r="Q33">
        <f t="shared" si="5"/>
        <v>6.7434601599537548E-3</v>
      </c>
      <c r="R33" s="4">
        <f t="shared" si="6"/>
        <v>5.8752561991452443E-2</v>
      </c>
    </row>
    <row r="34" spans="1:18" x14ac:dyDescent="0.2">
      <c r="A34">
        <f>[2]Sheet2!G33</f>
        <v>38</v>
      </c>
      <c r="B34">
        <f>[3]Sheet2!H33</f>
        <v>0.24676697972810099</v>
      </c>
      <c r="C34">
        <f>[3]Sheet2!K33</f>
        <v>0.15038876194832121</v>
      </c>
      <c r="E34">
        <v>37</v>
      </c>
      <c r="F34">
        <f t="shared" si="0"/>
        <v>1.4506109430228122</v>
      </c>
      <c r="G34">
        <f t="shared" si="1"/>
        <v>1.2017070881835388</v>
      </c>
      <c r="H34">
        <f>[4]blank!T33</f>
        <v>6.3425218457330845E-2</v>
      </c>
      <c r="J34">
        <f t="shared" si="2"/>
        <v>1.4506109430228122</v>
      </c>
      <c r="K34">
        <f t="shared" si="3"/>
        <v>1.2017070881835388</v>
      </c>
      <c r="M34" t="s">
        <v>39</v>
      </c>
      <c r="N34">
        <f>J34/Metadata!O$6</f>
        <v>0.39311949675359154</v>
      </c>
      <c r="O34">
        <f>K34/Metadata!P$6</f>
        <v>0.32923481867989657</v>
      </c>
      <c r="P34">
        <f t="shared" si="4"/>
        <v>0.36117715771674408</v>
      </c>
      <c r="Q34">
        <f t="shared" si="5"/>
        <v>4.517328907982926E-2</v>
      </c>
      <c r="R34" s="4">
        <f t="shared" si="6"/>
        <v>0.12507238654127942</v>
      </c>
    </row>
    <row r="35" spans="1:18" x14ac:dyDescent="0.2">
      <c r="A35">
        <f>[2]Sheet2!G34</f>
        <v>35</v>
      </c>
      <c r="B35">
        <f>[3]Sheet2!H34</f>
        <v>0.25864564665564477</v>
      </c>
      <c r="C35">
        <f>[3]Sheet2!K34</f>
        <v>0.16456727839086063</v>
      </c>
      <c r="E35">
        <v>38</v>
      </c>
      <c r="F35">
        <f t="shared" ref="F35:F66" si="7">VLOOKUP($E35,$A$3:$C$178,2,FALSE)</f>
        <v>0.24676697972810099</v>
      </c>
      <c r="G35">
        <f t="shared" ref="G35:G66" si="8">VLOOKUP($E35,$A$3:$C$178,3,FALSE)</f>
        <v>0.15038876194832121</v>
      </c>
      <c r="H35">
        <f>[4]blank!T34</f>
        <v>4.0080237194337807E-2</v>
      </c>
      <c r="J35">
        <f t="shared" ref="J35:J66" si="9">IF(F35&gt;H35,F35,0)</f>
        <v>0.24676697972810099</v>
      </c>
      <c r="K35">
        <f t="shared" ref="K35:K66" si="10">IF(G35&gt;H35,G35,0)</f>
        <v>0.15038876194832121</v>
      </c>
      <c r="M35" t="s">
        <v>40</v>
      </c>
      <c r="N35">
        <f>J35/Metadata!O$6</f>
        <v>6.6874520251422945E-2</v>
      </c>
      <c r="O35">
        <f>K35/Metadata!P$6</f>
        <v>4.1202400533720929E-2</v>
      </c>
      <c r="P35">
        <f t="shared" ref="P35:P66" si="11">AVERAGE(N35:O35)</f>
        <v>5.4038460392571937E-2</v>
      </c>
      <c r="Q35">
        <f t="shared" si="5"/>
        <v>1.8152929939819987E-2</v>
      </c>
      <c r="R35" s="4">
        <f t="shared" si="6"/>
        <v>0.33592611277125262</v>
      </c>
    </row>
    <row r="36" spans="1:18" x14ac:dyDescent="0.2">
      <c r="A36">
        <f>[2]Sheet2!G35</f>
        <v>37</v>
      </c>
      <c r="B36">
        <f>[3]Sheet2!H35</f>
        <v>1.4506109430228122</v>
      </c>
      <c r="C36">
        <f>[3]Sheet2!K35</f>
        <v>1.2017070881835388</v>
      </c>
      <c r="E36">
        <v>39</v>
      </c>
      <c r="F36">
        <f t="shared" si="7"/>
        <v>0.17233711723951631</v>
      </c>
      <c r="G36">
        <f t="shared" si="8"/>
        <v>0.15211313538977919</v>
      </c>
      <c r="H36">
        <f>[4]blank!T35</f>
        <v>4.1125150885073652E-2</v>
      </c>
      <c r="J36">
        <f t="shared" si="9"/>
        <v>0.17233711723951631</v>
      </c>
      <c r="K36">
        <f t="shared" si="10"/>
        <v>0.15211313538977919</v>
      </c>
      <c r="M36" t="s">
        <v>41</v>
      </c>
      <c r="N36">
        <f>J36/Metadata!O$6</f>
        <v>4.6703825810100713E-2</v>
      </c>
      <c r="O36">
        <f>K36/Metadata!P$6</f>
        <v>4.1674831613571675E-2</v>
      </c>
      <c r="P36">
        <f t="shared" si="11"/>
        <v>4.4189328711836194E-2</v>
      </c>
      <c r="Q36">
        <f t="shared" si="5"/>
        <v>3.5560358989134757E-3</v>
      </c>
      <c r="R36" s="4">
        <f t="shared" si="6"/>
        <v>8.0472729561084838E-2</v>
      </c>
    </row>
    <row r="37" spans="1:18" x14ac:dyDescent="0.2">
      <c r="A37">
        <f>[2]Sheet2!G36</f>
        <v>54</v>
      </c>
      <c r="B37">
        <f>[3]Sheet2!H36</f>
        <v>6.1464778553904531E-2</v>
      </c>
      <c r="C37">
        <f>[3]Sheet2!K36</f>
        <v>9.8594792674620655E-3</v>
      </c>
      <c r="E37" t="s">
        <v>191</v>
      </c>
      <c r="F37">
        <f t="shared" si="7"/>
        <v>5.1846753416034774</v>
      </c>
      <c r="G37">
        <f t="shared" si="8"/>
        <v>5.6307714211941491</v>
      </c>
      <c r="H37">
        <f>[4]blank!T36</f>
        <v>0.1985369714331795</v>
      </c>
      <c r="J37">
        <f t="shared" si="9"/>
        <v>5.1846753416034774</v>
      </c>
      <c r="K37">
        <f t="shared" si="10"/>
        <v>5.6307714211941491</v>
      </c>
      <c r="M37" t="s">
        <v>42</v>
      </c>
      <c r="N37">
        <f>J37/Metadata!O$6</f>
        <v>1.4050610681832294</v>
      </c>
      <c r="O37">
        <f>K37/Metadata!P$6</f>
        <v>1.5426771016945671</v>
      </c>
      <c r="P37">
        <f t="shared" si="11"/>
        <v>1.4738690849388982</v>
      </c>
      <c r="Q37">
        <f t="shared" si="5"/>
        <v>9.7309230495862029E-2</v>
      </c>
      <c r="R37" s="4">
        <f t="shared" si="6"/>
        <v>6.6022980935173184E-2</v>
      </c>
    </row>
    <row r="38" spans="1:18" x14ac:dyDescent="0.2">
      <c r="A38" t="str">
        <f>[2]Sheet2!G37</f>
        <v>50/53</v>
      </c>
      <c r="B38">
        <f>[3]Sheet2!H37</f>
        <v>4.3046237542010024</v>
      </c>
      <c r="C38">
        <f>[3]Sheet2!K37</f>
        <v>3.9462164052850301</v>
      </c>
      <c r="E38">
        <v>41</v>
      </c>
      <c r="F38">
        <f t="shared" si="7"/>
        <v>0.90998331996602111</v>
      </c>
      <c r="G38">
        <f t="shared" si="8"/>
        <v>1.6218794799642649E-2</v>
      </c>
      <c r="H38">
        <f>[4]blank!T37</f>
        <v>7.2395826103574604E-2</v>
      </c>
      <c r="J38">
        <f t="shared" si="9"/>
        <v>0.90998331996602111</v>
      </c>
      <c r="K38">
        <f t="shared" si="10"/>
        <v>0</v>
      </c>
      <c r="M38" s="7" t="s">
        <v>43</v>
      </c>
      <c r="N38">
        <f>J38/Metadata!O$6</f>
        <v>0.2466079457898995</v>
      </c>
      <c r="O38">
        <f>K38/Metadata!P$6</f>
        <v>0</v>
      </c>
      <c r="P38">
        <f t="shared" si="11"/>
        <v>0.12330397289494975</v>
      </c>
      <c r="Q38">
        <f t="shared" si="5"/>
        <v>0.17437815076252244</v>
      </c>
      <c r="R38" s="4">
        <f t="shared" si="6"/>
        <v>1.4142135623730951</v>
      </c>
    </row>
    <row r="39" spans="1:18" x14ac:dyDescent="0.2">
      <c r="A39" t="str">
        <f>[2]Sheet2!G38</f>
        <v>45/51</v>
      </c>
      <c r="B39">
        <f>[3]Sheet2!H38</f>
        <v>2.3102359368380574</v>
      </c>
      <c r="C39">
        <f>[3]Sheet2!K38</f>
        <v>2.2942464501147115</v>
      </c>
      <c r="E39">
        <v>42</v>
      </c>
      <c r="F39">
        <f t="shared" si="7"/>
        <v>3.7201830147454467</v>
      </c>
      <c r="G39">
        <f t="shared" si="8"/>
        <v>3.9783179166164682</v>
      </c>
      <c r="H39">
        <f>[4]blank!T38</f>
        <v>9.0017954989573573E-2</v>
      </c>
      <c r="J39">
        <f t="shared" si="9"/>
        <v>3.7201830147454467</v>
      </c>
      <c r="K39">
        <f t="shared" si="10"/>
        <v>3.9783179166164682</v>
      </c>
      <c r="M39" t="s">
        <v>44</v>
      </c>
      <c r="N39">
        <f>J39/Metadata!O$6</f>
        <v>1.0081796787913726</v>
      </c>
      <c r="O39">
        <f>K39/Metadata!P$6</f>
        <v>1.0899501141397601</v>
      </c>
      <c r="P39">
        <f t="shared" si="11"/>
        <v>1.0490648964655662</v>
      </c>
      <c r="Q39">
        <f t="shared" si="5"/>
        <v>5.7820429335420941E-2</v>
      </c>
      <c r="R39" s="4">
        <f t="shared" si="6"/>
        <v>5.5116160620973367E-2</v>
      </c>
    </row>
    <row r="40" spans="1:18" x14ac:dyDescent="0.2">
      <c r="A40">
        <f>[2]Sheet2!G39</f>
        <v>46</v>
      </c>
      <c r="B40">
        <f>[3]Sheet2!H39</f>
        <v>1.134851943366699</v>
      </c>
      <c r="C40">
        <f>[3]Sheet2!K39</f>
        <v>1.5502191054706767E-2</v>
      </c>
      <c r="E40">
        <v>43</v>
      </c>
      <c r="F40">
        <f t="shared" si="7"/>
        <v>1.1526289946205397</v>
      </c>
      <c r="G40">
        <f t="shared" si="8"/>
        <v>1.7900985455166104E-2</v>
      </c>
      <c r="H40">
        <f>[4]blank!T39</f>
        <v>0.10836931676602471</v>
      </c>
      <c r="J40">
        <f t="shared" si="9"/>
        <v>1.1526289946205397</v>
      </c>
      <c r="K40">
        <f t="shared" si="10"/>
        <v>0</v>
      </c>
      <c r="M40" s="7" t="s">
        <v>45</v>
      </c>
      <c r="N40">
        <f>J40/Metadata!O$6</f>
        <v>0.31236558119753477</v>
      </c>
      <c r="O40">
        <f>K40/Metadata!P$6</f>
        <v>0</v>
      </c>
      <c r="P40">
        <f t="shared" si="11"/>
        <v>0.15618279059876738</v>
      </c>
      <c r="Q40">
        <f t="shared" si="5"/>
        <v>0.22087582067405395</v>
      </c>
      <c r="R40" s="4">
        <f t="shared" si="6"/>
        <v>1.4142135623730949</v>
      </c>
    </row>
    <row r="41" spans="1:18" x14ac:dyDescent="0.2">
      <c r="A41">
        <f>[2]Sheet2!G40</f>
        <v>52</v>
      </c>
      <c r="B41">
        <f>[3]Sheet2!H40</f>
        <v>121.1861550124152</v>
      </c>
      <c r="C41">
        <f>[3]Sheet2!K40</f>
        <v>121.25768312729123</v>
      </c>
      <c r="E41" t="s">
        <v>192</v>
      </c>
      <c r="F41">
        <f t="shared" si="7"/>
        <v>40.700470363554395</v>
      </c>
      <c r="G41">
        <f t="shared" si="8"/>
        <v>40.186616048783357</v>
      </c>
      <c r="H41">
        <f>[4]blank!T40</f>
        <v>0.1802072149234191</v>
      </c>
      <c r="J41">
        <f t="shared" si="9"/>
        <v>40.700470363554395</v>
      </c>
      <c r="K41">
        <f t="shared" si="10"/>
        <v>40.186616048783357</v>
      </c>
      <c r="M41" t="s">
        <v>46</v>
      </c>
      <c r="N41">
        <f>J41/Metadata!O$6</f>
        <v>11.02993776788526</v>
      </c>
      <c r="O41">
        <f>K41/Metadata!P$6</f>
        <v>11.010031794169663</v>
      </c>
      <c r="P41">
        <f t="shared" si="11"/>
        <v>11.01998478102746</v>
      </c>
      <c r="Q41">
        <f t="shared" si="5"/>
        <v>1.4075649000419573E-2</v>
      </c>
      <c r="R41" s="4">
        <f t="shared" si="6"/>
        <v>1.2772838874199619E-3</v>
      </c>
    </row>
    <row r="42" spans="1:18" x14ac:dyDescent="0.2">
      <c r="A42">
        <f>[2]Sheet2!G41</f>
        <v>73</v>
      </c>
      <c r="B42">
        <f>[3]Sheet2!H41</f>
        <v>1.1410584401906385</v>
      </c>
      <c r="C42">
        <f>[3]Sheet2!K41</f>
        <v>1.2298280612597206</v>
      </c>
      <c r="E42" t="s">
        <v>264</v>
      </c>
      <c r="F42">
        <f t="shared" si="7"/>
        <v>2.3102359368380574</v>
      </c>
      <c r="G42">
        <f t="shared" si="8"/>
        <v>2.2942464501147115</v>
      </c>
      <c r="H42">
        <f>[4]blank!T41</f>
        <v>6.6041569460585883E-2</v>
      </c>
      <c r="J42">
        <f t="shared" si="9"/>
        <v>2.3102359368380574</v>
      </c>
      <c r="K42">
        <f t="shared" si="10"/>
        <v>2.2942464501147115</v>
      </c>
      <c r="M42" t="s">
        <v>265</v>
      </c>
      <c r="N42">
        <f>J42/Metadata!O$6</f>
        <v>0.62608019968422157</v>
      </c>
      <c r="O42">
        <f>K42/Metadata!P$6</f>
        <v>0.62856067126330217</v>
      </c>
      <c r="P42">
        <f t="shared" si="11"/>
        <v>0.62732043547376182</v>
      </c>
      <c r="Q42">
        <f t="shared" si="5"/>
        <v>1.7539582741083965E-3</v>
      </c>
      <c r="R42" s="4">
        <f t="shared" si="6"/>
        <v>2.7959527139966049E-3</v>
      </c>
    </row>
    <row r="43" spans="1:18" x14ac:dyDescent="0.2">
      <c r="A43">
        <f>[2]Sheet2!G42</f>
        <v>43</v>
      </c>
      <c r="B43">
        <f>[3]Sheet2!H42</f>
        <v>1.1526289946205397</v>
      </c>
      <c r="C43">
        <f>[3]Sheet2!K42</f>
        <v>1.7900985455166104E-2</v>
      </c>
      <c r="E43">
        <v>46</v>
      </c>
      <c r="F43">
        <f t="shared" si="7"/>
        <v>1.134851943366699</v>
      </c>
      <c r="G43">
        <f t="shared" si="8"/>
        <v>1.5502191054706767E-2</v>
      </c>
      <c r="H43">
        <f>[4]blank!T42</f>
        <v>0.23075102288034516</v>
      </c>
      <c r="J43">
        <f t="shared" si="9"/>
        <v>1.134851943366699</v>
      </c>
      <c r="K43">
        <f t="shared" si="10"/>
        <v>0</v>
      </c>
      <c r="M43" s="7" t="s">
        <v>47</v>
      </c>
      <c r="N43">
        <f>J43/Metadata!O$6</f>
        <v>0.30754795213146013</v>
      </c>
      <c r="O43">
        <f>K43/Metadata!P$6</f>
        <v>0</v>
      </c>
      <c r="P43">
        <f t="shared" si="11"/>
        <v>0.15377397606573007</v>
      </c>
      <c r="Q43">
        <f t="shared" si="5"/>
        <v>0.21746924249219118</v>
      </c>
      <c r="R43" s="4">
        <f t="shared" si="6"/>
        <v>1.4142135623730951</v>
      </c>
    </row>
    <row r="44" spans="1:18" x14ac:dyDescent="0.2">
      <c r="A44" t="str">
        <f>[2]Sheet2!G43</f>
        <v>49/69</v>
      </c>
      <c r="B44">
        <f>[3]Sheet2!H43</f>
        <v>25.161458006051177</v>
      </c>
      <c r="C44">
        <f>[3]Sheet2!K43</f>
        <v>25.581490491642182</v>
      </c>
      <c r="E44">
        <v>48</v>
      </c>
      <c r="F44">
        <f t="shared" si="7"/>
        <v>3.1309324849082469</v>
      </c>
      <c r="G44">
        <f t="shared" si="8"/>
        <v>3.0821221537669148</v>
      </c>
      <c r="H44">
        <f>[4]blank!T43</f>
        <v>7.5026700765039603E-2</v>
      </c>
      <c r="J44">
        <f t="shared" si="9"/>
        <v>3.1309324849082469</v>
      </c>
      <c r="K44">
        <f t="shared" si="10"/>
        <v>3.0821221537669148</v>
      </c>
      <c r="M44" t="s">
        <v>48</v>
      </c>
      <c r="N44">
        <f>J44/Metadata!O$6</f>
        <v>0.84849118832081349</v>
      </c>
      <c r="O44">
        <f>K44/Metadata!P$6</f>
        <v>0.84441702842794519</v>
      </c>
      <c r="P44">
        <f t="shared" si="11"/>
        <v>0.84645410837437929</v>
      </c>
      <c r="Q44">
        <f t="shared" si="5"/>
        <v>2.8808660878854335E-3</v>
      </c>
      <c r="R44" s="4">
        <f t="shared" si="6"/>
        <v>3.4034521888235097E-3</v>
      </c>
    </row>
    <row r="45" spans="1:18" x14ac:dyDescent="0.2">
      <c r="A45">
        <f>[2]Sheet2!G44</f>
        <v>48</v>
      </c>
      <c r="B45">
        <f>[3]Sheet2!H44</f>
        <v>3.1309324849082469</v>
      </c>
      <c r="C45">
        <f>[3]Sheet2!K44</f>
        <v>3.0821221537669148</v>
      </c>
      <c r="E45" t="s">
        <v>193</v>
      </c>
      <c r="F45">
        <f t="shared" si="7"/>
        <v>25.161458006051177</v>
      </c>
      <c r="G45">
        <f t="shared" si="8"/>
        <v>25.581490491642182</v>
      </c>
      <c r="H45">
        <f>[4]blank!T44</f>
        <v>0.14659115174866044</v>
      </c>
      <c r="J45">
        <f t="shared" si="9"/>
        <v>25.161458006051177</v>
      </c>
      <c r="K45">
        <f t="shared" si="10"/>
        <v>25.581490491642182</v>
      </c>
      <c r="M45" t="s">
        <v>49</v>
      </c>
      <c r="N45">
        <f>J45/Metadata!O$6</f>
        <v>6.8188233078632665</v>
      </c>
      <c r="O45">
        <f>K45/Metadata!P$6</f>
        <v>7.008627531945586</v>
      </c>
      <c r="P45">
        <f t="shared" si="11"/>
        <v>6.9137254199044262</v>
      </c>
      <c r="Q45">
        <f t="shared" si="5"/>
        <v>0.1342118539464591</v>
      </c>
      <c r="R45" s="4">
        <f t="shared" si="6"/>
        <v>1.9412378391549488E-2</v>
      </c>
    </row>
    <row r="46" spans="1:18" x14ac:dyDescent="0.2">
      <c r="A46" t="str">
        <f>[2]Sheet2!G45</f>
        <v>44/47/65</v>
      </c>
      <c r="B46">
        <f>[3]Sheet2!H45</f>
        <v>40.700470363554395</v>
      </c>
      <c r="C46">
        <f>[3]Sheet2!K45</f>
        <v>40.186616048783357</v>
      </c>
      <c r="E46" t="s">
        <v>194</v>
      </c>
      <c r="F46">
        <f t="shared" si="7"/>
        <v>4.3046237542010024</v>
      </c>
      <c r="G46">
        <f t="shared" si="8"/>
        <v>3.9462164052850301</v>
      </c>
      <c r="H46">
        <f>[4]blank!T45</f>
        <v>0.13059650340007134</v>
      </c>
      <c r="J46">
        <f t="shared" si="9"/>
        <v>4.3046237542010024</v>
      </c>
      <c r="K46">
        <f t="shared" si="10"/>
        <v>3.9462164052850301</v>
      </c>
      <c r="M46" t="s">
        <v>50</v>
      </c>
      <c r="N46">
        <f>J46/Metadata!O$6</f>
        <v>1.1665647030338457</v>
      </c>
      <c r="O46">
        <f>K46/Metadata!P$6</f>
        <v>1.0811551795284211</v>
      </c>
      <c r="P46">
        <f t="shared" si="11"/>
        <v>1.1238599412811334</v>
      </c>
      <c r="Q46">
        <f t="shared" si="5"/>
        <v>6.0393653248597585E-2</v>
      </c>
      <c r="R46" s="4">
        <f t="shared" si="6"/>
        <v>5.3737704343970495E-2</v>
      </c>
    </row>
    <row r="47" spans="1:18" x14ac:dyDescent="0.2">
      <c r="A47" t="str">
        <f>[2]Sheet2!G46</f>
        <v>59/62/75</v>
      </c>
      <c r="B47">
        <f>[3]Sheet2!H46</f>
        <v>1.2933338019769216</v>
      </c>
      <c r="C47">
        <f>[3]Sheet2!K46</f>
        <v>1.3112730472353167</v>
      </c>
      <c r="E47">
        <v>52</v>
      </c>
      <c r="F47">
        <f t="shared" si="7"/>
        <v>121.1861550124152</v>
      </c>
      <c r="G47">
        <f t="shared" si="8"/>
        <v>121.25768312729123</v>
      </c>
      <c r="H47">
        <f>[4]blank!T47</f>
        <v>5.2417758006140763E-2</v>
      </c>
      <c r="J47">
        <f t="shared" si="9"/>
        <v>121.1861550124152</v>
      </c>
      <c r="K47">
        <f t="shared" si="10"/>
        <v>121.25768312729123</v>
      </c>
      <c r="M47" t="s">
        <v>51</v>
      </c>
      <c r="N47">
        <f>J47/Metadata!O$6</f>
        <v>32.841776426082156</v>
      </c>
      <c r="O47">
        <f>K47/Metadata!P$6</f>
        <v>33.221283048519965</v>
      </c>
      <c r="P47">
        <f t="shared" si="11"/>
        <v>33.031529737301057</v>
      </c>
      <c r="Q47">
        <f t="shared" si="5"/>
        <v>0.26835170623097748</v>
      </c>
      <c r="R47" s="4">
        <f t="shared" si="6"/>
        <v>8.1241077347967844E-3</v>
      </c>
    </row>
    <row r="48" spans="1:18" x14ac:dyDescent="0.2">
      <c r="A48">
        <f>[2]Sheet2!G47</f>
        <v>42</v>
      </c>
      <c r="B48">
        <f>[3]Sheet2!H47</f>
        <v>3.7201830147454467</v>
      </c>
      <c r="C48">
        <f>[3]Sheet2!K47</f>
        <v>3.9783179166164682</v>
      </c>
      <c r="E48">
        <v>54</v>
      </c>
      <c r="F48">
        <f t="shared" si="7"/>
        <v>6.1464778553904531E-2</v>
      </c>
      <c r="G48">
        <f t="shared" si="8"/>
        <v>9.8594792674620655E-3</v>
      </c>
      <c r="H48">
        <f>[4]blank!T48</f>
        <v>9.4485526227251398E-2</v>
      </c>
      <c r="J48">
        <f t="shared" si="9"/>
        <v>0</v>
      </c>
      <c r="K48">
        <f t="shared" si="10"/>
        <v>0</v>
      </c>
      <c r="M48" t="s">
        <v>52</v>
      </c>
      <c r="N48">
        <f>J48/Metadata!O$6</f>
        <v>0</v>
      </c>
      <c r="O48">
        <f>K48/Metadata!P$6</f>
        <v>0</v>
      </c>
      <c r="P48">
        <f t="shared" si="11"/>
        <v>0</v>
      </c>
      <c r="Q48">
        <f t="shared" si="5"/>
        <v>0</v>
      </c>
      <c r="R48" s="4" t="e">
        <f t="shared" si="6"/>
        <v>#DIV/0!</v>
      </c>
    </row>
    <row r="49" spans="1:18" x14ac:dyDescent="0.2">
      <c r="A49">
        <f>[2]Sheet2!G48</f>
        <v>41</v>
      </c>
      <c r="B49">
        <f>[3]Sheet2!H48</f>
        <v>0.90998331996602111</v>
      </c>
      <c r="C49">
        <f>[3]Sheet2!K48</f>
        <v>1.6218794799642649E-2</v>
      </c>
      <c r="E49">
        <v>55</v>
      </c>
      <c r="F49">
        <f t="shared" si="7"/>
        <v>1.3042041391543622</v>
      </c>
      <c r="G49">
        <f t="shared" si="8"/>
        <v>1.5937711771124345</v>
      </c>
      <c r="H49">
        <f>[4]blank!T49</f>
        <v>0.11187209442559305</v>
      </c>
      <c r="J49">
        <f t="shared" si="9"/>
        <v>1.3042041391543622</v>
      </c>
      <c r="K49">
        <f t="shared" si="10"/>
        <v>1.5937711771124345</v>
      </c>
      <c r="M49" t="s">
        <v>53</v>
      </c>
      <c r="N49">
        <f>J49/Metadata!O$6</f>
        <v>0.35344285613889176</v>
      </c>
      <c r="O49">
        <f>K49/Metadata!P$6</f>
        <v>0.43664963756435426</v>
      </c>
      <c r="P49">
        <f t="shared" si="11"/>
        <v>0.39504624685162304</v>
      </c>
      <c r="Q49">
        <f t="shared" si="5"/>
        <v>5.8836079386650537E-2</v>
      </c>
      <c r="R49" s="4">
        <f t="shared" si="6"/>
        <v>0.14893466234789723</v>
      </c>
    </row>
    <row r="50" spans="1:18" x14ac:dyDescent="0.2">
      <c r="A50" t="str">
        <f>[2]Sheet2!G49</f>
        <v>40/71</v>
      </c>
      <c r="B50">
        <f>[3]Sheet2!H49</f>
        <v>5.1846753416034774</v>
      </c>
      <c r="C50">
        <f>[3]Sheet2!K49</f>
        <v>5.6307714211941491</v>
      </c>
      <c r="E50">
        <v>56</v>
      </c>
      <c r="F50">
        <f t="shared" si="7"/>
        <v>4.4225334766312141</v>
      </c>
      <c r="G50">
        <f t="shared" si="8"/>
        <v>3.9711200592429341</v>
      </c>
      <c r="H50">
        <f>[4]blank!T50</f>
        <v>9.6798742671853746E-2</v>
      </c>
      <c r="J50">
        <f t="shared" si="9"/>
        <v>4.4225334766312141</v>
      </c>
      <c r="K50">
        <f t="shared" si="10"/>
        <v>3.9711200592429341</v>
      </c>
      <c r="M50" t="s">
        <v>54</v>
      </c>
      <c r="N50">
        <f>J50/Metadata!O$6</f>
        <v>1.1985185573509309</v>
      </c>
      <c r="O50">
        <f>K50/Metadata!P$6</f>
        <v>1.0879780984209866</v>
      </c>
      <c r="P50">
        <f t="shared" si="11"/>
        <v>1.1432483278859586</v>
      </c>
      <c r="Q50">
        <f t="shared" si="5"/>
        <v>7.8163908104836699E-2</v>
      </c>
      <c r="R50" s="4">
        <f t="shared" si="6"/>
        <v>6.8370017430398292E-2</v>
      </c>
    </row>
    <row r="51" spans="1:18" x14ac:dyDescent="0.2">
      <c r="A51">
        <f>[2]Sheet2!G50</f>
        <v>64</v>
      </c>
      <c r="B51">
        <f>[3]Sheet2!H50</f>
        <v>11.688965156349431</v>
      </c>
      <c r="C51">
        <f>[3]Sheet2!K50</f>
        <v>11.972748208151511</v>
      </c>
      <c r="E51">
        <v>57</v>
      </c>
      <c r="F51">
        <f t="shared" si="7"/>
        <v>0.77871777317168422</v>
      </c>
      <c r="G51">
        <f t="shared" si="8"/>
        <v>9.3020341638906778E-3</v>
      </c>
      <c r="H51">
        <f>[4]blank!T51</f>
        <v>4.4943333810095465E-2</v>
      </c>
      <c r="J51">
        <f t="shared" si="9"/>
        <v>0.77871777317168422</v>
      </c>
      <c r="K51">
        <f t="shared" si="10"/>
        <v>0</v>
      </c>
      <c r="M51" s="7" t="s">
        <v>55</v>
      </c>
      <c r="N51">
        <f>J51/Metadata!O$6</f>
        <v>0.21103462687549557</v>
      </c>
      <c r="O51">
        <f>K51/Metadata!P$6</f>
        <v>0</v>
      </c>
      <c r="P51">
        <f t="shared" si="11"/>
        <v>0.10551731343774778</v>
      </c>
      <c r="Q51">
        <f t="shared" si="5"/>
        <v>0.14922401572883576</v>
      </c>
      <c r="R51" s="4">
        <f t="shared" si="6"/>
        <v>1.4142135623730951</v>
      </c>
    </row>
    <row r="52" spans="1:18" x14ac:dyDescent="0.2">
      <c r="A52">
        <f>[2]Sheet2!G51</f>
        <v>72</v>
      </c>
      <c r="B52">
        <f>[3]Sheet2!H51</f>
        <v>0.24334095533676536</v>
      </c>
      <c r="C52">
        <f>[3]Sheet2!K51</f>
        <v>9.0177517838949377E-3</v>
      </c>
      <c r="E52">
        <v>58</v>
      </c>
      <c r="F52">
        <f t="shared" si="7"/>
        <v>0.13777534464064214</v>
      </c>
      <c r="G52">
        <f t="shared" si="8"/>
        <v>9.1539913623978654E-3</v>
      </c>
      <c r="H52">
        <f>[4]blank!T52</f>
        <v>9.0424380896394457E-2</v>
      </c>
      <c r="J52">
        <f t="shared" si="9"/>
        <v>0.13777534464064214</v>
      </c>
      <c r="K52">
        <f t="shared" si="10"/>
        <v>0</v>
      </c>
      <c r="M52" s="7" t="s">
        <v>56</v>
      </c>
      <c r="N52">
        <f>J52/Metadata!O$6</f>
        <v>3.7337491772478734E-2</v>
      </c>
      <c r="O52">
        <f>K52/Metadata!P$6</f>
        <v>0</v>
      </c>
      <c r="P52">
        <f t="shared" si="11"/>
        <v>1.8668745886239367E-2</v>
      </c>
      <c r="Q52">
        <f t="shared" si="5"/>
        <v>2.640159362481664E-2</v>
      </c>
      <c r="R52" s="4">
        <f t="shared" si="6"/>
        <v>1.4142135623730951</v>
      </c>
    </row>
    <row r="53" spans="1:18" x14ac:dyDescent="0.2">
      <c r="A53">
        <f>[2]Sheet2!G52</f>
        <v>68</v>
      </c>
      <c r="B53">
        <f>[3]Sheet2!H52</f>
        <v>0.24031655287155027</v>
      </c>
      <c r="C53">
        <f>[3]Sheet2!K52</f>
        <v>8.8763782180753675E-3</v>
      </c>
      <c r="E53" t="s">
        <v>195</v>
      </c>
      <c r="F53">
        <f t="shared" si="7"/>
        <v>1.2933338019769216</v>
      </c>
      <c r="G53">
        <f t="shared" si="8"/>
        <v>1.3112730472353167</v>
      </c>
      <c r="H53">
        <f>[4]blank!T53</f>
        <v>0.3665853093670523</v>
      </c>
      <c r="J53">
        <f t="shared" si="9"/>
        <v>1.2933338019769216</v>
      </c>
      <c r="K53">
        <f t="shared" si="10"/>
        <v>1.3112730472353167</v>
      </c>
      <c r="M53" t="s">
        <v>57</v>
      </c>
      <c r="N53">
        <f>J53/Metadata!O$6</f>
        <v>0.35049696530490121</v>
      </c>
      <c r="O53">
        <f>K53/Metadata!P$6</f>
        <v>0.3592528896529385</v>
      </c>
      <c r="P53">
        <f t="shared" si="11"/>
        <v>0.35487492747891985</v>
      </c>
      <c r="Q53">
        <f t="shared" si="5"/>
        <v>6.191373482053569E-3</v>
      </c>
      <c r="R53" s="4">
        <f t="shared" si="6"/>
        <v>1.7446635427410821E-2</v>
      </c>
    </row>
    <row r="54" spans="1:18" x14ac:dyDescent="0.2">
      <c r="A54">
        <f>[2]Sheet2!G53</f>
        <v>57</v>
      </c>
      <c r="B54">
        <f>[3]Sheet2!H53</f>
        <v>0.77871777317168422</v>
      </c>
      <c r="C54">
        <f>[3]Sheet2!K53</f>
        <v>9.3020341638906778E-3</v>
      </c>
      <c r="E54">
        <v>60</v>
      </c>
      <c r="F54">
        <f t="shared" si="7"/>
        <v>3.1465482196300991</v>
      </c>
      <c r="G54">
        <f t="shared" si="8"/>
        <v>2.3368909416279307</v>
      </c>
      <c r="H54">
        <f>[4]blank!T54</f>
        <v>0.11586864317580295</v>
      </c>
      <c r="J54">
        <f t="shared" si="9"/>
        <v>3.1465482196300991</v>
      </c>
      <c r="K54">
        <f t="shared" si="10"/>
        <v>2.3368909416279307</v>
      </c>
      <c r="M54" t="s">
        <v>58</v>
      </c>
      <c r="N54">
        <f>J54/Metadata!O$6</f>
        <v>0.8527230947494937</v>
      </c>
      <c r="O54">
        <f>K54/Metadata!P$6</f>
        <v>0.64024409359567236</v>
      </c>
      <c r="P54">
        <f t="shared" si="11"/>
        <v>0.74648359417258303</v>
      </c>
      <c r="Q54">
        <f t="shared" si="5"/>
        <v>0.1502453425756112</v>
      </c>
      <c r="R54" s="4">
        <f t="shared" si="6"/>
        <v>0.20127078980502722</v>
      </c>
    </row>
    <row r="55" spans="1:18" x14ac:dyDescent="0.2">
      <c r="A55">
        <f>[2]Sheet2!G54</f>
        <v>58</v>
      </c>
      <c r="B55">
        <f>[3]Sheet2!H54</f>
        <v>0.13777534464064214</v>
      </c>
      <c r="C55">
        <f>[3]Sheet2!K54</f>
        <v>9.1539913623978654E-3</v>
      </c>
      <c r="E55" t="s">
        <v>196</v>
      </c>
      <c r="F55">
        <f t="shared" si="7"/>
        <v>41.285431804288869</v>
      </c>
      <c r="G55">
        <f t="shared" si="8"/>
        <v>46.101391753258618</v>
      </c>
      <c r="H55">
        <f>[4]blank!T55</f>
        <v>0.3719094077853845</v>
      </c>
      <c r="J55">
        <f t="shared" si="9"/>
        <v>41.285431804288869</v>
      </c>
      <c r="K55">
        <f t="shared" si="10"/>
        <v>46.101391753258618</v>
      </c>
      <c r="M55" t="s">
        <v>59</v>
      </c>
      <c r="N55">
        <f>J55/Metadata!O$6</f>
        <v>11.188463903585435</v>
      </c>
      <c r="O55">
        <f>K55/Metadata!P$6</f>
        <v>12.630518288543863</v>
      </c>
      <c r="P55">
        <f t="shared" si="11"/>
        <v>11.909491096064649</v>
      </c>
      <c r="Q55">
        <f t="shared" si="5"/>
        <v>1.0196864344439007</v>
      </c>
      <c r="R55" s="4">
        <f t="shared" si="6"/>
        <v>8.5619647910971111E-2</v>
      </c>
    </row>
    <row r="56" spans="1:18" x14ac:dyDescent="0.2">
      <c r="A56">
        <f>[2]Sheet2!G55</f>
        <v>67</v>
      </c>
      <c r="B56">
        <f>[3]Sheet2!H55</f>
        <v>0.10384566705183634</v>
      </c>
      <c r="C56">
        <f>[3]Sheet2!K55</f>
        <v>8.969551440446184E-3</v>
      </c>
      <c r="E56">
        <v>63</v>
      </c>
      <c r="F56">
        <f t="shared" si="7"/>
        <v>0.52183050688661436</v>
      </c>
      <c r="G56">
        <f t="shared" si="8"/>
        <v>8.9456903609071298E-3</v>
      </c>
      <c r="H56">
        <f>[4]blank!T56</f>
        <v>0.13304547499818783</v>
      </c>
      <c r="J56">
        <f t="shared" si="9"/>
        <v>0.52183050688661436</v>
      </c>
      <c r="K56">
        <f t="shared" si="10"/>
        <v>0</v>
      </c>
      <c r="M56" t="s">
        <v>177</v>
      </c>
      <c r="N56">
        <f>J56/Metadata!O$6</f>
        <v>0.14141748154088712</v>
      </c>
      <c r="O56">
        <f>K56/Metadata!P$6</f>
        <v>0</v>
      </c>
      <c r="P56">
        <f t="shared" si="11"/>
        <v>7.0708740770443562E-2</v>
      </c>
      <c r="Q56">
        <f t="shared" si="5"/>
        <v>9.99972601758847E-2</v>
      </c>
      <c r="R56" s="4">
        <f t="shared" si="6"/>
        <v>1.4142135623730951</v>
      </c>
    </row>
    <row r="57" spans="1:18" x14ac:dyDescent="0.2">
      <c r="A57">
        <f>[2]Sheet2!G56</f>
        <v>63</v>
      </c>
      <c r="B57">
        <f>[3]Sheet2!H56</f>
        <v>0.52183050688661436</v>
      </c>
      <c r="C57">
        <f>[3]Sheet2!K56</f>
        <v>8.9456903609071298E-3</v>
      </c>
      <c r="E57">
        <v>64</v>
      </c>
      <c r="F57">
        <f t="shared" si="7"/>
        <v>11.688965156349431</v>
      </c>
      <c r="G57">
        <f t="shared" si="8"/>
        <v>11.972748208151511</v>
      </c>
      <c r="H57">
        <f>[4]blank!T57</f>
        <v>7.2007178715708484E-2</v>
      </c>
      <c r="J57">
        <f t="shared" si="9"/>
        <v>11.688965156349431</v>
      </c>
      <c r="K57">
        <f t="shared" si="10"/>
        <v>11.972748208151511</v>
      </c>
      <c r="M57" t="s">
        <v>60</v>
      </c>
      <c r="N57">
        <f>J57/Metadata!O$6</f>
        <v>3.1677412347785463</v>
      </c>
      <c r="O57">
        <f>K57/Metadata!P$6</f>
        <v>3.2802049885294298</v>
      </c>
      <c r="P57">
        <f t="shared" si="11"/>
        <v>3.2239731116539883</v>
      </c>
      <c r="Q57">
        <f t="shared" si="5"/>
        <v>7.9523882914943722E-2</v>
      </c>
      <c r="R57" s="4">
        <f t="shared" si="6"/>
        <v>2.466642250441901E-2</v>
      </c>
    </row>
    <row r="58" spans="1:18" x14ac:dyDescent="0.2">
      <c r="A58" t="str">
        <f>[2]Sheet2!G57</f>
        <v>61/70/74/76</v>
      </c>
      <c r="B58">
        <f>[3]Sheet2!H57</f>
        <v>41.285431804288869</v>
      </c>
      <c r="C58">
        <f>[3]Sheet2!K57</f>
        <v>46.101391753258618</v>
      </c>
      <c r="E58">
        <v>66</v>
      </c>
      <c r="F58">
        <f t="shared" si="7"/>
        <v>9.0916499532604753</v>
      </c>
      <c r="G58">
        <f t="shared" si="8"/>
        <v>10.283643202542734</v>
      </c>
      <c r="H58">
        <f>[4]blank!T58</f>
        <v>8.3838415928206192E-2</v>
      </c>
      <c r="J58">
        <f t="shared" si="9"/>
        <v>9.0916499532604753</v>
      </c>
      <c r="K58">
        <f t="shared" si="10"/>
        <v>10.283643202542734</v>
      </c>
      <c r="M58" t="s">
        <v>61</v>
      </c>
      <c r="N58">
        <f>J58/Metadata!O$6</f>
        <v>2.4638617759478501</v>
      </c>
      <c r="O58">
        <f>K58/Metadata!P$6</f>
        <v>2.8174364938428313</v>
      </c>
      <c r="P58">
        <f t="shared" si="11"/>
        <v>2.6406491348953409</v>
      </c>
      <c r="Q58">
        <f t="shared" si="5"/>
        <v>0.25001508067966177</v>
      </c>
      <c r="R58" s="4">
        <f t="shared" si="6"/>
        <v>9.467940188485921E-2</v>
      </c>
    </row>
    <row r="59" spans="1:18" x14ac:dyDescent="0.2">
      <c r="A59">
        <f>[2]Sheet2!G58</f>
        <v>66</v>
      </c>
      <c r="B59">
        <f>[3]Sheet2!H58</f>
        <v>9.0916499532604753</v>
      </c>
      <c r="C59">
        <f>[3]Sheet2!K58</f>
        <v>10.283643202542734</v>
      </c>
      <c r="E59">
        <v>67</v>
      </c>
      <c r="F59">
        <f t="shared" si="7"/>
        <v>0.10384566705183634</v>
      </c>
      <c r="G59">
        <f t="shared" si="8"/>
        <v>8.969551440446184E-3</v>
      </c>
      <c r="H59">
        <f>[4]blank!T59</f>
        <v>6.4480544781881699E-2</v>
      </c>
      <c r="J59">
        <f t="shared" si="9"/>
        <v>0.10384566705183634</v>
      </c>
      <c r="K59">
        <f t="shared" si="10"/>
        <v>0</v>
      </c>
      <c r="M59" s="7" t="s">
        <v>62</v>
      </c>
      <c r="N59">
        <f>J59/Metadata!O$6</f>
        <v>2.8142457195579649E-2</v>
      </c>
      <c r="O59">
        <f>K59/Metadata!P$6</f>
        <v>0</v>
      </c>
      <c r="P59">
        <f t="shared" si="11"/>
        <v>1.4071228597789824E-2</v>
      </c>
      <c r="Q59">
        <f t="shared" si="5"/>
        <v>1.9899722322246519E-2</v>
      </c>
      <c r="R59" s="4">
        <f t="shared" si="6"/>
        <v>1.4142135623730951</v>
      </c>
    </row>
    <row r="60" spans="1:18" x14ac:dyDescent="0.2">
      <c r="A60">
        <f>[2]Sheet2!G59</f>
        <v>55</v>
      </c>
      <c r="B60">
        <f>[3]Sheet2!H59</f>
        <v>1.3042041391543622</v>
      </c>
      <c r="C60">
        <f>[3]Sheet2!K59</f>
        <v>1.5937711771124345</v>
      </c>
      <c r="E60">
        <v>68</v>
      </c>
      <c r="F60">
        <f t="shared" si="7"/>
        <v>0.24031655287155027</v>
      </c>
      <c r="G60">
        <f t="shared" si="8"/>
        <v>8.8763782180753675E-3</v>
      </c>
      <c r="H60">
        <f>[4]blank!T60</f>
        <v>8.0447238462954151E-2</v>
      </c>
      <c r="J60">
        <f t="shared" si="9"/>
        <v>0.24031655287155027</v>
      </c>
      <c r="K60">
        <f t="shared" si="10"/>
        <v>0</v>
      </c>
      <c r="M60" s="7" t="s">
        <v>63</v>
      </c>
      <c r="N60">
        <f>J60/Metadata!O$6</f>
        <v>6.5126437092468584E-2</v>
      </c>
      <c r="O60">
        <f>K60/Metadata!P$6</f>
        <v>0</v>
      </c>
      <c r="P60">
        <f t="shared" si="11"/>
        <v>3.2563218546234292E-2</v>
      </c>
      <c r="Q60">
        <f t="shared" si="5"/>
        <v>4.6051345302603637E-2</v>
      </c>
      <c r="R60" s="4">
        <f t="shared" si="6"/>
        <v>1.4142135623730951</v>
      </c>
    </row>
    <row r="61" spans="1:18" x14ac:dyDescent="0.2">
      <c r="A61">
        <f>[2]Sheet2!G60</f>
        <v>56</v>
      </c>
      <c r="B61">
        <f>[3]Sheet2!H60</f>
        <v>4.4225334766312141</v>
      </c>
      <c r="C61">
        <f>[3]Sheet2!K60</f>
        <v>3.9711200592429341</v>
      </c>
      <c r="E61">
        <v>72</v>
      </c>
      <c r="F61">
        <f t="shared" si="7"/>
        <v>0.24334095533676536</v>
      </c>
      <c r="G61">
        <f t="shared" si="8"/>
        <v>9.0177517838949377E-3</v>
      </c>
      <c r="H61">
        <f>[4]blank!T61</f>
        <v>7.7604054671784897E-2</v>
      </c>
      <c r="J61">
        <f t="shared" si="9"/>
        <v>0.24334095533676536</v>
      </c>
      <c r="K61">
        <f t="shared" si="10"/>
        <v>0</v>
      </c>
      <c r="M61" s="7" t="s">
        <v>64</v>
      </c>
      <c r="N61">
        <f>J61/Metadata!O$6</f>
        <v>6.5946058356753351E-2</v>
      </c>
      <c r="O61">
        <f>K61/Metadata!P$6</f>
        <v>0</v>
      </c>
      <c r="P61">
        <f t="shared" si="11"/>
        <v>3.2973029178376675E-2</v>
      </c>
      <c r="Q61">
        <f t="shared" si="5"/>
        <v>4.6630905056584085E-2</v>
      </c>
      <c r="R61" s="4">
        <f t="shared" si="6"/>
        <v>1.4142135623730949</v>
      </c>
    </row>
    <row r="62" spans="1:18" x14ac:dyDescent="0.2">
      <c r="A62">
        <f>[2]Sheet2!G61</f>
        <v>60</v>
      </c>
      <c r="B62">
        <f>[3]Sheet2!H61</f>
        <v>3.1465482196300991</v>
      </c>
      <c r="C62">
        <f>[3]Sheet2!K61</f>
        <v>2.3368909416279307</v>
      </c>
      <c r="E62">
        <v>73</v>
      </c>
      <c r="F62">
        <f t="shared" si="7"/>
        <v>1.1410584401906385</v>
      </c>
      <c r="G62">
        <f t="shared" si="8"/>
        <v>1.2298280612597206</v>
      </c>
      <c r="H62">
        <f>[4]blank!T62</f>
        <v>6.3138658325817137E-2</v>
      </c>
      <c r="J62">
        <f t="shared" si="9"/>
        <v>1.1410584401906385</v>
      </c>
      <c r="K62">
        <f t="shared" si="10"/>
        <v>1.2298280612597206</v>
      </c>
      <c r="M62" t="s">
        <v>65</v>
      </c>
      <c r="N62">
        <f>J62/Metadata!O$6</f>
        <v>0.30922992959051993</v>
      </c>
      <c r="O62">
        <f>K62/Metadata!P$6</f>
        <v>0.33693919486513957</v>
      </c>
      <c r="P62">
        <f t="shared" si="11"/>
        <v>0.32308456222782977</v>
      </c>
      <c r="Q62">
        <f t="shared" si="5"/>
        <v>1.959340937738047E-2</v>
      </c>
      <c r="R62" s="4">
        <f t="shared" si="6"/>
        <v>6.064483317393473E-2</v>
      </c>
    </row>
    <row r="63" spans="1:18" x14ac:dyDescent="0.2">
      <c r="A63">
        <f>[2]Sheet2!G62</f>
        <v>80</v>
      </c>
      <c r="B63">
        <f>[3]Sheet2!H62</f>
        <v>4.1313419629561933E-3</v>
      </c>
      <c r="C63">
        <f>[3]Sheet2!K62</f>
        <v>9.2778391046794226E-3</v>
      </c>
      <c r="E63">
        <v>77</v>
      </c>
      <c r="F63">
        <f t="shared" si="7"/>
        <v>3.5628699924608979E-2</v>
      </c>
      <c r="G63">
        <f t="shared" si="8"/>
        <v>1.0001512473833523E-2</v>
      </c>
      <c r="H63">
        <f>[4]blank!T63</f>
        <v>6.1263667125682979E-2</v>
      </c>
      <c r="J63">
        <f t="shared" si="9"/>
        <v>0</v>
      </c>
      <c r="K63">
        <f t="shared" si="10"/>
        <v>0</v>
      </c>
      <c r="M63" t="s">
        <v>66</v>
      </c>
      <c r="N63">
        <f>J63/Metadata!O$6</f>
        <v>0</v>
      </c>
      <c r="O63">
        <f>K63/Metadata!P$6</f>
        <v>0</v>
      </c>
      <c r="P63">
        <f t="shared" si="11"/>
        <v>0</v>
      </c>
      <c r="Q63">
        <f t="shared" si="5"/>
        <v>0</v>
      </c>
      <c r="R63" s="4" t="e">
        <f t="shared" si="6"/>
        <v>#DIV/0!</v>
      </c>
    </row>
    <row r="64" spans="1:18" x14ac:dyDescent="0.2">
      <c r="A64">
        <f>[2]Sheet2!G63</f>
        <v>79</v>
      </c>
      <c r="B64">
        <f>[3]Sheet2!H63</f>
        <v>2.9743670251973497E-2</v>
      </c>
      <c r="C64">
        <f>[3]Sheet2!K63</f>
        <v>8.3494960431388498E-3</v>
      </c>
      <c r="E64">
        <v>78</v>
      </c>
      <c r="F64">
        <f t="shared" si="7"/>
        <v>5.9253118898710246E-2</v>
      </c>
      <c r="G64">
        <f t="shared" si="8"/>
        <v>9.2406903085463336E-3</v>
      </c>
      <c r="H64">
        <f>[4]blank!T64</f>
        <v>9.7610857467477968E-2</v>
      </c>
      <c r="J64">
        <f t="shared" si="9"/>
        <v>0</v>
      </c>
      <c r="K64">
        <f t="shared" si="10"/>
        <v>0</v>
      </c>
      <c r="M64" t="s">
        <v>67</v>
      </c>
      <c r="N64">
        <f>J64/Metadata!O$6</f>
        <v>0</v>
      </c>
      <c r="O64">
        <f>K64/Metadata!P$6</f>
        <v>0</v>
      </c>
      <c r="P64">
        <f t="shared" si="11"/>
        <v>0</v>
      </c>
      <c r="Q64">
        <f t="shared" si="5"/>
        <v>0</v>
      </c>
      <c r="R64" s="4" t="e">
        <f t="shared" si="6"/>
        <v>#DIV/0!</v>
      </c>
    </row>
    <row r="65" spans="1:18" x14ac:dyDescent="0.2">
      <c r="A65">
        <f>[2]Sheet2!G64</f>
        <v>78</v>
      </c>
      <c r="B65">
        <f>[3]Sheet2!H64</f>
        <v>5.9253118898710246E-2</v>
      </c>
      <c r="C65">
        <f>[3]Sheet2!K64</f>
        <v>9.2406903085463336E-3</v>
      </c>
      <c r="E65">
        <v>79</v>
      </c>
      <c r="F65">
        <f t="shared" si="7"/>
        <v>2.9743670251973497E-2</v>
      </c>
      <c r="G65">
        <f t="shared" si="8"/>
        <v>8.3494960431388498E-3</v>
      </c>
      <c r="H65">
        <f>[4]blank!T65</f>
        <v>0.11160235946091569</v>
      </c>
      <c r="J65">
        <f t="shared" si="9"/>
        <v>0</v>
      </c>
      <c r="K65">
        <f t="shared" si="10"/>
        <v>0</v>
      </c>
      <c r="M65" t="s">
        <v>68</v>
      </c>
      <c r="N65">
        <f>J65/Metadata!O$6</f>
        <v>0</v>
      </c>
      <c r="O65">
        <f>K65/Metadata!P$6</f>
        <v>0</v>
      </c>
      <c r="P65">
        <f t="shared" si="11"/>
        <v>0</v>
      </c>
      <c r="Q65">
        <f t="shared" si="5"/>
        <v>0</v>
      </c>
      <c r="R65" s="4" t="e">
        <f t="shared" si="6"/>
        <v>#DIV/0!</v>
      </c>
    </row>
    <row r="66" spans="1:18" x14ac:dyDescent="0.2">
      <c r="A66">
        <f>[2]Sheet2!G65</f>
        <v>81</v>
      </c>
      <c r="B66">
        <f>[3]Sheet2!H65</f>
        <v>3.3666898260753031E-2</v>
      </c>
      <c r="C66">
        <f>[3]Sheet2!K65</f>
        <v>9.4508052110436665E-3</v>
      </c>
      <c r="E66">
        <v>80</v>
      </c>
      <c r="F66">
        <f t="shared" si="7"/>
        <v>4.1313419629561933E-3</v>
      </c>
      <c r="G66">
        <f t="shared" si="8"/>
        <v>9.2778391046794226E-3</v>
      </c>
      <c r="H66">
        <f>[4]blank!T66</f>
        <v>9.1521678113878555E-2</v>
      </c>
      <c r="J66">
        <f t="shared" si="9"/>
        <v>0</v>
      </c>
      <c r="K66">
        <f t="shared" si="10"/>
        <v>0</v>
      </c>
      <c r="M66" t="s">
        <v>69</v>
      </c>
      <c r="N66">
        <f>J66/Metadata!O$6</f>
        <v>0</v>
      </c>
      <c r="O66">
        <f>K66/Metadata!P$6</f>
        <v>0</v>
      </c>
      <c r="P66">
        <f t="shared" si="11"/>
        <v>0</v>
      </c>
      <c r="Q66">
        <f t="shared" si="5"/>
        <v>0</v>
      </c>
      <c r="R66" s="4" t="e">
        <f t="shared" si="6"/>
        <v>#DIV/0!</v>
      </c>
    </row>
    <row r="67" spans="1:18" x14ac:dyDescent="0.2">
      <c r="A67">
        <f>[2]Sheet2!G66</f>
        <v>77</v>
      </c>
      <c r="B67">
        <f>[3]Sheet2!H66</f>
        <v>3.5628699924608979E-2</v>
      </c>
      <c r="C67">
        <f>[3]Sheet2!K66</f>
        <v>1.0001512473833523E-2</v>
      </c>
      <c r="E67">
        <v>81</v>
      </c>
      <c r="F67">
        <f t="shared" ref="F67:F98" si="12">VLOOKUP($E67,$A$3:$C$178,2,FALSE)</f>
        <v>3.3666898260753031E-2</v>
      </c>
      <c r="G67">
        <f t="shared" ref="G67:G98" si="13">VLOOKUP($E67,$A$3:$C$178,3,FALSE)</f>
        <v>9.4508052110436665E-3</v>
      </c>
      <c r="H67">
        <f>[4]blank!T67</f>
        <v>7.7309845134124588E-2</v>
      </c>
      <c r="J67">
        <f t="shared" ref="J67:J98" si="14">IF(F67&gt;H67,F67,0)</f>
        <v>0</v>
      </c>
      <c r="K67">
        <f t="shared" ref="K67:K98" si="15">IF(G67&gt;H67,G67,0)</f>
        <v>0</v>
      </c>
      <c r="M67" t="s">
        <v>70</v>
      </c>
      <c r="N67">
        <f>J67/Metadata!O$6</f>
        <v>0</v>
      </c>
      <c r="O67">
        <f>K67/Metadata!P$6</f>
        <v>0</v>
      </c>
      <c r="P67">
        <f t="shared" ref="P67:P98" si="16">AVERAGE(N67:O67)</f>
        <v>0</v>
      </c>
      <c r="Q67">
        <f t="shared" si="5"/>
        <v>0</v>
      </c>
      <c r="R67" s="4" t="e">
        <f t="shared" si="6"/>
        <v>#DIV/0!</v>
      </c>
    </row>
    <row r="68" spans="1:18" x14ac:dyDescent="0.2">
      <c r="A68">
        <f>[2]Sheet2!G67</f>
        <v>104</v>
      </c>
      <c r="B68">
        <f>[3]Sheet2!H67</f>
        <v>2.6763670612205994E-2</v>
      </c>
      <c r="C68">
        <f>[3]Sheet2!K67</f>
        <v>1.0196657453768524E-2</v>
      </c>
      <c r="E68">
        <v>82</v>
      </c>
      <c r="F68">
        <f t="shared" si="12"/>
        <v>4.0710919968809058</v>
      </c>
      <c r="G68">
        <f t="shared" si="13"/>
        <v>4.0613515817530619</v>
      </c>
      <c r="H68">
        <f>[4]blank!T68</f>
        <v>8.9739126383790876E-2</v>
      </c>
      <c r="J68">
        <f t="shared" si="14"/>
        <v>4.0710919968809058</v>
      </c>
      <c r="K68">
        <f t="shared" si="15"/>
        <v>4.0613515817530619</v>
      </c>
      <c r="M68" t="s">
        <v>71</v>
      </c>
      <c r="N68">
        <f>J68/Metadata!O$6</f>
        <v>1.1032769639227984</v>
      </c>
      <c r="O68">
        <f>K68/Metadata!P$6</f>
        <v>1.1126990634922151</v>
      </c>
      <c r="P68">
        <f t="shared" si="16"/>
        <v>1.1079880137075069</v>
      </c>
      <c r="Q68">
        <f t="shared" ref="Q68:Q131" si="17">STDEV(N68:O68)</f>
        <v>6.6624304985494357E-3</v>
      </c>
      <c r="R68" s="4">
        <f t="shared" ref="R68:R131" si="18">Q68/P68</f>
        <v>6.0130889649752323E-3</v>
      </c>
    </row>
    <row r="69" spans="1:18" x14ac:dyDescent="0.2">
      <c r="A69">
        <f>[2]Sheet2!G68</f>
        <v>96</v>
      </c>
      <c r="B69">
        <f>[3]Sheet2!H68</f>
        <v>1.0242675305007143</v>
      </c>
      <c r="C69">
        <f>[3]Sheet2!K68</f>
        <v>1.0196148420008903E-2</v>
      </c>
      <c r="E69">
        <v>83</v>
      </c>
      <c r="F69">
        <f t="shared" si="12"/>
        <v>9.4606753174396729</v>
      </c>
      <c r="G69">
        <f t="shared" si="13"/>
        <v>13.479509174367026</v>
      </c>
      <c r="H69">
        <f>[4]blank!T69</f>
        <v>4.7408932846605911E-2</v>
      </c>
      <c r="J69">
        <f t="shared" si="14"/>
        <v>9.4606753174396729</v>
      </c>
      <c r="K69">
        <f t="shared" si="15"/>
        <v>13.479509174367026</v>
      </c>
      <c r="M69" t="s">
        <v>72</v>
      </c>
      <c r="N69">
        <f>J69/Metadata!O$6</f>
        <v>2.5638686497090086</v>
      </c>
      <c r="O69">
        <f>K69/Metadata!P$6</f>
        <v>3.6930162121494603</v>
      </c>
      <c r="P69">
        <f t="shared" si="16"/>
        <v>3.1284424309292342</v>
      </c>
      <c r="Q69">
        <f t="shared" si="17"/>
        <v>0.79842789836190575</v>
      </c>
      <c r="R69" s="4">
        <f t="shared" si="18"/>
        <v>0.25521578740534806</v>
      </c>
    </row>
    <row r="70" spans="1:18" x14ac:dyDescent="0.2">
      <c r="A70">
        <f>[2]Sheet2!G69</f>
        <v>103</v>
      </c>
      <c r="B70">
        <f>[3]Sheet2!H69</f>
        <v>0.63745034465325812</v>
      </c>
      <c r="C70">
        <f>[3]Sheet2!K69</f>
        <v>1.2601299626963727E-2</v>
      </c>
      <c r="E70">
        <v>84</v>
      </c>
      <c r="F70">
        <f t="shared" si="12"/>
        <v>28.241575232592663</v>
      </c>
      <c r="G70">
        <f t="shared" si="13"/>
        <v>21.292693441294347</v>
      </c>
      <c r="H70">
        <f>[4]blank!T70</f>
        <v>0.11682925567538031</v>
      </c>
      <c r="J70">
        <f t="shared" si="14"/>
        <v>28.241575232592663</v>
      </c>
      <c r="K70">
        <f t="shared" si="15"/>
        <v>21.292693441294347</v>
      </c>
      <c r="M70" t="s">
        <v>73</v>
      </c>
      <c r="N70">
        <f>J70/Metadata!O$6</f>
        <v>7.6535434234559805</v>
      </c>
      <c r="O70">
        <f>K70/Metadata!P$6</f>
        <v>5.8336146414412031</v>
      </c>
      <c r="P70">
        <f t="shared" si="16"/>
        <v>6.7435790324485918</v>
      </c>
      <c r="Q70">
        <f t="shared" si="17"/>
        <v>1.2868839830392216</v>
      </c>
      <c r="R70" s="4">
        <f t="shared" si="18"/>
        <v>0.19083100781454834</v>
      </c>
    </row>
    <row r="71" spans="1:18" x14ac:dyDescent="0.2">
      <c r="A71">
        <f>[2]Sheet2!G70</f>
        <v>94</v>
      </c>
      <c r="B71">
        <f>[3]Sheet2!H70</f>
        <v>0.47948384969332991</v>
      </c>
      <c r="C71">
        <f>[3]Sheet2!K70</f>
        <v>1.539814165653893E-2</v>
      </c>
      <c r="E71" t="s">
        <v>197</v>
      </c>
      <c r="F71">
        <f t="shared" si="12"/>
        <v>4.6286660794794887</v>
      </c>
      <c r="G71">
        <f t="shared" si="13"/>
        <v>7.5734277579352112</v>
      </c>
      <c r="H71">
        <f>[4]blank!T71</f>
        <v>7.5241424637951831E-2</v>
      </c>
      <c r="J71">
        <f t="shared" si="14"/>
        <v>4.6286660794794887</v>
      </c>
      <c r="K71">
        <f t="shared" si="15"/>
        <v>7.5734277579352112</v>
      </c>
      <c r="M71" t="s">
        <v>74</v>
      </c>
      <c r="N71">
        <f>J71/Metadata!O$6</f>
        <v>1.2543810513476741</v>
      </c>
      <c r="O71">
        <f>K71/Metadata!P$6</f>
        <v>2.0749117144994886</v>
      </c>
      <c r="P71">
        <f t="shared" si="16"/>
        <v>1.6646463829235814</v>
      </c>
      <c r="Q71">
        <f t="shared" si="17"/>
        <v>0.58020279608614334</v>
      </c>
      <c r="R71" s="4">
        <f t="shared" si="18"/>
        <v>0.34854417252698805</v>
      </c>
    </row>
    <row r="72" spans="1:18" x14ac:dyDescent="0.2">
      <c r="A72">
        <f>[2]Sheet2!G71</f>
        <v>95</v>
      </c>
      <c r="B72">
        <f>[3]Sheet2!H71</f>
        <v>97.505396848645546</v>
      </c>
      <c r="C72">
        <f>[3]Sheet2!K71</f>
        <v>78.253206408256176</v>
      </c>
      <c r="E72" t="s">
        <v>198</v>
      </c>
      <c r="F72">
        <f t="shared" si="12"/>
        <v>10.481378223316408</v>
      </c>
      <c r="G72">
        <f t="shared" si="13"/>
        <v>14.057327309400513</v>
      </c>
      <c r="H72">
        <f>[4]blank!T72</f>
        <v>0.16711515943503938</v>
      </c>
      <c r="J72">
        <f t="shared" si="14"/>
        <v>10.481378223316408</v>
      </c>
      <c r="K72">
        <f t="shared" si="15"/>
        <v>14.057327309400513</v>
      </c>
      <c r="M72" t="s">
        <v>75</v>
      </c>
      <c r="N72">
        <f>J72/Metadata!O$6</f>
        <v>2.8404819033337474</v>
      </c>
      <c r="O72">
        <f>K72/Metadata!P$6</f>
        <v>3.851322550514547</v>
      </c>
      <c r="P72">
        <f t="shared" si="16"/>
        <v>3.3459022269241472</v>
      </c>
      <c r="Q72">
        <f t="shared" si="17"/>
        <v>0.71477227632054319</v>
      </c>
      <c r="R72" s="4">
        <f t="shared" si="18"/>
        <v>0.21362616951829635</v>
      </c>
    </row>
    <row r="73" spans="1:18" x14ac:dyDescent="0.2">
      <c r="A73" t="str">
        <f>[2]Sheet2!G72</f>
        <v>93/100</v>
      </c>
      <c r="B73">
        <f>[3]Sheet2!H72</f>
        <v>1.101830102469102</v>
      </c>
      <c r="C73">
        <f>[3]Sheet2!K72</f>
        <v>1.4812302396624555</v>
      </c>
      <c r="E73" t="s">
        <v>199</v>
      </c>
      <c r="F73">
        <f t="shared" si="12"/>
        <v>18.9184981844272</v>
      </c>
      <c r="G73">
        <f t="shared" si="13"/>
        <v>17.558861096232405</v>
      </c>
      <c r="H73">
        <f>[4]blank!T73</f>
        <v>0.13213879124074315</v>
      </c>
      <c r="J73">
        <f t="shared" si="14"/>
        <v>18.9184981844272</v>
      </c>
      <c r="K73">
        <f t="shared" si="15"/>
        <v>17.558861096232405</v>
      </c>
      <c r="M73" t="s">
        <v>76</v>
      </c>
      <c r="N73">
        <f>J73/Metadata!O$6</f>
        <v>5.1269642776152686</v>
      </c>
      <c r="O73">
        <f>K73/Metadata!P$6</f>
        <v>4.8106468756724396</v>
      </c>
      <c r="P73">
        <f t="shared" si="16"/>
        <v>4.9688055766438541</v>
      </c>
      <c r="Q73">
        <f t="shared" si="17"/>
        <v>0.22367017992108518</v>
      </c>
      <c r="R73" s="4">
        <f t="shared" si="18"/>
        <v>4.501487862041921E-2</v>
      </c>
    </row>
    <row r="74" spans="1:18" x14ac:dyDescent="0.2">
      <c r="A74">
        <f>[2]Sheet2!G73</f>
        <v>102</v>
      </c>
      <c r="B74">
        <f>[3]Sheet2!H73</f>
        <v>3.029417163757365</v>
      </c>
      <c r="C74">
        <f>[3]Sheet2!K73</f>
        <v>1.7088244015070457</v>
      </c>
      <c r="E74">
        <v>88</v>
      </c>
      <c r="F74">
        <f t="shared" si="12"/>
        <v>6.2710551934552052</v>
      </c>
      <c r="G74">
        <f t="shared" si="13"/>
        <v>4.1676136130094079</v>
      </c>
      <c r="H74">
        <f>[4]blank!T74</f>
        <v>6.3869470124745864E-2</v>
      </c>
      <c r="J74">
        <f t="shared" si="14"/>
        <v>6.2710551934552052</v>
      </c>
      <c r="K74">
        <f t="shared" si="15"/>
        <v>4.1676136130094079</v>
      </c>
      <c r="M74" t="s">
        <v>77</v>
      </c>
      <c r="N74">
        <f>J74/Metadata!O$6</f>
        <v>1.6994729521534693</v>
      </c>
      <c r="O74">
        <f>K74/Metadata!P$6</f>
        <v>1.1418119487678799</v>
      </c>
      <c r="P74">
        <f t="shared" si="16"/>
        <v>1.4206424504606745</v>
      </c>
      <c r="Q74">
        <f t="shared" si="17"/>
        <v>0.39432587709724515</v>
      </c>
      <c r="R74" s="4">
        <f t="shared" si="18"/>
        <v>0.27756869926657218</v>
      </c>
    </row>
    <row r="75" spans="1:18" x14ac:dyDescent="0.2">
      <c r="A75">
        <f>[2]Sheet2!G74</f>
        <v>98</v>
      </c>
      <c r="B75">
        <f>[3]Sheet2!H74</f>
        <v>0.33985799744307998</v>
      </c>
      <c r="C75">
        <f>[3]Sheet2!K74</f>
        <v>2.0642069792713953E-2</v>
      </c>
      <c r="E75">
        <v>89</v>
      </c>
      <c r="F75">
        <f t="shared" si="12"/>
        <v>1.6193473841458637</v>
      </c>
      <c r="G75">
        <f t="shared" si="13"/>
        <v>1.4673480044422043E-2</v>
      </c>
      <c r="H75">
        <f>[4]blank!T75</f>
        <v>5.1167302227953203E-2</v>
      </c>
      <c r="J75">
        <f t="shared" si="14"/>
        <v>1.6193473841458637</v>
      </c>
      <c r="K75">
        <f t="shared" si="15"/>
        <v>0</v>
      </c>
      <c r="M75" t="s">
        <v>78</v>
      </c>
      <c r="N75">
        <f>J75/Metadata!O$6</f>
        <v>0.43884752957820178</v>
      </c>
      <c r="O75">
        <f>K75/Metadata!P$6</f>
        <v>0</v>
      </c>
      <c r="P75">
        <f t="shared" si="16"/>
        <v>0.21942376478910089</v>
      </c>
      <c r="Q75">
        <f t="shared" si="17"/>
        <v>0.31031206407171047</v>
      </c>
      <c r="R75" s="4">
        <f t="shared" si="18"/>
        <v>1.4142135623730951</v>
      </c>
    </row>
    <row r="76" spans="1:18" x14ac:dyDescent="0.2">
      <c r="A76">
        <f>[2]Sheet2!G75</f>
        <v>88</v>
      </c>
      <c r="B76">
        <f>[3]Sheet2!H75</f>
        <v>6.2710551934552052</v>
      </c>
      <c r="C76">
        <f>[3]Sheet2!K75</f>
        <v>4.1676136130094079</v>
      </c>
      <c r="E76" t="s">
        <v>200</v>
      </c>
      <c r="F76">
        <f t="shared" si="12"/>
        <v>65.135826244173472</v>
      </c>
      <c r="G76">
        <f t="shared" si="13"/>
        <v>66.211135997931194</v>
      </c>
      <c r="H76">
        <f>[4]blank!T76</f>
        <v>0.32333827498691958</v>
      </c>
      <c r="J76">
        <f t="shared" si="14"/>
        <v>65.135826244173472</v>
      </c>
      <c r="K76">
        <f t="shared" si="15"/>
        <v>66.211135997931194</v>
      </c>
      <c r="M76" t="s">
        <v>79</v>
      </c>
      <c r="N76">
        <f>J76/Metadata!O$6</f>
        <v>17.65198543200027</v>
      </c>
      <c r="O76">
        <f>K76/Metadata!P$6</f>
        <v>18.140037259678248</v>
      </c>
      <c r="P76">
        <f t="shared" si="16"/>
        <v>17.896011345839259</v>
      </c>
      <c r="Q76">
        <f t="shared" si="17"/>
        <v>0.34510475692158671</v>
      </c>
      <c r="R76" s="4">
        <f t="shared" si="18"/>
        <v>1.9283892385429338E-2</v>
      </c>
    </row>
    <row r="77" spans="1:18" x14ac:dyDescent="0.2">
      <c r="A77">
        <f>[2]Sheet2!G76</f>
        <v>91</v>
      </c>
      <c r="B77">
        <f>[3]Sheet2!H76</f>
        <v>8.9392599846207759</v>
      </c>
      <c r="C77">
        <f>[3]Sheet2!K76</f>
        <v>7.1380246404547361</v>
      </c>
      <c r="E77">
        <v>91</v>
      </c>
      <c r="F77">
        <f t="shared" si="12"/>
        <v>8.9392599846207759</v>
      </c>
      <c r="G77">
        <f t="shared" si="13"/>
        <v>7.1380246404547361</v>
      </c>
      <c r="H77">
        <f>[4]blank!T77</f>
        <v>7.1847679485058685E-2</v>
      </c>
      <c r="J77">
        <f t="shared" si="14"/>
        <v>8.9392599846207759</v>
      </c>
      <c r="K77">
        <f t="shared" si="15"/>
        <v>7.1380246404547361</v>
      </c>
      <c r="M77" t="s">
        <v>80</v>
      </c>
      <c r="N77">
        <f>J77/Metadata!O$6</f>
        <v>2.4225636814656055</v>
      </c>
      <c r="O77">
        <f>K77/Metadata!P$6</f>
        <v>1.9556231891625626</v>
      </c>
      <c r="P77">
        <f t="shared" si="16"/>
        <v>2.1890934353140841</v>
      </c>
      <c r="Q77">
        <f t="shared" si="17"/>
        <v>0.33017678851806825</v>
      </c>
      <c r="R77" s="4">
        <f t="shared" si="18"/>
        <v>0.15082809312371609</v>
      </c>
    </row>
    <row r="78" spans="1:18" x14ac:dyDescent="0.2">
      <c r="A78">
        <f>[2]Sheet2!G77</f>
        <v>84</v>
      </c>
      <c r="B78">
        <f>[3]Sheet2!H77</f>
        <v>28.241575232592663</v>
      </c>
      <c r="C78">
        <f>[3]Sheet2!K77</f>
        <v>21.292693441294347</v>
      </c>
      <c r="E78">
        <v>92</v>
      </c>
      <c r="F78">
        <f t="shared" si="12"/>
        <v>13.776853793526696</v>
      </c>
      <c r="G78">
        <f t="shared" si="13"/>
        <v>12.447768818464695</v>
      </c>
      <c r="H78">
        <f>[4]blank!T78</f>
        <v>7.8982044138662694E-2</v>
      </c>
      <c r="J78">
        <f t="shared" si="14"/>
        <v>13.776853793526696</v>
      </c>
      <c r="K78">
        <f t="shared" si="15"/>
        <v>12.447768818464695</v>
      </c>
      <c r="M78" t="s">
        <v>81</v>
      </c>
      <c r="N78">
        <f>J78/Metadata!O$6</f>
        <v>3.7335647136875707</v>
      </c>
      <c r="O78">
        <f>K78/Metadata!P$6</f>
        <v>3.4103476214917383</v>
      </c>
      <c r="P78">
        <f t="shared" si="16"/>
        <v>3.5719561675896543</v>
      </c>
      <c r="Q78">
        <f t="shared" si="17"/>
        <v>0.22854899768707063</v>
      </c>
      <c r="R78" s="4">
        <f t="shared" si="18"/>
        <v>6.3984267153338228E-2</v>
      </c>
    </row>
    <row r="79" spans="1:18" x14ac:dyDescent="0.2">
      <c r="A79">
        <f>[2]Sheet2!G78</f>
        <v>89</v>
      </c>
      <c r="B79">
        <f>[3]Sheet2!H78</f>
        <v>1.6193473841458637</v>
      </c>
      <c r="C79">
        <f>[3]Sheet2!K78</f>
        <v>1.4673480044422043E-2</v>
      </c>
      <c r="E79" t="s">
        <v>201</v>
      </c>
      <c r="F79">
        <f t="shared" si="12"/>
        <v>1.101830102469102</v>
      </c>
      <c r="G79">
        <f t="shared" si="13"/>
        <v>1.4812302396624555</v>
      </c>
      <c r="H79">
        <f>[4]blank!T79</f>
        <v>9.5548078940432102E-2</v>
      </c>
      <c r="J79">
        <f t="shared" si="14"/>
        <v>1.101830102469102</v>
      </c>
      <c r="K79">
        <f t="shared" si="15"/>
        <v>1.4812302396624555</v>
      </c>
      <c r="M79" t="s">
        <v>82</v>
      </c>
      <c r="N79">
        <f>J79/Metadata!O$6</f>
        <v>0.29859894375814028</v>
      </c>
      <c r="O79">
        <f>K79/Metadata!P$6</f>
        <v>0.40581650401646396</v>
      </c>
      <c r="P79">
        <f t="shared" si="16"/>
        <v>0.35220772388730215</v>
      </c>
      <c r="Q79">
        <f t="shared" si="17"/>
        <v>7.5814263920937638E-2</v>
      </c>
      <c r="R79" s="4">
        <f t="shared" si="18"/>
        <v>0.21525440465694146</v>
      </c>
    </row>
    <row r="80" spans="1:18" x14ac:dyDescent="0.2">
      <c r="A80">
        <f>[2]Sheet2!G79</f>
        <v>121</v>
      </c>
      <c r="B80">
        <f>[3]Sheet2!H79</f>
        <v>0.1291568281933046</v>
      </c>
      <c r="C80">
        <f>[3]Sheet2!K79</f>
        <v>8.8734473118069739E-3</v>
      </c>
      <c r="E80">
        <v>94</v>
      </c>
      <c r="F80">
        <f t="shared" si="12"/>
        <v>0.47948384969332991</v>
      </c>
      <c r="G80">
        <f t="shared" si="13"/>
        <v>1.539814165653893E-2</v>
      </c>
      <c r="H80">
        <f>[4]blank!T80</f>
        <v>5.4323173679965336E-2</v>
      </c>
      <c r="J80">
        <f t="shared" si="14"/>
        <v>0.47948384969332991</v>
      </c>
      <c r="K80">
        <f t="shared" si="15"/>
        <v>0</v>
      </c>
      <c r="M80" s="7" t="s">
        <v>83</v>
      </c>
      <c r="N80">
        <f>J80/Metadata!O$6</f>
        <v>0.12994142268093473</v>
      </c>
      <c r="O80">
        <f>K80/Metadata!P$6</f>
        <v>0</v>
      </c>
      <c r="P80">
        <f t="shared" si="16"/>
        <v>6.4970711340467363E-2</v>
      </c>
      <c r="Q80">
        <f t="shared" si="17"/>
        <v>9.1882461134716403E-2</v>
      </c>
      <c r="R80" s="4">
        <f t="shared" si="18"/>
        <v>1.4142135623730951</v>
      </c>
    </row>
    <row r="81" spans="1:18" x14ac:dyDescent="0.2">
      <c r="A81">
        <f>[2]Sheet2!G80</f>
        <v>92</v>
      </c>
      <c r="B81">
        <f>[3]Sheet2!H80</f>
        <v>13.776853793526696</v>
      </c>
      <c r="C81">
        <f>[3]Sheet2!K80</f>
        <v>12.447768818464695</v>
      </c>
      <c r="E81">
        <v>95</v>
      </c>
      <c r="F81">
        <f t="shared" si="12"/>
        <v>97.505396848645546</v>
      </c>
      <c r="G81">
        <f t="shared" si="13"/>
        <v>78.253206408256176</v>
      </c>
      <c r="H81">
        <f>[4]blank!T81</f>
        <v>0.25584023137104711</v>
      </c>
      <c r="J81">
        <f t="shared" si="14"/>
        <v>97.505396848645546</v>
      </c>
      <c r="K81">
        <f t="shared" si="15"/>
        <v>78.253206408256176</v>
      </c>
      <c r="M81" t="s">
        <v>84</v>
      </c>
      <c r="N81">
        <f>J81/Metadata!O$6</f>
        <v>26.424226788213311</v>
      </c>
      <c r="O81">
        <f>K81/Metadata!P$6</f>
        <v>21.439234632364762</v>
      </c>
      <c r="P81">
        <f t="shared" si="16"/>
        <v>23.931730710289038</v>
      </c>
      <c r="Q81">
        <f t="shared" si="17"/>
        <v>3.5249217575622058</v>
      </c>
      <c r="R81" s="4">
        <f t="shared" si="18"/>
        <v>0.14729071625591733</v>
      </c>
    </row>
    <row r="82" spans="1:18" x14ac:dyDescent="0.2">
      <c r="A82" t="str">
        <f>[2]Sheet2!G81</f>
        <v>90/101/113</v>
      </c>
      <c r="B82">
        <f>[3]Sheet2!H81</f>
        <v>65.135826244173472</v>
      </c>
      <c r="C82">
        <f>[3]Sheet2!K81</f>
        <v>66.211135997931194</v>
      </c>
      <c r="E82">
        <v>96</v>
      </c>
      <c r="F82">
        <f t="shared" si="12"/>
        <v>1.0242675305007143</v>
      </c>
      <c r="G82">
        <f t="shared" si="13"/>
        <v>1.0196148420008903E-2</v>
      </c>
      <c r="H82">
        <f>[4]blank!T82</f>
        <v>7.4275177123050429E-2</v>
      </c>
      <c r="J82">
        <f t="shared" si="14"/>
        <v>1.0242675305007143</v>
      </c>
      <c r="K82">
        <f t="shared" si="15"/>
        <v>0</v>
      </c>
      <c r="M82" t="s">
        <v>85</v>
      </c>
      <c r="N82">
        <f>J82/Metadata!O$6</f>
        <v>0.27757927655806508</v>
      </c>
      <c r="O82">
        <f>K82/Metadata!P$6</f>
        <v>0</v>
      </c>
      <c r="P82">
        <f t="shared" si="16"/>
        <v>0.13878963827903254</v>
      </c>
      <c r="Q82">
        <f t="shared" si="17"/>
        <v>0.1962781887710639</v>
      </c>
      <c r="R82" s="4">
        <f t="shared" si="18"/>
        <v>1.4142135623730951</v>
      </c>
    </row>
    <row r="83" spans="1:18" x14ac:dyDescent="0.2">
      <c r="A83">
        <f>[2]Sheet2!G82</f>
        <v>83</v>
      </c>
      <c r="B83">
        <f>[3]Sheet2!H82</f>
        <v>9.4606753174396729</v>
      </c>
      <c r="C83">
        <f>[3]Sheet2!K82</f>
        <v>13.479509174367026</v>
      </c>
      <c r="E83">
        <v>98</v>
      </c>
      <c r="F83">
        <f t="shared" si="12"/>
        <v>0.33985799744307998</v>
      </c>
      <c r="G83">
        <f t="shared" si="13"/>
        <v>2.0642069792713953E-2</v>
      </c>
      <c r="H83">
        <f>[4]blank!T83</f>
        <v>7.9082569542472059E-2</v>
      </c>
      <c r="J83">
        <f t="shared" si="14"/>
        <v>0.33985799744307998</v>
      </c>
      <c r="K83">
        <f t="shared" si="15"/>
        <v>0</v>
      </c>
      <c r="M83" t="s">
        <v>86</v>
      </c>
      <c r="N83">
        <f>J83/Metadata!O$6</f>
        <v>9.2102438331327224E-2</v>
      </c>
      <c r="O83">
        <f>K83/Metadata!P$6</f>
        <v>0</v>
      </c>
      <c r="P83">
        <f t="shared" si="16"/>
        <v>4.6051219165663612E-2</v>
      </c>
      <c r="Q83">
        <f t="shared" si="17"/>
        <v>6.5126258707897289E-2</v>
      </c>
      <c r="R83" s="4">
        <f t="shared" si="18"/>
        <v>1.4142135623730951</v>
      </c>
    </row>
    <row r="84" spans="1:18" x14ac:dyDescent="0.2">
      <c r="A84">
        <f>[2]Sheet2!G83</f>
        <v>99</v>
      </c>
      <c r="B84">
        <f>[3]Sheet2!H83</f>
        <v>15.161973159395547</v>
      </c>
      <c r="C84">
        <f>[3]Sheet2!K83</f>
        <v>12.954021011124153</v>
      </c>
      <c r="E84">
        <v>99</v>
      </c>
      <c r="F84">
        <f t="shared" si="12"/>
        <v>15.161973159395547</v>
      </c>
      <c r="G84">
        <f t="shared" si="13"/>
        <v>12.954021011124153</v>
      </c>
      <c r="H84">
        <f>[4]blank!T84</f>
        <v>0.12684676083201063</v>
      </c>
      <c r="J84">
        <f t="shared" si="14"/>
        <v>15.161973159395547</v>
      </c>
      <c r="K84">
        <f t="shared" si="15"/>
        <v>12.954021011124153</v>
      </c>
      <c r="M84" t="s">
        <v>87</v>
      </c>
      <c r="N84">
        <f>J84/Metadata!O$6</f>
        <v>4.1089358155485147</v>
      </c>
      <c r="O84">
        <f>K84/Metadata!P$6</f>
        <v>3.5490468523571219</v>
      </c>
      <c r="P84">
        <f t="shared" si="16"/>
        <v>3.8289913339528185</v>
      </c>
      <c r="Q84">
        <f t="shared" si="17"/>
        <v>0.39590128258413915</v>
      </c>
      <c r="R84" s="4">
        <f t="shared" si="18"/>
        <v>0.10339571131268001</v>
      </c>
    </row>
    <row r="85" spans="1:18" x14ac:dyDescent="0.2">
      <c r="A85">
        <f>[2]Sheet2!G84</f>
        <v>112</v>
      </c>
      <c r="B85">
        <f>[3]Sheet2!H84</f>
        <v>0.25637795108738087</v>
      </c>
      <c r="C85">
        <f>[3]Sheet2!K84</f>
        <v>0.6170074599246208</v>
      </c>
      <c r="E85">
        <v>102</v>
      </c>
      <c r="F85">
        <f t="shared" si="12"/>
        <v>3.029417163757365</v>
      </c>
      <c r="G85">
        <f t="shared" si="13"/>
        <v>1.7088244015070457</v>
      </c>
      <c r="H85">
        <f>[4]blank!T85</f>
        <v>5.265002446386307E-2</v>
      </c>
      <c r="J85">
        <f t="shared" si="14"/>
        <v>3.029417163757365</v>
      </c>
      <c r="K85">
        <f t="shared" si="15"/>
        <v>1.7088244015070457</v>
      </c>
      <c r="M85" t="s">
        <v>88</v>
      </c>
      <c r="N85">
        <f>J85/Metadata!O$6</f>
        <v>0.82098026117969214</v>
      </c>
      <c r="O85">
        <f>K85/Metadata!P$6</f>
        <v>0.46817106890529336</v>
      </c>
      <c r="P85">
        <f t="shared" si="16"/>
        <v>0.64457566504249275</v>
      </c>
      <c r="Q85">
        <f t="shared" si="17"/>
        <v>0.24947377232217585</v>
      </c>
      <c r="R85" s="4">
        <f t="shared" si="18"/>
        <v>0.38703566679907103</v>
      </c>
    </row>
    <row r="86" spans="1:18" x14ac:dyDescent="0.2">
      <c r="A86" t="str">
        <f>[2]Sheet2!G85</f>
        <v>86/97/109/119</v>
      </c>
      <c r="B86">
        <f>[3]Sheet2!H85</f>
        <v>10.481378223316408</v>
      </c>
      <c r="C86">
        <f>[3]Sheet2!K85</f>
        <v>14.057327309400513</v>
      </c>
      <c r="E86">
        <v>103</v>
      </c>
      <c r="F86">
        <f t="shared" si="12"/>
        <v>0.63745034465325812</v>
      </c>
      <c r="G86">
        <f t="shared" si="13"/>
        <v>1.2601299626963727E-2</v>
      </c>
      <c r="H86">
        <f>[4]blank!T86</f>
        <v>5.2655170430805462E-2</v>
      </c>
      <c r="J86">
        <f t="shared" si="14"/>
        <v>0.63745034465325812</v>
      </c>
      <c r="K86">
        <f t="shared" si="15"/>
        <v>0</v>
      </c>
      <c r="M86" s="7" t="s">
        <v>89</v>
      </c>
      <c r="N86">
        <f>J86/Metadata!O$6</f>
        <v>0.17275077090849678</v>
      </c>
      <c r="O86">
        <f>K86/Metadata!P$6</f>
        <v>0</v>
      </c>
      <c r="P86">
        <f t="shared" si="16"/>
        <v>8.6375385454248388E-2</v>
      </c>
      <c r="Q86">
        <f t="shared" si="17"/>
        <v>0.12215324156460183</v>
      </c>
      <c r="R86" s="4">
        <f t="shared" si="18"/>
        <v>1.4142135623730951</v>
      </c>
    </row>
    <row r="87" spans="1:18" x14ac:dyDescent="0.2">
      <c r="A87" t="str">
        <f>[2]Sheet2!G86</f>
        <v>87/125</v>
      </c>
      <c r="B87">
        <f>[3]Sheet2!H86</f>
        <v>18.9184981844272</v>
      </c>
      <c r="C87">
        <f>[3]Sheet2!K86</f>
        <v>17.558861096232405</v>
      </c>
      <c r="E87">
        <v>104</v>
      </c>
      <c r="F87">
        <f t="shared" si="12"/>
        <v>2.6763670612205994E-2</v>
      </c>
      <c r="G87">
        <f t="shared" si="13"/>
        <v>1.0196657453768524E-2</v>
      </c>
      <c r="H87">
        <f>[4]blank!T87</f>
        <v>5.843479555176187E-2</v>
      </c>
      <c r="J87">
        <f t="shared" si="14"/>
        <v>0</v>
      </c>
      <c r="K87">
        <f t="shared" si="15"/>
        <v>0</v>
      </c>
      <c r="M87" t="s">
        <v>90</v>
      </c>
      <c r="N87">
        <f>J87/Metadata!O$6</f>
        <v>0</v>
      </c>
      <c r="O87">
        <f>K87/Metadata!P$6</f>
        <v>0</v>
      </c>
      <c r="P87">
        <f t="shared" si="16"/>
        <v>0</v>
      </c>
      <c r="Q87">
        <f t="shared" si="17"/>
        <v>0</v>
      </c>
      <c r="R87" s="4" t="e">
        <f t="shared" si="18"/>
        <v>#DIV/0!</v>
      </c>
    </row>
    <row r="88" spans="1:18" x14ac:dyDescent="0.2">
      <c r="A88">
        <f>[2]Sheet2!G87</f>
        <v>117</v>
      </c>
      <c r="B88">
        <f>[3]Sheet2!H87</f>
        <v>1.6525261654084826</v>
      </c>
      <c r="C88">
        <f>[3]Sheet2!K87</f>
        <v>2.2806155084527209</v>
      </c>
      <c r="E88">
        <v>105</v>
      </c>
      <c r="F88">
        <f t="shared" si="12"/>
        <v>3.8400001985041872</v>
      </c>
      <c r="G88">
        <f t="shared" si="13"/>
        <v>3.3854578967992697</v>
      </c>
      <c r="H88">
        <f>[4]blank!T88</f>
        <v>5.8359714419882323E-2</v>
      </c>
      <c r="J88">
        <f t="shared" si="14"/>
        <v>3.8400001985041872</v>
      </c>
      <c r="K88">
        <f t="shared" si="15"/>
        <v>3.3854578967992697</v>
      </c>
      <c r="M88" t="s">
        <v>91</v>
      </c>
      <c r="N88">
        <f>J88/Metadata!O$6</f>
        <v>1.0406504602977602</v>
      </c>
      <c r="O88">
        <f>K88/Metadata!P$6</f>
        <v>0.92752271145037557</v>
      </c>
      <c r="P88">
        <f t="shared" si="16"/>
        <v>0.98408658587406794</v>
      </c>
      <c r="Q88">
        <f t="shared" si="17"/>
        <v>7.9993398350354308E-2</v>
      </c>
      <c r="R88" s="4">
        <f t="shared" si="18"/>
        <v>8.1286951268931276E-2</v>
      </c>
    </row>
    <row r="89" spans="1:18" x14ac:dyDescent="0.2">
      <c r="A89" t="str">
        <f>[2]Sheet2!G88</f>
        <v>85/116</v>
      </c>
      <c r="B89">
        <f>[3]Sheet2!H88</f>
        <v>4.6286660794794887</v>
      </c>
      <c r="C89">
        <f>[3]Sheet2!K88</f>
        <v>7.5734277579352112</v>
      </c>
      <c r="E89">
        <v>106</v>
      </c>
      <c r="F89">
        <f t="shared" si="12"/>
        <v>0.32599292815461178</v>
      </c>
      <c r="G89">
        <f t="shared" si="13"/>
        <v>8.8426927240993144E-3</v>
      </c>
      <c r="H89">
        <f>[4]blank!T89</f>
        <v>2.4480240862983327E-2</v>
      </c>
      <c r="J89">
        <f t="shared" si="14"/>
        <v>0.32599292815461178</v>
      </c>
      <c r="K89">
        <f t="shared" si="15"/>
        <v>0</v>
      </c>
      <c r="M89" s="7" t="s">
        <v>92</v>
      </c>
      <c r="N89">
        <f>J89/Metadata!O$6</f>
        <v>8.8344966979444162E-2</v>
      </c>
      <c r="O89">
        <f>K89/Metadata!P$6</f>
        <v>0</v>
      </c>
      <c r="P89">
        <f t="shared" si="16"/>
        <v>4.4172483489722081E-2</v>
      </c>
      <c r="Q89">
        <f t="shared" si="17"/>
        <v>6.2469325234866591E-2</v>
      </c>
      <c r="R89" s="4">
        <f t="shared" si="18"/>
        <v>1.4142135623730951</v>
      </c>
    </row>
    <row r="90" spans="1:18" x14ac:dyDescent="0.2">
      <c r="A90">
        <f>[2]Sheet2!G89</f>
        <v>110</v>
      </c>
      <c r="B90">
        <f>[3]Sheet2!H89</f>
        <v>38.435649047652916</v>
      </c>
      <c r="C90">
        <f>[3]Sheet2!K89</f>
        <v>36.825711438168099</v>
      </c>
      <c r="E90">
        <v>107</v>
      </c>
      <c r="F90">
        <f t="shared" si="12"/>
        <v>0.91735382796533871</v>
      </c>
      <c r="G90">
        <f t="shared" si="13"/>
        <v>0.97871612346982761</v>
      </c>
      <c r="H90">
        <f>[4]blank!T90</f>
        <v>3.1971685476757633E-2</v>
      </c>
      <c r="J90">
        <f t="shared" si="14"/>
        <v>0.91735382796533871</v>
      </c>
      <c r="K90">
        <f t="shared" si="15"/>
        <v>0.97871612346982761</v>
      </c>
      <c r="M90" t="s">
        <v>93</v>
      </c>
      <c r="N90">
        <f>J90/Metadata!O$6</f>
        <v>0.24860537343198816</v>
      </c>
      <c r="O90">
        <f>K90/Metadata!P$6</f>
        <v>0.26814140368993611</v>
      </c>
      <c r="P90">
        <f t="shared" si="16"/>
        <v>0.25837338856096215</v>
      </c>
      <c r="Q90">
        <f t="shared" si="17"/>
        <v>1.3814059472860574E-2</v>
      </c>
      <c r="R90" s="4">
        <f t="shared" si="18"/>
        <v>5.3465488647261375E-2</v>
      </c>
    </row>
    <row r="91" spans="1:18" x14ac:dyDescent="0.2">
      <c r="A91">
        <f>[2]Sheet2!G90</f>
        <v>115</v>
      </c>
      <c r="B91">
        <f>[3]Sheet2!H90</f>
        <v>1.5582423308978064</v>
      </c>
      <c r="C91">
        <f>[3]Sheet2!K90</f>
        <v>2.0780032191809705</v>
      </c>
      <c r="E91" t="s">
        <v>202</v>
      </c>
      <c r="F91">
        <f t="shared" si="12"/>
        <v>0.78660469704010116</v>
      </c>
      <c r="G91">
        <f t="shared" si="13"/>
        <v>0.81247091390933324</v>
      </c>
      <c r="H91">
        <f>[4]blank!T91</f>
        <v>5.8138993313207994E-2</v>
      </c>
      <c r="J91">
        <f t="shared" si="14"/>
        <v>0.78660469704010116</v>
      </c>
      <c r="K91">
        <f t="shared" si="15"/>
        <v>0.81247091390933324</v>
      </c>
      <c r="M91" t="s">
        <v>94</v>
      </c>
      <c r="N91">
        <f>J91/Metadata!O$6</f>
        <v>0.21317200461761093</v>
      </c>
      <c r="O91">
        <f>K91/Metadata!P$6</f>
        <v>0.22259477093370894</v>
      </c>
      <c r="P91">
        <f t="shared" si="16"/>
        <v>0.21788338777565994</v>
      </c>
      <c r="Q91">
        <f t="shared" si="17"/>
        <v>6.6629019596490847E-3</v>
      </c>
      <c r="R91" s="4">
        <f t="shared" si="18"/>
        <v>3.0580128332268419E-2</v>
      </c>
    </row>
    <row r="92" spans="1:18" x14ac:dyDescent="0.2">
      <c r="A92">
        <f>[2]Sheet2!G91</f>
        <v>82</v>
      </c>
      <c r="B92">
        <f>[3]Sheet2!H91</f>
        <v>4.0710919968809058</v>
      </c>
      <c r="C92">
        <f>[3]Sheet2!K91</f>
        <v>4.0613515817530619</v>
      </c>
      <c r="E92">
        <v>110</v>
      </c>
      <c r="F92">
        <f t="shared" si="12"/>
        <v>38.435649047652916</v>
      </c>
      <c r="G92">
        <f t="shared" si="13"/>
        <v>36.825711438168099</v>
      </c>
      <c r="H92">
        <f>[4]blank!T92</f>
        <v>0.24838036710367373</v>
      </c>
      <c r="J92">
        <f t="shared" si="14"/>
        <v>38.435649047652916</v>
      </c>
      <c r="K92">
        <f t="shared" si="15"/>
        <v>36.825711438168099</v>
      </c>
      <c r="M92" t="s">
        <v>95</v>
      </c>
      <c r="N92">
        <f>J92/Metadata!O$6</f>
        <v>10.416165053549687</v>
      </c>
      <c r="O92">
        <f>K92/Metadata!P$6</f>
        <v>10.089236010440924</v>
      </c>
      <c r="P92">
        <f t="shared" si="16"/>
        <v>10.252700531995306</v>
      </c>
      <c r="Q92">
        <f t="shared" si="17"/>
        <v>0.23117374334903515</v>
      </c>
      <c r="R92" s="4">
        <f t="shared" si="18"/>
        <v>2.2547595399633292E-2</v>
      </c>
    </row>
    <row r="93" spans="1:18" x14ac:dyDescent="0.2">
      <c r="A93">
        <f>[2]Sheet2!G92</f>
        <v>111</v>
      </c>
      <c r="B93">
        <f>[3]Sheet2!H92</f>
        <v>1.2220791030873543E-2</v>
      </c>
      <c r="C93">
        <f>[3]Sheet2!K92</f>
        <v>9.311967835912113E-3</v>
      </c>
      <c r="E93">
        <v>111</v>
      </c>
      <c r="F93">
        <f t="shared" si="12"/>
        <v>1.2220791030873543E-2</v>
      </c>
      <c r="G93">
        <f t="shared" si="13"/>
        <v>9.311967835912113E-3</v>
      </c>
      <c r="H93">
        <f>[4]blank!T93</f>
        <v>4.4483145364033624E-2</v>
      </c>
      <c r="J93">
        <f t="shared" si="14"/>
        <v>0</v>
      </c>
      <c r="K93">
        <f t="shared" si="15"/>
        <v>0</v>
      </c>
      <c r="M93" t="s">
        <v>96</v>
      </c>
      <c r="N93">
        <f>J93/Metadata!O$6</f>
        <v>0</v>
      </c>
      <c r="O93">
        <f>K93/Metadata!P$6</f>
        <v>0</v>
      </c>
      <c r="P93">
        <f t="shared" si="16"/>
        <v>0</v>
      </c>
      <c r="Q93">
        <f t="shared" si="17"/>
        <v>0</v>
      </c>
      <c r="R93" s="4" t="e">
        <f t="shared" si="18"/>
        <v>#DIV/0!</v>
      </c>
    </row>
    <row r="94" spans="1:18" x14ac:dyDescent="0.2">
      <c r="A94">
        <f>[2]Sheet2!G93</f>
        <v>120</v>
      </c>
      <c r="B94">
        <f>[3]Sheet2!H93</f>
        <v>0.1697876017643403</v>
      </c>
      <c r="C94">
        <f>[3]Sheet2!K93</f>
        <v>8.3712803611347177E-3</v>
      </c>
      <c r="E94">
        <v>112</v>
      </c>
      <c r="F94">
        <f t="shared" si="12"/>
        <v>0.25637795108738087</v>
      </c>
      <c r="G94">
        <f t="shared" si="13"/>
        <v>0.6170074599246208</v>
      </c>
      <c r="H94">
        <f>[4]blank!T94</f>
        <v>5.337797961222987E-2</v>
      </c>
      <c r="J94">
        <f t="shared" si="14"/>
        <v>0.25637795108738087</v>
      </c>
      <c r="K94">
        <f t="shared" si="15"/>
        <v>0.6170074599246208</v>
      </c>
      <c r="M94" t="s">
        <v>97</v>
      </c>
      <c r="N94">
        <f>J94/Metadata!O$6</f>
        <v>6.9479119535776929E-2</v>
      </c>
      <c r="O94">
        <f>K94/Metadata!P$6</f>
        <v>0.16904313970510598</v>
      </c>
      <c r="P94">
        <f t="shared" si="16"/>
        <v>0.11926112962044146</v>
      </c>
      <c r="Q94">
        <f t="shared" si="17"/>
        <v>7.0402393823926795E-2</v>
      </c>
      <c r="R94" s="4">
        <f t="shared" si="18"/>
        <v>0.59032137334258294</v>
      </c>
    </row>
    <row r="95" spans="1:18" x14ac:dyDescent="0.2">
      <c r="A95" t="str">
        <f>[2]Sheet2!G94</f>
        <v>108/124</v>
      </c>
      <c r="B95">
        <f>[3]Sheet2!H94</f>
        <v>0.78660469704010116</v>
      </c>
      <c r="C95">
        <f>[3]Sheet2!K94</f>
        <v>0.81247091390933324</v>
      </c>
      <c r="E95">
        <v>114</v>
      </c>
      <c r="F95">
        <f t="shared" si="12"/>
        <v>1.487753105856638</v>
      </c>
      <c r="G95">
        <f t="shared" si="13"/>
        <v>0.453988978626788</v>
      </c>
      <c r="H95">
        <f>[4]blank!T95</f>
        <v>3.1754820923259958E-2</v>
      </c>
      <c r="J95">
        <f t="shared" si="14"/>
        <v>1.487753105856638</v>
      </c>
      <c r="K95">
        <f t="shared" si="15"/>
        <v>0.453988978626788</v>
      </c>
      <c r="M95" t="s">
        <v>98</v>
      </c>
      <c r="N95">
        <f>J95/Metadata!O$6</f>
        <v>0.40318512353781188</v>
      </c>
      <c r="O95">
        <f>K95/Metadata!P$6</f>
        <v>0.12438054208933261</v>
      </c>
      <c r="P95">
        <f t="shared" si="16"/>
        <v>0.26378283281357223</v>
      </c>
      <c r="Q95">
        <f t="shared" si="17"/>
        <v>0.19714461016809684</v>
      </c>
      <c r="R95" s="4">
        <f t="shared" si="18"/>
        <v>0.74737467963818649</v>
      </c>
    </row>
    <row r="96" spans="1:18" x14ac:dyDescent="0.2">
      <c r="A96">
        <f>[2]Sheet2!G95</f>
        <v>107</v>
      </c>
      <c r="B96">
        <f>[3]Sheet2!H95</f>
        <v>0.91735382796533871</v>
      </c>
      <c r="C96">
        <f>[3]Sheet2!K95</f>
        <v>0.97871612346982761</v>
      </c>
      <c r="E96">
        <v>115</v>
      </c>
      <c r="F96">
        <f t="shared" si="12"/>
        <v>1.5582423308978064</v>
      </c>
      <c r="G96">
        <f t="shared" si="13"/>
        <v>2.0780032191809705</v>
      </c>
      <c r="H96">
        <f>[4]blank!T96</f>
        <v>4.5089396179620281E-2</v>
      </c>
      <c r="J96">
        <f t="shared" si="14"/>
        <v>1.5582423308978064</v>
      </c>
      <c r="K96">
        <f t="shared" si="15"/>
        <v>2.0780032191809705</v>
      </c>
      <c r="M96" t="s">
        <v>99</v>
      </c>
      <c r="N96">
        <f>J96/Metadata!O$6</f>
        <v>0.4222878945516515</v>
      </c>
      <c r="O96">
        <f>K96/Metadata!P$6</f>
        <v>0.56931595045963201</v>
      </c>
      <c r="P96">
        <f t="shared" si="16"/>
        <v>0.49580192250564176</v>
      </c>
      <c r="Q96">
        <f t="shared" si="17"/>
        <v>0.10396453535720816</v>
      </c>
      <c r="R96" s="4">
        <f t="shared" si="18"/>
        <v>0.20968965757898034</v>
      </c>
    </row>
    <row r="97" spans="1:18" x14ac:dyDescent="0.2">
      <c r="A97">
        <f>[2]Sheet2!G96</f>
        <v>123</v>
      </c>
      <c r="B97">
        <f>[3]Sheet2!H96</f>
        <v>0.39625541227409267</v>
      </c>
      <c r="C97">
        <f>[3]Sheet2!K96</f>
        <v>1.0477333773142887E-2</v>
      </c>
      <c r="E97">
        <v>117</v>
      </c>
      <c r="F97">
        <f t="shared" si="12"/>
        <v>1.6525261654084826</v>
      </c>
      <c r="G97">
        <f t="shared" si="13"/>
        <v>2.2806155084527209</v>
      </c>
      <c r="H97">
        <f>[4]blank!T97</f>
        <v>6.4742344643185928E-2</v>
      </c>
      <c r="J97">
        <f t="shared" si="14"/>
        <v>1.6525261654084826</v>
      </c>
      <c r="K97">
        <f t="shared" si="15"/>
        <v>2.2806155084527209</v>
      </c>
      <c r="M97" t="s">
        <v>100</v>
      </c>
      <c r="N97">
        <f>J97/Metadata!O$6</f>
        <v>0.44783906921575511</v>
      </c>
      <c r="O97">
        <f>K97/Metadata!P$6</f>
        <v>0.6248261666983792</v>
      </c>
      <c r="P97">
        <f t="shared" si="16"/>
        <v>0.5363326179570671</v>
      </c>
      <c r="Q97">
        <f t="shared" si="17"/>
        <v>0.12514877681248854</v>
      </c>
      <c r="R97" s="4">
        <f t="shared" si="18"/>
        <v>0.233341722323714</v>
      </c>
    </row>
    <row r="98" spans="1:18" x14ac:dyDescent="0.2">
      <c r="A98">
        <f>[2]Sheet2!G97</f>
        <v>106</v>
      </c>
      <c r="B98">
        <f>[3]Sheet2!H97</f>
        <v>0.32599292815461178</v>
      </c>
      <c r="C98">
        <f>[3]Sheet2!K97</f>
        <v>8.8426927240993144E-3</v>
      </c>
      <c r="E98">
        <v>118</v>
      </c>
      <c r="F98">
        <f t="shared" si="12"/>
        <v>11.819328567952592</v>
      </c>
      <c r="G98">
        <f t="shared" si="13"/>
        <v>13.512959640088697</v>
      </c>
      <c r="H98">
        <f>[4]blank!T98</f>
        <v>0.11858913122188876</v>
      </c>
      <c r="J98">
        <f t="shared" si="14"/>
        <v>11.819328567952592</v>
      </c>
      <c r="K98">
        <f t="shared" si="15"/>
        <v>13.512959640088697</v>
      </c>
      <c r="M98" t="s">
        <v>101</v>
      </c>
      <c r="N98">
        <f>J98/Metadata!O$6</f>
        <v>3.203070072611331</v>
      </c>
      <c r="O98">
        <f>K98/Metadata!P$6</f>
        <v>3.7021807233060682</v>
      </c>
      <c r="P98">
        <f t="shared" si="16"/>
        <v>3.4526253979586996</v>
      </c>
      <c r="Q98">
        <f t="shared" si="17"/>
        <v>0.35292452566867888</v>
      </c>
      <c r="R98" s="4">
        <f t="shared" si="18"/>
        <v>0.10221917671037782</v>
      </c>
    </row>
    <row r="99" spans="1:18" x14ac:dyDescent="0.2">
      <c r="A99">
        <f>[2]Sheet2!G98</f>
        <v>118</v>
      </c>
      <c r="B99">
        <f>[3]Sheet2!H98</f>
        <v>11.819328567952592</v>
      </c>
      <c r="C99">
        <f>[3]Sheet2!K98</f>
        <v>13.512959640088697</v>
      </c>
      <c r="E99">
        <v>120</v>
      </c>
      <c r="F99">
        <f t="shared" ref="F99:F130" si="19">VLOOKUP($E99,$A$3:$C$178,2,FALSE)</f>
        <v>0.1697876017643403</v>
      </c>
      <c r="G99">
        <f t="shared" ref="G99:G130" si="20">VLOOKUP($E99,$A$3:$C$178,3,FALSE)</f>
        <v>8.3712803611347177E-3</v>
      </c>
      <c r="H99">
        <f>[4]blank!T99</f>
        <v>3.2259255867411622E-2</v>
      </c>
      <c r="J99">
        <f t="shared" ref="J99:J130" si="21">IF(F99&gt;H99,F99,0)</f>
        <v>0.1697876017643403</v>
      </c>
      <c r="K99">
        <f t="shared" ref="K99:K130" si="22">IF(G99&gt;H99,G99,0)</f>
        <v>0</v>
      </c>
      <c r="M99" s="7" t="s">
        <v>102</v>
      </c>
      <c r="N99">
        <f>J99/Metadata!O$6</f>
        <v>4.6012900207072965E-2</v>
      </c>
      <c r="O99">
        <f>K99/Metadata!P$6</f>
        <v>0</v>
      </c>
      <c r="P99">
        <f t="shared" ref="P99:P130" si="23">AVERAGE(N99:O99)</f>
        <v>2.3006450103536483E-2</v>
      </c>
      <c r="Q99">
        <f t="shared" si="17"/>
        <v>3.2536033758481187E-2</v>
      </c>
      <c r="R99" s="4">
        <f t="shared" si="18"/>
        <v>1.4142135623730949</v>
      </c>
    </row>
    <row r="100" spans="1:18" x14ac:dyDescent="0.2">
      <c r="A100">
        <f>[2]Sheet2!G99</f>
        <v>122</v>
      </c>
      <c r="B100">
        <f>[3]Sheet2!H99</f>
        <v>1.4214717849395966</v>
      </c>
      <c r="C100">
        <f>[3]Sheet2!K99</f>
        <v>8.0611804708749877E-3</v>
      </c>
      <c r="E100">
        <v>121</v>
      </c>
      <c r="F100">
        <f t="shared" si="19"/>
        <v>0.1291568281933046</v>
      </c>
      <c r="G100">
        <f t="shared" si="20"/>
        <v>8.8734473118069739E-3</v>
      </c>
      <c r="H100">
        <f>[4]blank!T100</f>
        <v>3.7803247632468111E-2</v>
      </c>
      <c r="J100">
        <f t="shared" si="21"/>
        <v>0.1291568281933046</v>
      </c>
      <c r="K100">
        <f t="shared" si="22"/>
        <v>0</v>
      </c>
      <c r="M100" s="7" t="s">
        <v>103</v>
      </c>
      <c r="N100">
        <f>J100/Metadata!O$6</f>
        <v>3.5001850458840439E-2</v>
      </c>
      <c r="O100">
        <f>K100/Metadata!P$6</f>
        <v>0</v>
      </c>
      <c r="P100">
        <f t="shared" si="23"/>
        <v>1.7500925229420219E-2</v>
      </c>
      <c r="Q100">
        <f t="shared" si="17"/>
        <v>2.4750045813523545E-2</v>
      </c>
      <c r="R100" s="4">
        <f t="shared" si="18"/>
        <v>1.4142135623730951</v>
      </c>
    </row>
    <row r="101" spans="1:18" x14ac:dyDescent="0.2">
      <c r="A101">
        <f>[2]Sheet2!G100</f>
        <v>114</v>
      </c>
      <c r="B101">
        <f>[3]Sheet2!H100</f>
        <v>1.487753105856638</v>
      </c>
      <c r="C101">
        <f>[3]Sheet2!K100</f>
        <v>0.453988978626788</v>
      </c>
      <c r="E101">
        <v>122</v>
      </c>
      <c r="F101">
        <f t="shared" si="19"/>
        <v>1.4214717849395966</v>
      </c>
      <c r="G101">
        <f t="shared" si="20"/>
        <v>8.0611804708749877E-3</v>
      </c>
      <c r="H101">
        <f>[4]blank!T101</f>
        <v>3.3699781659062969E-2</v>
      </c>
      <c r="J101">
        <f t="shared" si="21"/>
        <v>1.4214717849395966</v>
      </c>
      <c r="K101">
        <f t="shared" si="22"/>
        <v>0</v>
      </c>
      <c r="M101" s="7" t="s">
        <v>104</v>
      </c>
      <c r="N101">
        <f>J101/Metadata!O$6</f>
        <v>0.38522270594514318</v>
      </c>
      <c r="O101">
        <f>K101/Metadata!P$6</f>
        <v>0</v>
      </c>
      <c r="P101">
        <f t="shared" si="23"/>
        <v>0.19261135297257159</v>
      </c>
      <c r="Q101">
        <f t="shared" si="17"/>
        <v>0.27239358764084209</v>
      </c>
      <c r="R101" s="4">
        <f t="shared" si="18"/>
        <v>1.4142135623730949</v>
      </c>
    </row>
    <row r="102" spans="1:18" x14ac:dyDescent="0.2">
      <c r="A102">
        <f>[2]Sheet2!G101</f>
        <v>105</v>
      </c>
      <c r="B102">
        <f>[3]Sheet2!H101</f>
        <v>3.8400001985041872</v>
      </c>
      <c r="C102">
        <f>[3]Sheet2!K101</f>
        <v>3.3854578967992697</v>
      </c>
      <c r="E102">
        <v>123</v>
      </c>
      <c r="F102">
        <f t="shared" si="19"/>
        <v>0.39625541227409267</v>
      </c>
      <c r="G102">
        <f t="shared" si="20"/>
        <v>1.0477333773142887E-2</v>
      </c>
      <c r="H102">
        <f>[4]blank!T102</f>
        <v>3.3128991319637154E-2</v>
      </c>
      <c r="J102">
        <f t="shared" si="21"/>
        <v>0.39625541227409267</v>
      </c>
      <c r="K102">
        <f t="shared" si="22"/>
        <v>0</v>
      </c>
      <c r="M102" s="7" t="s">
        <v>105</v>
      </c>
      <c r="N102">
        <f>J102/Metadata!O$6</f>
        <v>0.10738629058903254</v>
      </c>
      <c r="O102">
        <f>K102/Metadata!P$6</f>
        <v>0</v>
      </c>
      <c r="P102">
        <f t="shared" si="23"/>
        <v>5.369314529451627E-2</v>
      </c>
      <c r="Q102">
        <f t="shared" si="17"/>
        <v>7.5933574281974031E-2</v>
      </c>
      <c r="R102" s="4">
        <f t="shared" si="18"/>
        <v>1.4142135623730949</v>
      </c>
    </row>
    <row r="103" spans="1:18" x14ac:dyDescent="0.2">
      <c r="A103">
        <f>[2]Sheet2!G102</f>
        <v>127</v>
      </c>
      <c r="B103">
        <f>[3]Sheet2!H102</f>
        <v>6.7373444517064257E-2</v>
      </c>
      <c r="C103">
        <f>[3]Sheet2!K102</f>
        <v>7.6311829639210162E-3</v>
      </c>
      <c r="E103">
        <v>126</v>
      </c>
      <c r="F103">
        <f t="shared" si="19"/>
        <v>0.21679289428278686</v>
      </c>
      <c r="G103">
        <f t="shared" si="20"/>
        <v>1.0383453663361174E-2</v>
      </c>
      <c r="H103">
        <f>[4]blank!T103</f>
        <v>2.4004129214456323E-2</v>
      </c>
      <c r="J103">
        <f t="shared" si="21"/>
        <v>0.21679289428278686</v>
      </c>
      <c r="K103">
        <f t="shared" si="22"/>
        <v>0</v>
      </c>
      <c r="M103" s="7" t="s">
        <v>106</v>
      </c>
      <c r="N103">
        <f>J103/Metadata!O$6</f>
        <v>5.8751461865170482E-2</v>
      </c>
      <c r="O103">
        <f>K103/Metadata!P$6</f>
        <v>0</v>
      </c>
      <c r="P103">
        <f t="shared" si="23"/>
        <v>2.9375730932585241E-2</v>
      </c>
      <c r="Q103">
        <f t="shared" si="17"/>
        <v>4.1543557089484894E-2</v>
      </c>
      <c r="R103" s="4">
        <f t="shared" si="18"/>
        <v>1.4142135623730949</v>
      </c>
    </row>
    <row r="104" spans="1:18" x14ac:dyDescent="0.2">
      <c r="A104">
        <f>[2]Sheet2!G103</f>
        <v>126</v>
      </c>
      <c r="B104">
        <f>[3]Sheet2!H103</f>
        <v>0.21679289428278686</v>
      </c>
      <c r="C104">
        <f>[3]Sheet2!K103</f>
        <v>1.0383453663361174E-2</v>
      </c>
      <c r="E104">
        <v>127</v>
      </c>
      <c r="F104">
        <f t="shared" si="19"/>
        <v>6.7373444517064257E-2</v>
      </c>
      <c r="G104">
        <f t="shared" si="20"/>
        <v>7.6311829639210162E-3</v>
      </c>
      <c r="H104">
        <f>[4]blank!T104</f>
        <v>3.5217373880950295E-2</v>
      </c>
      <c r="J104">
        <f t="shared" si="21"/>
        <v>6.7373444517064257E-2</v>
      </c>
      <c r="K104">
        <f t="shared" si="22"/>
        <v>0</v>
      </c>
      <c r="M104" s="7" t="s">
        <v>107</v>
      </c>
      <c r="N104">
        <f>J104/Metadata!O$6</f>
        <v>1.8258386047958972E-2</v>
      </c>
      <c r="O104">
        <f>K104/Metadata!P$6</f>
        <v>0</v>
      </c>
      <c r="P104">
        <f t="shared" si="23"/>
        <v>9.1291930239794858E-3</v>
      </c>
      <c r="Q104">
        <f t="shared" si="17"/>
        <v>1.2910628588033636E-2</v>
      </c>
      <c r="R104" s="4">
        <f t="shared" si="18"/>
        <v>1.4142135623730949</v>
      </c>
    </row>
    <row r="105" spans="1:18" x14ac:dyDescent="0.2">
      <c r="A105">
        <f>[2]Sheet2!G104</f>
        <v>155</v>
      </c>
      <c r="B105">
        <f>[3]Sheet2!H104</f>
        <v>1.7870063166004587E-2</v>
      </c>
      <c r="C105">
        <f>[3]Sheet2!K104</f>
        <v>3.3832716378864509E-3</v>
      </c>
      <c r="E105" t="s">
        <v>219</v>
      </c>
      <c r="F105">
        <f t="shared" si="19"/>
        <v>0.94499889329335685</v>
      </c>
      <c r="G105">
        <f t="shared" si="20"/>
        <v>1.180308090863345</v>
      </c>
      <c r="J105">
        <f t="shared" si="21"/>
        <v>0.94499889329335685</v>
      </c>
      <c r="K105">
        <f t="shared" si="22"/>
        <v>1.180308090863345</v>
      </c>
      <c r="M105" t="s">
        <v>259</v>
      </c>
      <c r="N105">
        <f>J105/Metadata!O$6</f>
        <v>0.25609726105474667</v>
      </c>
      <c r="O105">
        <f>K105/Metadata!P$6</f>
        <v>0.32337207968807197</v>
      </c>
      <c r="P105">
        <f t="shared" si="23"/>
        <v>0.28973467037140932</v>
      </c>
      <c r="Q105">
        <f t="shared" si="17"/>
        <v>4.7570480458719352E-2</v>
      </c>
      <c r="R105" s="4">
        <f t="shared" si="18"/>
        <v>0.16418635849737626</v>
      </c>
    </row>
    <row r="106" spans="1:18" x14ac:dyDescent="0.2">
      <c r="A106">
        <f>[2]Sheet2!G105</f>
        <v>152</v>
      </c>
      <c r="B106">
        <f>[3]Sheet2!H105</f>
        <v>9.4201962486054197E-2</v>
      </c>
      <c r="C106">
        <f>[3]Sheet2!K105</f>
        <v>3.4188310823408652E-3</v>
      </c>
      <c r="E106" t="s">
        <v>203</v>
      </c>
      <c r="F106">
        <f t="shared" si="19"/>
        <v>7.7504108081241805</v>
      </c>
      <c r="G106">
        <f t="shared" si="20"/>
        <v>9.9007861739397853</v>
      </c>
      <c r="H106">
        <f>[5]PUF!L105</f>
        <v>0</v>
      </c>
      <c r="J106">
        <f t="shared" si="21"/>
        <v>7.7504108081241805</v>
      </c>
      <c r="K106">
        <f t="shared" si="22"/>
        <v>9.9007861739397853</v>
      </c>
      <c r="M106" t="s">
        <v>108</v>
      </c>
      <c r="N106">
        <f>J106/Metadata!O$6</f>
        <v>2.100382332821999</v>
      </c>
      <c r="O106">
        <f>K106/Metadata!P$6</f>
        <v>2.7125441572394511</v>
      </c>
      <c r="P106">
        <f t="shared" si="23"/>
        <v>2.4064632450307251</v>
      </c>
      <c r="Q106">
        <f t="shared" si="17"/>
        <v>0.43286377722910985</v>
      </c>
      <c r="R106" s="4">
        <f t="shared" si="18"/>
        <v>0.17987549908479203</v>
      </c>
    </row>
    <row r="107" spans="1:18" x14ac:dyDescent="0.2">
      <c r="A107">
        <f>[2]Sheet2!G106</f>
        <v>150</v>
      </c>
      <c r="B107">
        <f>[3]Sheet2!H106</f>
        <v>8.0389295955905896E-2</v>
      </c>
      <c r="C107">
        <f>[3]Sheet2!K106</f>
        <v>3.4721981989465963E-3</v>
      </c>
      <c r="E107">
        <v>130</v>
      </c>
      <c r="F107">
        <f t="shared" si="19"/>
        <v>0.57090770184103246</v>
      </c>
      <c r="G107">
        <f t="shared" si="20"/>
        <v>0.77920162520422387</v>
      </c>
      <c r="H107">
        <f>[5]PUF!L106</f>
        <v>0</v>
      </c>
      <c r="J107">
        <f t="shared" si="21"/>
        <v>0.57090770184103246</v>
      </c>
      <c r="K107">
        <f t="shared" si="22"/>
        <v>0.77920162520422387</v>
      </c>
      <c r="M107" t="s">
        <v>109</v>
      </c>
      <c r="N107">
        <f>J107/Metadata!O$6</f>
        <v>0.15471753437404387</v>
      </c>
      <c r="O107">
        <f>K107/Metadata!P$6</f>
        <v>0.21347989731588529</v>
      </c>
      <c r="P107">
        <f t="shared" si="23"/>
        <v>0.18409871584496457</v>
      </c>
      <c r="Q107">
        <f t="shared" si="17"/>
        <v>4.1551265314721295E-2</v>
      </c>
      <c r="R107" s="4">
        <f t="shared" si="18"/>
        <v>0.22570100570235888</v>
      </c>
    </row>
    <row r="108" spans="1:18" x14ac:dyDescent="0.2">
      <c r="A108">
        <f>[2]Sheet2!G107</f>
        <v>136</v>
      </c>
      <c r="B108">
        <f>[3]Sheet2!H107</f>
        <v>5.807451923895103</v>
      </c>
      <c r="C108">
        <f>[3]Sheet2!K107</f>
        <v>8.0893372258079381</v>
      </c>
      <c r="E108">
        <v>131</v>
      </c>
      <c r="F108">
        <f t="shared" si="19"/>
        <v>0.49900166124269191</v>
      </c>
      <c r="G108">
        <f t="shared" si="20"/>
        <v>0.69825737768022067</v>
      </c>
      <c r="H108">
        <f>[5]PUF!L107</f>
        <v>0</v>
      </c>
      <c r="J108">
        <f t="shared" si="21"/>
        <v>0.49900166124269191</v>
      </c>
      <c r="K108">
        <f t="shared" si="22"/>
        <v>0.69825737768022067</v>
      </c>
      <c r="M108" t="s">
        <v>110</v>
      </c>
      <c r="N108">
        <f>J108/Metadata!O$6</f>
        <v>0.13523080250460257</v>
      </c>
      <c r="O108">
        <f>K108/Metadata!P$6</f>
        <v>0.19130339114496087</v>
      </c>
      <c r="P108">
        <f t="shared" si="23"/>
        <v>0.16326709682478172</v>
      </c>
      <c r="Q108">
        <f t="shared" si="17"/>
        <v>3.9649307666281199E-2</v>
      </c>
      <c r="R108" s="4">
        <f t="shared" si="18"/>
        <v>0.24284934587177012</v>
      </c>
    </row>
    <row r="109" spans="1:18" x14ac:dyDescent="0.2">
      <c r="A109">
        <f>[2]Sheet2!G108</f>
        <v>145</v>
      </c>
      <c r="B109">
        <f>[3]Sheet2!H108</f>
        <v>6.2208648380162573E-2</v>
      </c>
      <c r="C109">
        <f>[3]Sheet2!K108</f>
        <v>3.3811661319597978E-3</v>
      </c>
      <c r="E109">
        <v>132</v>
      </c>
      <c r="F109">
        <f t="shared" si="19"/>
        <v>5.2625267786563112</v>
      </c>
      <c r="G109">
        <f t="shared" si="20"/>
        <v>7.7538722444801884</v>
      </c>
      <c r="H109">
        <f>[5]PUF!L108</f>
        <v>0</v>
      </c>
      <c r="J109">
        <f t="shared" si="21"/>
        <v>5.2625267786563112</v>
      </c>
      <c r="K109">
        <f t="shared" si="22"/>
        <v>7.7538722444801884</v>
      </c>
      <c r="M109" t="s">
        <v>111</v>
      </c>
      <c r="N109">
        <f>J109/Metadata!O$6</f>
        <v>1.4261590186040216</v>
      </c>
      <c r="O109">
        <f>K109/Metadata!P$6</f>
        <v>2.1243485601281709</v>
      </c>
      <c r="P109">
        <f t="shared" si="23"/>
        <v>1.7752537893660962</v>
      </c>
      <c r="Q109">
        <f t="shared" si="17"/>
        <v>0.49369455936525264</v>
      </c>
      <c r="R109" s="4">
        <f t="shared" si="18"/>
        <v>0.27809801749052454</v>
      </c>
    </row>
    <row r="110" spans="1:18" x14ac:dyDescent="0.2">
      <c r="A110">
        <f>[2]Sheet2!G109</f>
        <v>148</v>
      </c>
      <c r="B110">
        <f>[3]Sheet2!H109</f>
        <v>4.5291347362429818E-2</v>
      </c>
      <c r="C110">
        <f>[3]Sheet2!K109</f>
        <v>4.9950523794153401E-3</v>
      </c>
      <c r="E110">
        <v>133</v>
      </c>
      <c r="F110">
        <f t="shared" si="19"/>
        <v>0.22126431355184251</v>
      </c>
      <c r="G110">
        <f t="shared" si="20"/>
        <v>0.3426602104441725</v>
      </c>
      <c r="H110">
        <f>[5]PUF!L109</f>
        <v>0</v>
      </c>
      <c r="J110">
        <f t="shared" si="21"/>
        <v>0.22126431355184251</v>
      </c>
      <c r="K110">
        <f t="shared" si="22"/>
        <v>0.3426602104441725</v>
      </c>
      <c r="M110" t="s">
        <v>112</v>
      </c>
      <c r="N110">
        <f>J110/Metadata!O$6</f>
        <v>5.9963228604750236E-2</v>
      </c>
      <c r="O110">
        <f>K110/Metadata!P$6</f>
        <v>9.3879509710582482E-2</v>
      </c>
      <c r="P110">
        <f t="shared" si="23"/>
        <v>7.6921369157666356E-2</v>
      </c>
      <c r="Q110">
        <f t="shared" si="17"/>
        <v>2.3982432362563182E-2</v>
      </c>
      <c r="R110" s="4">
        <f t="shared" si="18"/>
        <v>0.31177854249325954</v>
      </c>
    </row>
    <row r="111" spans="1:18" x14ac:dyDescent="0.2">
      <c r="A111" t="str">
        <f>[2]Sheet2!G110</f>
        <v>135/151</v>
      </c>
      <c r="B111">
        <f>[3]Sheet2!H110</f>
        <v>7.244017100340864</v>
      </c>
      <c r="C111">
        <f>[3]Sheet2!K110</f>
        <v>10.416217312361814</v>
      </c>
      <c r="E111">
        <v>134</v>
      </c>
      <c r="F111">
        <f t="shared" si="19"/>
        <v>1.5328661664466012</v>
      </c>
      <c r="G111">
        <f t="shared" si="20"/>
        <v>2.2048446868899063</v>
      </c>
      <c r="H111">
        <f>[5]PUF!L110</f>
        <v>0</v>
      </c>
      <c r="J111">
        <f t="shared" si="21"/>
        <v>1.5328661664466012</v>
      </c>
      <c r="K111">
        <f t="shared" si="22"/>
        <v>2.2048446868899063</v>
      </c>
      <c r="M111" t="s">
        <v>113</v>
      </c>
      <c r="N111">
        <f>J111/Metadata!O$6</f>
        <v>0.41541088521529129</v>
      </c>
      <c r="O111">
        <f>K111/Metadata!P$6</f>
        <v>0.60406703750312063</v>
      </c>
      <c r="P111">
        <f t="shared" si="23"/>
        <v>0.50973896135920593</v>
      </c>
      <c r="Q111">
        <f t="shared" si="17"/>
        <v>0.13340004459528634</v>
      </c>
      <c r="R111" s="4">
        <f t="shared" si="18"/>
        <v>0.26170266490828664</v>
      </c>
    </row>
    <row r="112" spans="1:18" x14ac:dyDescent="0.2">
      <c r="A112">
        <f>[2]Sheet2!G111</f>
        <v>154</v>
      </c>
      <c r="B112">
        <f>[3]Sheet2!H111</f>
        <v>0.25798124868868966</v>
      </c>
      <c r="C112">
        <f>[3]Sheet2!K111</f>
        <v>0.32556576396217302</v>
      </c>
      <c r="E112" t="s">
        <v>204</v>
      </c>
      <c r="F112">
        <f t="shared" si="19"/>
        <v>7.244017100340864</v>
      </c>
      <c r="G112">
        <f t="shared" si="20"/>
        <v>10.416217312361814</v>
      </c>
      <c r="H112">
        <f>[5]PUF!L111</f>
        <v>0</v>
      </c>
      <c r="J112">
        <f t="shared" si="21"/>
        <v>7.244017100340864</v>
      </c>
      <c r="K112">
        <f t="shared" si="22"/>
        <v>10.416217312361814</v>
      </c>
      <c r="M112" t="s">
        <v>114</v>
      </c>
      <c r="N112">
        <f>J112/Metadata!O$6</f>
        <v>1.9631482656722437</v>
      </c>
      <c r="O112">
        <f>K112/Metadata!P$6</f>
        <v>2.8537581677658093</v>
      </c>
      <c r="P112">
        <f t="shared" si="23"/>
        <v>2.4084532167190265</v>
      </c>
      <c r="Q112">
        <f t="shared" si="17"/>
        <v>0.6297563011622469</v>
      </c>
      <c r="R112" s="4">
        <f t="shared" si="18"/>
        <v>0.26147748969778523</v>
      </c>
    </row>
    <row r="113" spans="1:18" x14ac:dyDescent="0.2">
      <c r="A113">
        <f>[2]Sheet2!G112</f>
        <v>144</v>
      </c>
      <c r="B113">
        <f>[3]Sheet2!H112</f>
        <v>1.1812635343517628</v>
      </c>
      <c r="C113">
        <f>[3]Sheet2!K112</f>
        <v>1.6801563649769984</v>
      </c>
      <c r="E113">
        <v>136</v>
      </c>
      <c r="F113">
        <f t="shared" si="19"/>
        <v>5.807451923895103</v>
      </c>
      <c r="G113">
        <f t="shared" si="20"/>
        <v>8.0893372258079381</v>
      </c>
      <c r="H113">
        <f>[5]PUF!L112</f>
        <v>0</v>
      </c>
      <c r="J113">
        <f t="shared" si="21"/>
        <v>5.807451923895103</v>
      </c>
      <c r="K113">
        <f t="shared" si="22"/>
        <v>8.0893372258079381</v>
      </c>
      <c r="M113" t="s">
        <v>115</v>
      </c>
      <c r="N113">
        <f>J113/Metadata!O$6</f>
        <v>1.5738352097254358</v>
      </c>
      <c r="O113">
        <f>K113/Metadata!P$6</f>
        <v>2.2162567741904216</v>
      </c>
      <c r="P113">
        <f t="shared" si="23"/>
        <v>1.8950459919579288</v>
      </c>
      <c r="Q113">
        <f t="shared" si="17"/>
        <v>0.45426064461366067</v>
      </c>
      <c r="R113" s="4">
        <f t="shared" si="18"/>
        <v>0.23970956195333626</v>
      </c>
    </row>
    <row r="114" spans="1:18" x14ac:dyDescent="0.2">
      <c r="A114" t="str">
        <f>[2]Sheet2!G113</f>
        <v>147/149</v>
      </c>
      <c r="B114">
        <f>[3]Sheet2!H113</f>
        <v>14.637113352252678</v>
      </c>
      <c r="C114">
        <f>[3]Sheet2!K113</f>
        <v>21.657760135573792</v>
      </c>
      <c r="E114">
        <v>137</v>
      </c>
      <c r="F114">
        <f t="shared" si="19"/>
        <v>0.59811935857868215</v>
      </c>
      <c r="G114">
        <f t="shared" si="20"/>
        <v>0.92338632806306942</v>
      </c>
      <c r="H114">
        <f>[5]PUF!L113</f>
        <v>0</v>
      </c>
      <c r="J114">
        <f t="shared" si="21"/>
        <v>0.59811935857868215</v>
      </c>
      <c r="K114">
        <f t="shared" si="22"/>
        <v>0.92338632806306942</v>
      </c>
      <c r="M114" t="s">
        <v>116</v>
      </c>
      <c r="N114">
        <f>J114/Metadata!O$6</f>
        <v>0.16209196709426368</v>
      </c>
      <c r="O114">
        <f>K114/Metadata!P$6</f>
        <v>0.25298255563331423</v>
      </c>
      <c r="P114">
        <f t="shared" si="23"/>
        <v>0.20753726136378897</v>
      </c>
      <c r="Q114">
        <f t="shared" si="17"/>
        <v>6.4269351501998861E-2</v>
      </c>
      <c r="R114" s="4">
        <f t="shared" si="18"/>
        <v>0.30967620503260895</v>
      </c>
    </row>
    <row r="115" spans="1:18" x14ac:dyDescent="0.2">
      <c r="A115">
        <f>[2]Sheet2!G114</f>
        <v>134</v>
      </c>
      <c r="B115">
        <f>[3]Sheet2!H114</f>
        <v>1.5328661664466012</v>
      </c>
      <c r="C115">
        <f>[3]Sheet2!K114</f>
        <v>2.2048446868899063</v>
      </c>
      <c r="E115" t="s">
        <v>205</v>
      </c>
      <c r="F115">
        <f t="shared" si="19"/>
        <v>0.57411142099517576</v>
      </c>
      <c r="G115">
        <f t="shared" si="20"/>
        <v>0.82848779498545388</v>
      </c>
      <c r="H115">
        <f>[5]PUF!L114</f>
        <v>0</v>
      </c>
      <c r="J115">
        <f t="shared" si="21"/>
        <v>0.57411142099517576</v>
      </c>
      <c r="K115">
        <f t="shared" si="22"/>
        <v>0.82848779498545388</v>
      </c>
      <c r="M115" t="s">
        <v>117</v>
      </c>
      <c r="N115">
        <f>J115/Metadata!O$6</f>
        <v>0.15558575094698121</v>
      </c>
      <c r="O115">
        <f>K115/Metadata!P$6</f>
        <v>0.22698295752989936</v>
      </c>
      <c r="P115">
        <f t="shared" si="23"/>
        <v>0.19128435423844029</v>
      </c>
      <c r="Q115">
        <f t="shared" si="17"/>
        <v>5.0485448932558144E-2</v>
      </c>
      <c r="R115" s="4">
        <f t="shared" si="18"/>
        <v>0.26392879403836073</v>
      </c>
    </row>
    <row r="116" spans="1:18" x14ac:dyDescent="0.2">
      <c r="A116">
        <f>[2]Sheet2!G115</f>
        <v>143</v>
      </c>
      <c r="B116">
        <f>[3]Sheet2!H115</f>
        <v>0.13485092719217021</v>
      </c>
      <c r="C116">
        <f>[3]Sheet2!K115</f>
        <v>5.3561155113923701E-3</v>
      </c>
      <c r="E116">
        <v>141</v>
      </c>
      <c r="F116">
        <f t="shared" si="19"/>
        <v>1.5671980013189852</v>
      </c>
      <c r="G116">
        <f t="shared" si="20"/>
        <v>1.7319559107275129</v>
      </c>
      <c r="H116">
        <f>[5]PUF!L115</f>
        <v>0</v>
      </c>
      <c r="J116">
        <f t="shared" si="21"/>
        <v>1.5671980013189852</v>
      </c>
      <c r="K116">
        <f t="shared" si="22"/>
        <v>1.7319559107275129</v>
      </c>
      <c r="M116" t="s">
        <v>118</v>
      </c>
      <c r="N116">
        <f>J116/Metadata!O$6</f>
        <v>0.42471490550589708</v>
      </c>
      <c r="O116">
        <f>K116/Metadata!P$6</f>
        <v>0.47450846869171259</v>
      </c>
      <c r="P116">
        <f t="shared" si="23"/>
        <v>0.44961168709880484</v>
      </c>
      <c r="Q116">
        <f t="shared" si="17"/>
        <v>3.5209366188130982E-2</v>
      </c>
      <c r="R116" s="4">
        <f t="shared" si="18"/>
        <v>7.831061157534705E-2</v>
      </c>
    </row>
    <row r="117" spans="1:18" x14ac:dyDescent="0.2">
      <c r="A117" t="str">
        <f>[2]Sheet2!G116</f>
        <v>139/140</v>
      </c>
      <c r="B117">
        <f>[3]Sheet2!H116</f>
        <v>0.57411142099517576</v>
      </c>
      <c r="C117">
        <f>[3]Sheet2!K116</f>
        <v>0.82848779498545388</v>
      </c>
      <c r="E117">
        <v>142</v>
      </c>
      <c r="F117">
        <f t="shared" si="19"/>
        <v>3.4417864025098131E-2</v>
      </c>
      <c r="G117">
        <f t="shared" si="20"/>
        <v>5.2834089258830376E-3</v>
      </c>
      <c r="H117">
        <f>[5]PUF!L116</f>
        <v>0</v>
      </c>
      <c r="J117">
        <f t="shared" si="21"/>
        <v>3.4417864025098131E-2</v>
      </c>
      <c r="K117">
        <f t="shared" si="22"/>
        <v>5.2834089258830376E-3</v>
      </c>
      <c r="M117" s="7" t="s">
        <v>119</v>
      </c>
      <c r="N117">
        <f>J117/Metadata!O$6</f>
        <v>9.3273344241325933E-3</v>
      </c>
      <c r="O117">
        <f>K117/Metadata!P$6</f>
        <v>1.4475092947601677E-3</v>
      </c>
      <c r="P117">
        <f t="shared" si="23"/>
        <v>5.3874218594463803E-3</v>
      </c>
      <c r="Q117">
        <f t="shared" si="17"/>
        <v>5.5718777835434075E-3</v>
      </c>
      <c r="R117" s="4">
        <f t="shared" si="18"/>
        <v>1.0342382551263551</v>
      </c>
    </row>
    <row r="118" spans="1:18" x14ac:dyDescent="0.2">
      <c r="A118">
        <f>[2]Sheet2!G117</f>
        <v>131</v>
      </c>
      <c r="B118">
        <f>[3]Sheet2!H117</f>
        <v>0.49900166124269191</v>
      </c>
      <c r="C118">
        <f>[3]Sheet2!K117</f>
        <v>0.69825737768022067</v>
      </c>
      <c r="E118">
        <v>143</v>
      </c>
      <c r="F118">
        <f t="shared" si="19"/>
        <v>0.13485092719217021</v>
      </c>
      <c r="G118">
        <f t="shared" si="20"/>
        <v>5.3561155113923701E-3</v>
      </c>
      <c r="H118">
        <f>[5]PUF!L117</f>
        <v>0</v>
      </c>
      <c r="J118">
        <f t="shared" si="21"/>
        <v>0.13485092719217021</v>
      </c>
      <c r="K118">
        <f t="shared" si="22"/>
        <v>5.3561155113923701E-3</v>
      </c>
      <c r="M118" s="7" t="s">
        <v>120</v>
      </c>
      <c r="N118">
        <f>J118/Metadata!O$6</f>
        <v>3.6544966718693429E-2</v>
      </c>
      <c r="O118">
        <f>K118/Metadata!P$6</f>
        <v>1.4674289072284462E-3</v>
      </c>
      <c r="P118">
        <f t="shared" si="23"/>
        <v>1.9006197812960937E-2</v>
      </c>
      <c r="Q118">
        <f t="shared" si="17"/>
        <v>2.4803564853814419E-2</v>
      </c>
      <c r="R118" s="4">
        <f t="shared" si="18"/>
        <v>1.3050250817078244</v>
      </c>
    </row>
    <row r="119" spans="1:18" x14ac:dyDescent="0.2">
      <c r="A119">
        <f>[2]Sheet2!G118</f>
        <v>142</v>
      </c>
      <c r="B119">
        <f>[3]Sheet2!H118</f>
        <v>3.4417864025098131E-2</v>
      </c>
      <c r="C119">
        <f>[3]Sheet2!K118</f>
        <v>5.2834089258830376E-3</v>
      </c>
      <c r="E119">
        <v>144</v>
      </c>
      <c r="F119">
        <f t="shared" si="19"/>
        <v>1.1812635343517628</v>
      </c>
      <c r="G119">
        <f t="shared" si="20"/>
        <v>1.6801563649769984</v>
      </c>
      <c r="H119">
        <f>[5]PUF!L118</f>
        <v>0</v>
      </c>
      <c r="J119">
        <f t="shared" si="21"/>
        <v>1.1812635343517628</v>
      </c>
      <c r="K119">
        <f t="shared" si="22"/>
        <v>1.6801563649769984</v>
      </c>
      <c r="M119" t="s">
        <v>121</v>
      </c>
      <c r="N119">
        <f>J119/Metadata!O$6</f>
        <v>0.32012561906506387</v>
      </c>
      <c r="O119">
        <f>K119/Metadata!P$6</f>
        <v>0.46031681232173127</v>
      </c>
      <c r="P119">
        <f t="shared" si="23"/>
        <v>0.39022121569339757</v>
      </c>
      <c r="Q119">
        <f t="shared" si="17"/>
        <v>9.9130143414423513E-2</v>
      </c>
      <c r="R119" s="4">
        <f t="shared" si="18"/>
        <v>0.25403576081396734</v>
      </c>
    </row>
    <row r="120" spans="1:18" x14ac:dyDescent="0.2">
      <c r="A120">
        <f>[2]Sheet2!G119</f>
        <v>132</v>
      </c>
      <c r="B120">
        <f>[3]Sheet2!H119</f>
        <v>5.2625267786563112</v>
      </c>
      <c r="C120">
        <f>[3]Sheet2!K119</f>
        <v>7.7538722444801884</v>
      </c>
      <c r="E120">
        <v>145</v>
      </c>
      <c r="F120">
        <f t="shared" si="19"/>
        <v>6.2208648380162573E-2</v>
      </c>
      <c r="G120">
        <f t="shared" si="20"/>
        <v>3.3811661319597978E-3</v>
      </c>
      <c r="H120">
        <f>[5]PUF!L119</f>
        <v>0</v>
      </c>
      <c r="J120">
        <f t="shared" si="21"/>
        <v>6.2208648380162573E-2</v>
      </c>
      <c r="K120">
        <f t="shared" si="22"/>
        <v>3.3811661319597978E-3</v>
      </c>
      <c r="M120" s="7" t="s">
        <v>122</v>
      </c>
      <c r="N120">
        <f>J120/Metadata!O$6</f>
        <v>1.6858712298123104E-2</v>
      </c>
      <c r="O120">
        <f>K120/Metadata!P$6</f>
        <v>9.2634688546696048E-4</v>
      </c>
      <c r="P120">
        <f t="shared" si="23"/>
        <v>8.8925295917950328E-3</v>
      </c>
      <c r="Q120">
        <f t="shared" si="17"/>
        <v>1.1265883623631165E-2</v>
      </c>
      <c r="R120" s="4">
        <f t="shared" si="18"/>
        <v>1.2668930147869264</v>
      </c>
    </row>
    <row r="121" spans="1:18" x14ac:dyDescent="0.2">
      <c r="A121">
        <f>[2]Sheet2!G120</f>
        <v>133</v>
      </c>
      <c r="B121">
        <f>[3]Sheet2!H120</f>
        <v>0.22126431355184251</v>
      </c>
      <c r="C121">
        <f>[3]Sheet2!K120</f>
        <v>0.3426602104441725</v>
      </c>
      <c r="E121">
        <v>146</v>
      </c>
      <c r="F121">
        <f t="shared" si="19"/>
        <v>1.2308664987608293</v>
      </c>
      <c r="G121">
        <f t="shared" si="20"/>
        <v>1.7800343266223311</v>
      </c>
      <c r="H121">
        <f>[5]PUF!L120</f>
        <v>0</v>
      </c>
      <c r="J121">
        <f t="shared" si="21"/>
        <v>1.2308664987608293</v>
      </c>
      <c r="K121">
        <f t="shared" si="22"/>
        <v>1.7800343266223311</v>
      </c>
      <c r="M121" t="s">
        <v>123</v>
      </c>
      <c r="N121">
        <f>J121/Metadata!O$6</f>
        <v>0.33356815684527963</v>
      </c>
      <c r="O121">
        <f>K121/Metadata!P$6</f>
        <v>0.48768063742999795</v>
      </c>
      <c r="P121">
        <f t="shared" si="23"/>
        <v>0.41062439713763876</v>
      </c>
      <c r="Q121">
        <f t="shared" si="17"/>
        <v>0.10897398008693472</v>
      </c>
      <c r="R121" s="4">
        <f t="shared" si="18"/>
        <v>0.26538603367594671</v>
      </c>
    </row>
    <row r="122" spans="1:18" x14ac:dyDescent="0.2">
      <c r="A122">
        <f>[2]Sheet2!G121</f>
        <v>165</v>
      </c>
      <c r="B122">
        <f>[3]Sheet2!H121</f>
        <v>2.9696752115651273E-2</v>
      </c>
      <c r="C122">
        <f>[3]Sheet2!K121</f>
        <v>2.9591442295915892E-3</v>
      </c>
      <c r="E122" t="s">
        <v>206</v>
      </c>
      <c r="F122">
        <f t="shared" si="19"/>
        <v>14.637113352252678</v>
      </c>
      <c r="G122">
        <f t="shared" si="20"/>
        <v>21.657760135573792</v>
      </c>
      <c r="H122">
        <f>[5]PUF!L121</f>
        <v>0</v>
      </c>
      <c r="J122">
        <f t="shared" si="21"/>
        <v>14.637113352252678</v>
      </c>
      <c r="K122">
        <f t="shared" si="22"/>
        <v>21.657760135573792</v>
      </c>
      <c r="M122" t="s">
        <v>124</v>
      </c>
      <c r="N122">
        <f>J122/Metadata!O$6</f>
        <v>3.9666973854286982</v>
      </c>
      <c r="O122">
        <f>K122/Metadata!P$6</f>
        <v>5.9336329138463713</v>
      </c>
      <c r="P122">
        <f t="shared" si="23"/>
        <v>4.9501651496375345</v>
      </c>
      <c r="Q122">
        <f t="shared" si="17"/>
        <v>1.3908334503008837</v>
      </c>
      <c r="R122" s="4">
        <f t="shared" si="18"/>
        <v>0.28096708054330766</v>
      </c>
    </row>
    <row r="123" spans="1:18" x14ac:dyDescent="0.2">
      <c r="A123">
        <f>[2]Sheet2!G122</f>
        <v>146</v>
      </c>
      <c r="B123">
        <f>[3]Sheet2!H122</f>
        <v>1.2308664987608293</v>
      </c>
      <c r="C123">
        <f>[3]Sheet2!K122</f>
        <v>1.7800343266223311</v>
      </c>
      <c r="E123">
        <v>148</v>
      </c>
      <c r="F123">
        <f t="shared" si="19"/>
        <v>4.5291347362429818E-2</v>
      </c>
      <c r="G123">
        <f t="shared" si="20"/>
        <v>4.9950523794153401E-3</v>
      </c>
      <c r="H123">
        <f>[5]PUF!L122</f>
        <v>0</v>
      </c>
      <c r="J123">
        <f t="shared" si="21"/>
        <v>4.5291347362429818E-2</v>
      </c>
      <c r="K123">
        <f t="shared" si="22"/>
        <v>4.9950523794153401E-3</v>
      </c>
      <c r="M123" s="7" t="s">
        <v>125</v>
      </c>
      <c r="N123">
        <f>J123/Metadata!O$6</f>
        <v>1.2274077875979814E-2</v>
      </c>
      <c r="O123">
        <f>K123/Metadata!P$6</f>
        <v>1.3685075012074999E-3</v>
      </c>
      <c r="P123">
        <f t="shared" si="23"/>
        <v>6.8212926885936574E-3</v>
      </c>
      <c r="Q123">
        <f t="shared" si="17"/>
        <v>7.711402764708622E-3</v>
      </c>
      <c r="R123" s="4">
        <f t="shared" si="18"/>
        <v>1.1304899403603335</v>
      </c>
    </row>
    <row r="124" spans="1:18" x14ac:dyDescent="0.2">
      <c r="A124">
        <f>[2]Sheet2!G123</f>
        <v>161</v>
      </c>
      <c r="B124">
        <f>[3]Sheet2!H123</f>
        <v>4.504175949321889E-2</v>
      </c>
      <c r="C124">
        <f>[3]Sheet2!K123</f>
        <v>2.9921355748701501E-3</v>
      </c>
      <c r="E124">
        <v>150</v>
      </c>
      <c r="F124">
        <f t="shared" si="19"/>
        <v>8.0389295955905896E-2</v>
      </c>
      <c r="G124">
        <f t="shared" si="20"/>
        <v>3.4721981989465963E-3</v>
      </c>
      <c r="H124">
        <f>[5]PUF!L123</f>
        <v>0</v>
      </c>
      <c r="J124">
        <f t="shared" si="21"/>
        <v>8.0389295955905896E-2</v>
      </c>
      <c r="K124">
        <f t="shared" si="22"/>
        <v>3.4721981989465963E-3</v>
      </c>
      <c r="M124" s="7" t="s">
        <v>126</v>
      </c>
      <c r="N124">
        <f>J124/Metadata!O$6</f>
        <v>2.1785717061190181E-2</v>
      </c>
      <c r="O124">
        <f>K124/Metadata!P$6</f>
        <v>9.5128717779207098E-4</v>
      </c>
      <c r="P124">
        <f t="shared" si="23"/>
        <v>1.1368502119491126E-2</v>
      </c>
      <c r="Q124">
        <f t="shared" si="17"/>
        <v>1.4732166652706453E-2</v>
      </c>
      <c r="R124" s="4">
        <f t="shared" si="18"/>
        <v>1.2958757888999619</v>
      </c>
    </row>
    <row r="125" spans="1:18" x14ac:dyDescent="0.2">
      <c r="A125" t="str">
        <f>[2]Sheet2!G124</f>
        <v>153/168</v>
      </c>
      <c r="B125">
        <f>[3]Sheet2!H124</f>
        <v>6.7488092450332298</v>
      </c>
      <c r="C125">
        <f>[3]Sheet2!K124</f>
        <v>8.6649351964170762</v>
      </c>
      <c r="E125">
        <v>152</v>
      </c>
      <c r="F125">
        <f t="shared" si="19"/>
        <v>9.4201962486054197E-2</v>
      </c>
      <c r="G125">
        <f t="shared" si="20"/>
        <v>3.4188310823408652E-3</v>
      </c>
      <c r="H125">
        <f>[5]PUF!L124</f>
        <v>0</v>
      </c>
      <c r="J125">
        <f t="shared" si="21"/>
        <v>9.4201962486054197E-2</v>
      </c>
      <c r="K125">
        <f t="shared" si="22"/>
        <v>3.4188310823408652E-3</v>
      </c>
      <c r="M125" s="7" t="s">
        <v>127</v>
      </c>
      <c r="N125">
        <f>J125/Metadata!O$6</f>
        <v>2.5528987123555679E-2</v>
      </c>
      <c r="O125">
        <f>K125/Metadata!P$6</f>
        <v>9.3666604995490778E-4</v>
      </c>
      <c r="P125">
        <f t="shared" si="23"/>
        <v>1.3232826586755293E-2</v>
      </c>
      <c r="Q125">
        <f t="shared" si="17"/>
        <v>1.7389396996259944E-2</v>
      </c>
      <c r="R125" s="4">
        <f t="shared" si="18"/>
        <v>1.3141105479055362</v>
      </c>
    </row>
    <row r="126" spans="1:18" x14ac:dyDescent="0.2">
      <c r="A126">
        <f>[2]Sheet2!G125</f>
        <v>141</v>
      </c>
      <c r="B126">
        <f>[3]Sheet2!H125</f>
        <v>1.5671980013189852</v>
      </c>
      <c r="C126">
        <f>[3]Sheet2!K125</f>
        <v>1.7319559107275129</v>
      </c>
      <c r="E126" t="s">
        <v>207</v>
      </c>
      <c r="F126">
        <f t="shared" si="19"/>
        <v>6.7488092450332298</v>
      </c>
      <c r="G126">
        <f t="shared" si="20"/>
        <v>8.6649351964170762</v>
      </c>
      <c r="H126">
        <f>[5]PUF!L125</f>
        <v>0</v>
      </c>
      <c r="J126">
        <f t="shared" si="21"/>
        <v>6.7488092450332298</v>
      </c>
      <c r="K126">
        <f t="shared" si="22"/>
        <v>8.6649351964170762</v>
      </c>
      <c r="M126" t="s">
        <v>128</v>
      </c>
      <c r="N126">
        <f>J126/Metadata!O$6</f>
        <v>1.8289455948573572</v>
      </c>
      <c r="O126">
        <f>K126/Metadata!P$6</f>
        <v>2.3739548483296598</v>
      </c>
      <c r="P126">
        <f t="shared" si="23"/>
        <v>2.1014502215935087</v>
      </c>
      <c r="Q126">
        <f t="shared" si="17"/>
        <v>0.38537973893968003</v>
      </c>
      <c r="R126" s="4">
        <f t="shared" si="18"/>
        <v>0.18338751733431516</v>
      </c>
    </row>
    <row r="127" spans="1:18" x14ac:dyDescent="0.2">
      <c r="A127">
        <f>[2]Sheet2!G126</f>
        <v>130</v>
      </c>
      <c r="B127">
        <f>[3]Sheet2!H126</f>
        <v>0.57090770184103246</v>
      </c>
      <c r="C127">
        <f>[3]Sheet2!K126</f>
        <v>0.77920162520422387</v>
      </c>
      <c r="E127">
        <v>154</v>
      </c>
      <c r="F127">
        <f t="shared" si="19"/>
        <v>0.25798124868868966</v>
      </c>
      <c r="G127">
        <f t="shared" si="20"/>
        <v>0.32556576396217302</v>
      </c>
      <c r="H127">
        <f>[5]PUF!L126</f>
        <v>0</v>
      </c>
      <c r="J127">
        <f t="shared" si="21"/>
        <v>0.25798124868868966</v>
      </c>
      <c r="K127">
        <f t="shared" si="22"/>
        <v>0.32556576396217302</v>
      </c>
      <c r="M127" t="s">
        <v>129</v>
      </c>
      <c r="N127">
        <f>J127/Metadata!O$6</f>
        <v>6.9913617530710945E-2</v>
      </c>
      <c r="O127">
        <f>K127/Metadata!P$6</f>
        <v>8.9196099715521601E-2</v>
      </c>
      <c r="P127">
        <f t="shared" si="23"/>
        <v>7.9554858623116273E-2</v>
      </c>
      <c r="Q127">
        <f t="shared" si="17"/>
        <v>1.3634773910988426E-2</v>
      </c>
      <c r="R127" s="4">
        <f t="shared" si="18"/>
        <v>0.1713883243207294</v>
      </c>
    </row>
    <row r="128" spans="1:18" x14ac:dyDescent="0.2">
      <c r="A128">
        <f>[2]Sheet2!G127</f>
        <v>137</v>
      </c>
      <c r="B128">
        <f>[3]Sheet2!H127</f>
        <v>0.59811935857868215</v>
      </c>
      <c r="C128">
        <f>[3]Sheet2!K127</f>
        <v>0.92338632806306942</v>
      </c>
      <c r="E128">
        <v>155</v>
      </c>
      <c r="F128">
        <f t="shared" si="19"/>
        <v>1.7870063166004587E-2</v>
      </c>
      <c r="G128">
        <f t="shared" si="20"/>
        <v>3.3832716378864509E-3</v>
      </c>
      <c r="H128">
        <f>[5]PUF!L127</f>
        <v>0</v>
      </c>
      <c r="J128">
        <f t="shared" si="21"/>
        <v>1.7870063166004587E-2</v>
      </c>
      <c r="K128">
        <f t="shared" si="22"/>
        <v>3.3832716378864509E-3</v>
      </c>
      <c r="M128" t="s">
        <v>130</v>
      </c>
      <c r="N128">
        <f>J128/Metadata!O$6</f>
        <v>4.8428355463358309E-3</v>
      </c>
      <c r="O128">
        <f>K128/Metadata!P$6</f>
        <v>9.2692373640576868E-4</v>
      </c>
      <c r="P128">
        <f t="shared" si="23"/>
        <v>2.8848796413707997E-3</v>
      </c>
      <c r="Q128">
        <f t="shared" si="17"/>
        <v>2.7689677953300343E-3</v>
      </c>
      <c r="R128" s="4">
        <f t="shared" si="18"/>
        <v>0.95982090747269855</v>
      </c>
    </row>
    <row r="129" spans="1:18" x14ac:dyDescent="0.2">
      <c r="A129">
        <f>[2]Sheet2!G128</f>
        <v>164</v>
      </c>
      <c r="B129">
        <f>[3]Sheet2!H128</f>
        <v>0.45451695404317033</v>
      </c>
      <c r="C129">
        <f>[3]Sheet2!K128</f>
        <v>0.46537330255401183</v>
      </c>
      <c r="E129" t="s">
        <v>208</v>
      </c>
      <c r="F129">
        <f t="shared" si="19"/>
        <v>0.33242010613894563</v>
      </c>
      <c r="G129">
        <f t="shared" si="20"/>
        <v>0.4195525676894849</v>
      </c>
      <c r="H129">
        <f>[5]PUF!L128</f>
        <v>0</v>
      </c>
      <c r="J129">
        <f t="shared" si="21"/>
        <v>0.33242010613894563</v>
      </c>
      <c r="K129">
        <f t="shared" si="22"/>
        <v>0.4195525676894849</v>
      </c>
      <c r="M129" s="7" t="s">
        <v>131</v>
      </c>
      <c r="N129">
        <f>J129/Metadata!O$6</f>
        <v>9.0086749631022672E-2</v>
      </c>
      <c r="O129">
        <f>K129/Metadata!P$6</f>
        <v>0.11494590895583996</v>
      </c>
      <c r="P129">
        <f t="shared" si="23"/>
        <v>0.10251632929343132</v>
      </c>
      <c r="Q129">
        <f t="shared" si="17"/>
        <v>1.7578080133175057E-2</v>
      </c>
      <c r="R129" s="4">
        <f t="shared" si="18"/>
        <v>0.17146614841096697</v>
      </c>
    </row>
    <row r="130" spans="1:18" x14ac:dyDescent="0.2">
      <c r="A130" t="str">
        <f>[2]Sheet2!G129</f>
        <v>129/138/163</v>
      </c>
      <c r="B130">
        <f>[3]Sheet2!H129</f>
        <v>7.7504108081241805</v>
      </c>
      <c r="C130">
        <f>[3]Sheet2!K129</f>
        <v>9.9007861739397853</v>
      </c>
      <c r="E130">
        <v>158</v>
      </c>
      <c r="F130">
        <f t="shared" si="19"/>
        <v>0.80060346026949425</v>
      </c>
      <c r="G130">
        <f t="shared" si="20"/>
        <v>0.94137763161550925</v>
      </c>
      <c r="H130">
        <f>[5]PUF!L129</f>
        <v>0</v>
      </c>
      <c r="J130">
        <f t="shared" si="21"/>
        <v>0.80060346026949425</v>
      </c>
      <c r="K130">
        <f t="shared" si="22"/>
        <v>0.94137763161550925</v>
      </c>
      <c r="M130" t="s">
        <v>132</v>
      </c>
      <c r="N130">
        <f>J130/Metadata!O$6</f>
        <v>0.21696570738979881</v>
      </c>
      <c r="O130">
        <f>K130/Metadata!P$6</f>
        <v>0.25791167989424879</v>
      </c>
      <c r="P130">
        <f t="shared" si="23"/>
        <v>0.2374386936420238</v>
      </c>
      <c r="Q130">
        <f t="shared" si="17"/>
        <v>2.8953174820174503E-2</v>
      </c>
      <c r="R130" s="4">
        <f t="shared" si="18"/>
        <v>0.12193958101802047</v>
      </c>
    </row>
    <row r="131" spans="1:18" x14ac:dyDescent="0.2">
      <c r="A131">
        <f>[2]Sheet2!G130</f>
        <v>160</v>
      </c>
      <c r="B131">
        <f>[3]Sheet2!H130</f>
        <v>0.10043596288354692</v>
      </c>
      <c r="C131">
        <f>[3]Sheet2!K130</f>
        <v>3.3165980095513654E-3</v>
      </c>
      <c r="E131">
        <v>159</v>
      </c>
      <c r="F131">
        <f t="shared" ref="F131:F162" si="24">VLOOKUP($E131,$A$3:$C$178,2,FALSE)</f>
        <v>3.8093172743928531E-2</v>
      </c>
      <c r="G131">
        <f t="shared" ref="G131:G162" si="25">VLOOKUP($E131,$A$3:$C$178,3,FALSE)</f>
        <v>3.4896951654268507E-3</v>
      </c>
      <c r="H131">
        <f>[5]PUF!L130</f>
        <v>0</v>
      </c>
      <c r="J131">
        <f t="shared" ref="J131:J162" si="26">IF(F131&gt;H131,F131,0)</f>
        <v>3.8093172743928531E-2</v>
      </c>
      <c r="K131">
        <f t="shared" ref="K131:K162" si="27">IF(G131&gt;H131,G131,0)</f>
        <v>3.4896951654268507E-3</v>
      </c>
      <c r="M131" s="7" t="s">
        <v>133</v>
      </c>
      <c r="N131">
        <f>J131/Metadata!O$6</f>
        <v>1.0323353047120447E-2</v>
      </c>
      <c r="O131">
        <f>K131/Metadata!P$6</f>
        <v>9.5608086723870847E-4</v>
      </c>
      <c r="P131">
        <f t="shared" ref="P131:P162" si="28">AVERAGE(N131:O131)</f>
        <v>5.6397169571795773E-3</v>
      </c>
      <c r="Q131">
        <f t="shared" si="17"/>
        <v>6.6236616796144709E-3</v>
      </c>
      <c r="R131" s="4">
        <f t="shared" si="18"/>
        <v>1.1744670397301222</v>
      </c>
    </row>
    <row r="132" spans="1:18" x14ac:dyDescent="0.2">
      <c r="A132">
        <f>[2]Sheet2!G131</f>
        <v>158</v>
      </c>
      <c r="B132">
        <f>[3]Sheet2!H131</f>
        <v>0.80060346026949425</v>
      </c>
      <c r="C132">
        <f>[3]Sheet2!K131</f>
        <v>0.94137763161550925</v>
      </c>
      <c r="E132">
        <v>160</v>
      </c>
      <c r="F132">
        <f t="shared" si="24"/>
        <v>0.10043596288354692</v>
      </c>
      <c r="G132">
        <f t="shared" si="25"/>
        <v>3.3165980095513654E-3</v>
      </c>
      <c r="H132">
        <f>[5]PUF!L131</f>
        <v>0</v>
      </c>
      <c r="J132">
        <f t="shared" si="26"/>
        <v>0.10043596288354692</v>
      </c>
      <c r="K132">
        <f t="shared" si="27"/>
        <v>3.3165980095513654E-3</v>
      </c>
      <c r="M132" s="7" t="s">
        <v>134</v>
      </c>
      <c r="N132">
        <f>J132/Metadata!O$6</f>
        <v>2.7218418125583829E-2</v>
      </c>
      <c r="O132">
        <f>K132/Metadata!P$6</f>
        <v>9.0865698891673331E-4</v>
      </c>
      <c r="P132">
        <f t="shared" si="28"/>
        <v>1.4063537557250282E-2</v>
      </c>
      <c r="Q132">
        <f t="shared" ref="Q132:Q175" si="29">STDEV(N132:O132)</f>
        <v>1.8603810511135591E-2</v>
      </c>
      <c r="R132" s="4">
        <f t="shared" ref="R132:R174" si="30">Q132/P132</f>
        <v>1.3228400347638443</v>
      </c>
    </row>
    <row r="133" spans="1:18" x14ac:dyDescent="0.2">
      <c r="A133" t="str">
        <f>[2]Sheet2!G132</f>
        <v>128/166</v>
      </c>
      <c r="B133">
        <f>[3]Sheet2!H132</f>
        <v>0.94499889329335685</v>
      </c>
      <c r="C133">
        <f>[3]Sheet2!K132</f>
        <v>1.180308090863345</v>
      </c>
      <c r="E133">
        <v>161</v>
      </c>
      <c r="F133">
        <f t="shared" si="24"/>
        <v>4.504175949321889E-2</v>
      </c>
      <c r="G133">
        <f t="shared" si="25"/>
        <v>2.9921355748701501E-3</v>
      </c>
      <c r="H133">
        <f>[5]PUF!L132</f>
        <v>0</v>
      </c>
      <c r="J133">
        <f t="shared" si="26"/>
        <v>4.504175949321889E-2</v>
      </c>
      <c r="K133">
        <f t="shared" si="27"/>
        <v>2.9921355748701501E-3</v>
      </c>
      <c r="M133" t="s">
        <v>135</v>
      </c>
      <c r="N133">
        <f>J133/Metadata!O$6</f>
        <v>1.220643888703386E-2</v>
      </c>
      <c r="O133">
        <f>K133/Metadata!P$6</f>
        <v>8.1976317119599417E-4</v>
      </c>
      <c r="P133">
        <f t="shared" si="28"/>
        <v>6.5131010291149269E-3</v>
      </c>
      <c r="Q133">
        <f t="shared" si="29"/>
        <v>8.051595613841141E-3</v>
      </c>
      <c r="R133" s="4">
        <f t="shared" si="30"/>
        <v>1.236215372347031</v>
      </c>
    </row>
    <row r="134" spans="1:18" x14ac:dyDescent="0.2">
      <c r="A134">
        <f>[2]Sheet2!G133</f>
        <v>159</v>
      </c>
      <c r="B134">
        <f>[3]Sheet2!H133</f>
        <v>3.8093172743928531E-2</v>
      </c>
      <c r="C134">
        <f>[3]Sheet2!K133</f>
        <v>3.4896951654268507E-3</v>
      </c>
      <c r="E134">
        <v>162</v>
      </c>
      <c r="F134">
        <f t="shared" si="24"/>
        <v>2.9048674689852044E-2</v>
      </c>
      <c r="G134">
        <f t="shared" si="25"/>
        <v>3.5481780531006397E-3</v>
      </c>
      <c r="H134">
        <f>[5]PUF!L133</f>
        <v>0</v>
      </c>
      <c r="J134">
        <f t="shared" si="26"/>
        <v>2.9048674689852044E-2</v>
      </c>
      <c r="K134">
        <f t="shared" si="27"/>
        <v>3.5481780531006397E-3</v>
      </c>
      <c r="M134" s="7" t="s">
        <v>136</v>
      </c>
      <c r="N134">
        <f>J134/Metadata!O$6</f>
        <v>7.8722695636343643E-3</v>
      </c>
      <c r="O134">
        <f>K134/Metadata!P$6</f>
        <v>9.7210357619040592E-4</v>
      </c>
      <c r="P134">
        <f t="shared" si="28"/>
        <v>4.4221865699123853E-3</v>
      </c>
      <c r="Q134">
        <f t="shared" si="29"/>
        <v>4.8791541610343934E-3</v>
      </c>
      <c r="R134" s="4">
        <f t="shared" si="30"/>
        <v>1.1033352129987275</v>
      </c>
    </row>
    <row r="135" spans="1:18" x14ac:dyDescent="0.2">
      <c r="A135">
        <f>[2]Sheet2!G134</f>
        <v>162</v>
      </c>
      <c r="B135">
        <f>[3]Sheet2!H134</f>
        <v>2.9048674689852044E-2</v>
      </c>
      <c r="C135">
        <f>[3]Sheet2!K134</f>
        <v>3.5481780531006397E-3</v>
      </c>
      <c r="E135">
        <v>164</v>
      </c>
      <c r="F135">
        <f t="shared" si="24"/>
        <v>0.45451695404317033</v>
      </c>
      <c r="G135">
        <f t="shared" si="25"/>
        <v>0.46537330255401183</v>
      </c>
      <c r="H135">
        <f>[5]PUF!L134</f>
        <v>0</v>
      </c>
      <c r="J135">
        <f t="shared" si="26"/>
        <v>0.45451695404317033</v>
      </c>
      <c r="K135">
        <f t="shared" si="27"/>
        <v>0.46537330255401183</v>
      </c>
      <c r="M135" t="s">
        <v>137</v>
      </c>
      <c r="N135">
        <f>J135/Metadata!O$6</f>
        <v>0.12317532629878727</v>
      </c>
      <c r="O135">
        <f>K135/Metadata!P$6</f>
        <v>0.12749953494610128</v>
      </c>
      <c r="P135">
        <f t="shared" si="28"/>
        <v>0.12533743062244429</v>
      </c>
      <c r="Q135">
        <f t="shared" si="29"/>
        <v>3.0576772577812403E-3</v>
      </c>
      <c r="R135" s="4">
        <f t="shared" si="30"/>
        <v>2.4395563580618822E-2</v>
      </c>
    </row>
    <row r="136" spans="1:18" x14ac:dyDescent="0.2">
      <c r="A136">
        <f>[2]Sheet2!G135</f>
        <v>167</v>
      </c>
      <c r="B136">
        <f>[3]Sheet2!H135</f>
        <v>0.17359096682353847</v>
      </c>
      <c r="C136">
        <f>[3]Sheet2!K135</f>
        <v>0.21991869551930884</v>
      </c>
      <c r="E136">
        <v>165</v>
      </c>
      <c r="F136">
        <f t="shared" si="24"/>
        <v>2.9696752115651273E-2</v>
      </c>
      <c r="G136">
        <f t="shared" si="25"/>
        <v>2.9591442295915892E-3</v>
      </c>
      <c r="H136">
        <f>[5]PUF!L135</f>
        <v>0</v>
      </c>
      <c r="J136">
        <f t="shared" si="26"/>
        <v>2.9696752115651273E-2</v>
      </c>
      <c r="K136">
        <f t="shared" si="27"/>
        <v>2.9591442295915892E-3</v>
      </c>
      <c r="M136" t="s">
        <v>138</v>
      </c>
      <c r="N136">
        <f>J136/Metadata!O$6</f>
        <v>8.0479003023330928E-3</v>
      </c>
      <c r="O136">
        <f>K136/Metadata!P$6</f>
        <v>8.1072444646215628E-4</v>
      </c>
      <c r="P136">
        <f t="shared" si="28"/>
        <v>4.4293123743976244E-3</v>
      </c>
      <c r="Q136">
        <f t="shared" si="29"/>
        <v>5.1174561243258945E-3</v>
      </c>
      <c r="R136" s="4">
        <f t="shared" si="30"/>
        <v>1.1553613048169482</v>
      </c>
    </row>
    <row r="137" spans="1:18" x14ac:dyDescent="0.2">
      <c r="A137" t="str">
        <f>[2]Sheet2!G136</f>
        <v>156/157</v>
      </c>
      <c r="B137">
        <f>[3]Sheet2!H136</f>
        <v>0.33242010613894563</v>
      </c>
      <c r="C137">
        <f>[3]Sheet2!K136</f>
        <v>0.4195525676894849</v>
      </c>
      <c r="E137">
        <v>167</v>
      </c>
      <c r="F137">
        <f t="shared" si="24"/>
        <v>0.17359096682353847</v>
      </c>
      <c r="G137">
        <f t="shared" si="25"/>
        <v>0.21991869551930884</v>
      </c>
      <c r="H137">
        <f>[5]PUF!L136</f>
        <v>0</v>
      </c>
      <c r="J137">
        <f t="shared" si="26"/>
        <v>0.17359096682353847</v>
      </c>
      <c r="K137">
        <f t="shared" si="27"/>
        <v>0.21991869551930884</v>
      </c>
      <c r="M137" t="s">
        <v>139</v>
      </c>
      <c r="N137">
        <f>J137/Metadata!O$6</f>
        <v>4.7043622445336587E-2</v>
      </c>
      <c r="O137">
        <f>K137/Metadata!P$6</f>
        <v>6.0251697402454285E-2</v>
      </c>
      <c r="P137">
        <f t="shared" si="28"/>
        <v>5.3647659923895433E-2</v>
      </c>
      <c r="Q137">
        <f t="shared" si="29"/>
        <v>9.3395193685981929E-3</v>
      </c>
      <c r="R137" s="4">
        <f t="shared" si="30"/>
        <v>0.17408996742536831</v>
      </c>
    </row>
    <row r="138" spans="1:18" x14ac:dyDescent="0.2">
      <c r="A138">
        <f>[2]Sheet2!G137</f>
        <v>169</v>
      </c>
      <c r="B138">
        <f>[3]Sheet2!H137</f>
        <v>3.320898232909681E-2</v>
      </c>
      <c r="C138">
        <f>[3]Sheet2!K137</f>
        <v>3.1969481345927508E-3</v>
      </c>
      <c r="E138">
        <v>169</v>
      </c>
      <c r="F138">
        <f t="shared" si="24"/>
        <v>3.320898232909681E-2</v>
      </c>
      <c r="G138">
        <f t="shared" si="25"/>
        <v>3.1969481345927508E-3</v>
      </c>
      <c r="H138">
        <f>[5]PUF!L137</f>
        <v>0</v>
      </c>
      <c r="J138">
        <f t="shared" si="26"/>
        <v>3.320898232909681E-2</v>
      </c>
      <c r="K138">
        <f t="shared" si="27"/>
        <v>3.1969481345927508E-3</v>
      </c>
      <c r="M138" s="7" t="s">
        <v>140</v>
      </c>
      <c r="N138">
        <f>J138/Metadata!O$6</f>
        <v>8.9997242084145432E-3</v>
      </c>
      <c r="O138">
        <f>K138/Metadata!P$6</f>
        <v>8.7587620125689119E-4</v>
      </c>
      <c r="P138">
        <f t="shared" si="28"/>
        <v>4.937800204835717E-3</v>
      </c>
      <c r="Q138">
        <f t="shared" si="29"/>
        <v>5.7444280151899962E-3</v>
      </c>
      <c r="R138" s="4">
        <f t="shared" si="30"/>
        <v>1.1633577254835721</v>
      </c>
    </row>
    <row r="139" spans="1:18" x14ac:dyDescent="0.2">
      <c r="A139">
        <f>[2]Sheet2!G138</f>
        <v>188</v>
      </c>
      <c r="B139">
        <f>[3]Sheet2!H138</f>
        <v>6.6407365291490494E-2</v>
      </c>
      <c r="C139">
        <f>[3]Sheet2!K138</f>
        <v>9.392472048901794E-2</v>
      </c>
      <c r="E139">
        <v>170</v>
      </c>
      <c r="F139">
        <f t="shared" si="24"/>
        <v>0.1833397289341189</v>
      </c>
      <c r="G139">
        <f t="shared" si="25"/>
        <v>0.2117547163345356</v>
      </c>
      <c r="H139">
        <f>[5]PUF!L138</f>
        <v>0</v>
      </c>
      <c r="J139">
        <f t="shared" si="26"/>
        <v>0.1833397289341189</v>
      </c>
      <c r="K139">
        <f t="shared" si="27"/>
        <v>0.2117547163345356</v>
      </c>
      <c r="M139" s="7" t="s">
        <v>141</v>
      </c>
      <c r="N139">
        <f>J139/Metadata!O$6</f>
        <v>4.9685563396709646E-2</v>
      </c>
      <c r="O139">
        <f>K139/Metadata!P$6</f>
        <v>5.8014990776492581E-2</v>
      </c>
      <c r="P139">
        <f t="shared" si="28"/>
        <v>5.3850277086601117E-2</v>
      </c>
      <c r="Q139">
        <f t="shared" si="29"/>
        <v>5.8897945836454092E-3</v>
      </c>
      <c r="R139" s="4">
        <f t="shared" si="30"/>
        <v>0.10937352419140833</v>
      </c>
    </row>
    <row r="140" spans="1:18" x14ac:dyDescent="0.2">
      <c r="A140">
        <f>[2]Sheet2!G139</f>
        <v>179</v>
      </c>
      <c r="B140">
        <f>[3]Sheet2!H139</f>
        <v>0.41407714726978501</v>
      </c>
      <c r="C140">
        <f>[3]Sheet2!K139</f>
        <v>0.56473428738935472</v>
      </c>
      <c r="E140" t="s">
        <v>209</v>
      </c>
      <c r="F140">
        <f t="shared" si="24"/>
        <v>0.17947981325640097</v>
      </c>
      <c r="G140">
        <f t="shared" si="25"/>
        <v>0.2046529541584225</v>
      </c>
      <c r="H140">
        <f>[5]PUF!L139</f>
        <v>0</v>
      </c>
      <c r="J140">
        <f t="shared" si="26"/>
        <v>0.17947981325640097</v>
      </c>
      <c r="K140">
        <f t="shared" si="27"/>
        <v>0.2046529541584225</v>
      </c>
      <c r="M140" t="s">
        <v>142</v>
      </c>
      <c r="N140">
        <f>J140/Metadata!O$6</f>
        <v>4.8639515787573487E-2</v>
      </c>
      <c r="O140">
        <f>K140/Metadata!P$6</f>
        <v>5.6069302509067435E-2</v>
      </c>
      <c r="P140">
        <f t="shared" si="28"/>
        <v>5.2354409148320458E-2</v>
      </c>
      <c r="Q140">
        <f t="shared" si="29"/>
        <v>5.2536525735381381E-3</v>
      </c>
      <c r="R140" s="4">
        <f t="shared" si="30"/>
        <v>0.10034785339004589</v>
      </c>
    </row>
    <row r="141" spans="1:18" x14ac:dyDescent="0.2">
      <c r="A141">
        <f>[2]Sheet2!G140</f>
        <v>184</v>
      </c>
      <c r="B141">
        <f>[3]Sheet2!H140</f>
        <v>8.2800382091887864E-2</v>
      </c>
      <c r="C141">
        <f>[3]Sheet2!K140</f>
        <v>0.14695966925766971</v>
      </c>
      <c r="E141">
        <v>172</v>
      </c>
      <c r="F141">
        <f t="shared" si="24"/>
        <v>8.0882917917306715E-2</v>
      </c>
      <c r="G141">
        <f t="shared" si="25"/>
        <v>8.3749647379861111E-2</v>
      </c>
      <c r="H141">
        <f>[5]PUF!L140</f>
        <v>0</v>
      </c>
      <c r="J141">
        <f t="shared" si="26"/>
        <v>8.0882917917306715E-2</v>
      </c>
      <c r="K141">
        <f t="shared" si="27"/>
        <v>8.3749647379861111E-2</v>
      </c>
      <c r="M141" s="7" t="s">
        <v>143</v>
      </c>
      <c r="N141">
        <f>J141/Metadata!O$6</f>
        <v>2.1919489950458504E-2</v>
      </c>
      <c r="O141">
        <f>K141/Metadata!P$6</f>
        <v>2.2945108871158235E-2</v>
      </c>
      <c r="P141">
        <f t="shared" si="28"/>
        <v>2.2432299410808369E-2</v>
      </c>
      <c r="Q141">
        <f t="shared" si="29"/>
        <v>7.2522209374000749E-4</v>
      </c>
      <c r="R141" s="4">
        <f t="shared" si="30"/>
        <v>3.2329369382016172E-2</v>
      </c>
    </row>
    <row r="142" spans="1:18" x14ac:dyDescent="0.2">
      <c r="A142">
        <f>[2]Sheet2!G141</f>
        <v>176</v>
      </c>
      <c r="B142">
        <f>[3]Sheet2!H141</f>
        <v>0.166402951601404</v>
      </c>
      <c r="C142">
        <f>[3]Sheet2!K141</f>
        <v>0.19386239336429253</v>
      </c>
      <c r="E142">
        <v>174</v>
      </c>
      <c r="F142">
        <f t="shared" si="24"/>
        <v>0.30426626940848783</v>
      </c>
      <c r="G142">
        <f t="shared" si="25"/>
        <v>0.27422155258112074</v>
      </c>
      <c r="H142">
        <f>[5]PUF!L141</f>
        <v>0</v>
      </c>
      <c r="J142">
        <f t="shared" si="26"/>
        <v>0.30426626940848783</v>
      </c>
      <c r="K142">
        <f t="shared" si="27"/>
        <v>0.27422155258112074</v>
      </c>
      <c r="M142" t="s">
        <v>144</v>
      </c>
      <c r="N142">
        <f>J142/Metadata!O$6</f>
        <v>8.2456983579418927E-2</v>
      </c>
      <c r="O142">
        <f>K142/Metadata!P$6</f>
        <v>7.5129192487858473E-2</v>
      </c>
      <c r="P142">
        <f t="shared" si="28"/>
        <v>7.87930880336387E-2</v>
      </c>
      <c r="Q142">
        <f t="shared" si="29"/>
        <v>5.1815307719607698E-3</v>
      </c>
      <c r="R142" s="4">
        <f t="shared" si="30"/>
        <v>6.5761234916299344E-2</v>
      </c>
    </row>
    <row r="143" spans="1:18" x14ac:dyDescent="0.2">
      <c r="A143">
        <f>[2]Sheet2!G142</f>
        <v>186</v>
      </c>
      <c r="B143">
        <f>[3]Sheet2!H142</f>
        <v>3.906288515216759E-2</v>
      </c>
      <c r="C143">
        <f>[3]Sheet2!K142</f>
        <v>2.8076788681573765E-2</v>
      </c>
      <c r="E143">
        <v>175</v>
      </c>
      <c r="F143">
        <f t="shared" si="24"/>
        <v>4.8050885046737053E-2</v>
      </c>
      <c r="G143">
        <f t="shared" si="25"/>
        <v>7.1747142233437589E-2</v>
      </c>
      <c r="H143">
        <f>[5]PUF!L142</f>
        <v>0</v>
      </c>
      <c r="J143">
        <f t="shared" si="26"/>
        <v>4.8050885046737053E-2</v>
      </c>
      <c r="K143">
        <f t="shared" si="27"/>
        <v>7.1747142233437589E-2</v>
      </c>
      <c r="M143" s="7" t="s">
        <v>145</v>
      </c>
      <c r="N143">
        <f>J143/Metadata!O$6</f>
        <v>1.3021920066847922E-2</v>
      </c>
      <c r="O143">
        <f>K143/Metadata!P$6</f>
        <v>1.9656751296800869E-2</v>
      </c>
      <c r="P143">
        <f t="shared" si="28"/>
        <v>1.6339335681824396E-2</v>
      </c>
      <c r="Q143">
        <f t="shared" si="29"/>
        <v>4.6915341547280097E-3</v>
      </c>
      <c r="R143" s="4">
        <f t="shared" si="30"/>
        <v>0.28713126690620561</v>
      </c>
    </row>
    <row r="144" spans="1:18" x14ac:dyDescent="0.2">
      <c r="A144">
        <f>[2]Sheet2!G143</f>
        <v>178</v>
      </c>
      <c r="B144">
        <f>[3]Sheet2!H143</f>
        <v>0.14523557330316297</v>
      </c>
      <c r="C144">
        <f>[3]Sheet2!K143</f>
        <v>0.1546175307209097</v>
      </c>
      <c r="E144">
        <v>176</v>
      </c>
      <c r="F144">
        <f t="shared" si="24"/>
        <v>0.166402951601404</v>
      </c>
      <c r="G144">
        <f t="shared" si="25"/>
        <v>0.19386239336429253</v>
      </c>
      <c r="H144">
        <f>[5]PUF!L143</f>
        <v>0</v>
      </c>
      <c r="J144">
        <f t="shared" si="26"/>
        <v>0.166402951601404</v>
      </c>
      <c r="K144">
        <f t="shared" si="27"/>
        <v>0.19386239336429253</v>
      </c>
      <c r="M144" t="s">
        <v>146</v>
      </c>
      <c r="N144">
        <f>J144/Metadata!O$6</f>
        <v>4.5095650840424863E-2</v>
      </c>
      <c r="O144">
        <f>K144/Metadata!P$6</f>
        <v>5.3112984483283117E-2</v>
      </c>
      <c r="P144">
        <f t="shared" si="28"/>
        <v>4.910431766185399E-2</v>
      </c>
      <c r="Q144">
        <f t="shared" si="29"/>
        <v>5.6691109859001174E-3</v>
      </c>
      <c r="R144" s="4">
        <f t="shared" si="30"/>
        <v>0.11545035662524006</v>
      </c>
    </row>
    <row r="145" spans="1:18" x14ac:dyDescent="0.2">
      <c r="A145">
        <f>[2]Sheet2!G144</f>
        <v>175</v>
      </c>
      <c r="B145">
        <f>[3]Sheet2!H144</f>
        <v>4.8050885046737053E-2</v>
      </c>
      <c r="C145">
        <f>[3]Sheet2!K144</f>
        <v>7.1747142233437589E-2</v>
      </c>
      <c r="E145">
        <v>177</v>
      </c>
      <c r="F145">
        <f t="shared" si="24"/>
        <v>0.23354458482699028</v>
      </c>
      <c r="G145">
        <f t="shared" si="25"/>
        <v>0.30406780377163922</v>
      </c>
      <c r="H145">
        <f>[5]PUF!L144</f>
        <v>0</v>
      </c>
      <c r="J145">
        <f t="shared" si="26"/>
        <v>0.23354458482699028</v>
      </c>
      <c r="K145">
        <f t="shared" si="27"/>
        <v>0.30406780377163922</v>
      </c>
      <c r="M145" t="s">
        <v>147</v>
      </c>
      <c r="N145">
        <f>J145/Metadata!O$6</f>
        <v>6.3291215400178513E-2</v>
      </c>
      <c r="O145">
        <f>K145/Metadata!P$6</f>
        <v>8.330624760853543E-2</v>
      </c>
      <c r="P145">
        <f t="shared" si="28"/>
        <v>7.3298731504356979E-2</v>
      </c>
      <c r="Q145">
        <f t="shared" si="29"/>
        <v>1.4152765000196254E-2</v>
      </c>
      <c r="R145" s="4">
        <f t="shared" si="30"/>
        <v>0.19308335505581012</v>
      </c>
    </row>
    <row r="146" spans="1:18" x14ac:dyDescent="0.2">
      <c r="A146">
        <f>[2]Sheet2!G145</f>
        <v>187</v>
      </c>
      <c r="B146">
        <f>[3]Sheet2!H145</f>
        <v>0.46798810513599703</v>
      </c>
      <c r="C146">
        <f>[3]Sheet2!K145</f>
        <v>0.58616387573898088</v>
      </c>
      <c r="E146">
        <v>178</v>
      </c>
      <c r="F146">
        <f t="shared" si="24"/>
        <v>0.14523557330316297</v>
      </c>
      <c r="G146">
        <f t="shared" si="25"/>
        <v>0.1546175307209097</v>
      </c>
      <c r="H146">
        <f>[5]PUF!L145</f>
        <v>0</v>
      </c>
      <c r="J146">
        <f t="shared" si="26"/>
        <v>0.14523557330316297</v>
      </c>
      <c r="K146">
        <f t="shared" si="27"/>
        <v>0.1546175307209097</v>
      </c>
      <c r="M146" t="s">
        <v>148</v>
      </c>
      <c r="N146">
        <f>J146/Metadata!O$6</f>
        <v>3.9359233957440863E-2</v>
      </c>
      <c r="O146">
        <f>K146/Metadata!P$6</f>
        <v>4.2360967320729623E-2</v>
      </c>
      <c r="P146">
        <f t="shared" si="28"/>
        <v>4.0860100639085239E-2</v>
      </c>
      <c r="Q146">
        <f t="shared" si="29"/>
        <v>2.1225460164953844E-3</v>
      </c>
      <c r="R146" s="4">
        <f t="shared" si="30"/>
        <v>5.1946666388409148E-2</v>
      </c>
    </row>
    <row r="147" spans="1:18" x14ac:dyDescent="0.2">
      <c r="A147">
        <f>[2]Sheet2!G146</f>
        <v>182</v>
      </c>
      <c r="B147">
        <f>[3]Sheet2!H146</f>
        <v>8.7987366380928536E-2</v>
      </c>
      <c r="C147">
        <f>[3]Sheet2!K146</f>
        <v>0.12603207580044556</v>
      </c>
      <c r="E147">
        <v>179</v>
      </c>
      <c r="F147">
        <f t="shared" si="24"/>
        <v>0.41407714726978501</v>
      </c>
      <c r="G147">
        <f t="shared" si="25"/>
        <v>0.56473428738935472</v>
      </c>
      <c r="H147">
        <f>[5]PUF!L146</f>
        <v>0</v>
      </c>
      <c r="J147">
        <f t="shared" si="26"/>
        <v>0.41407714726978501</v>
      </c>
      <c r="K147">
        <f t="shared" si="27"/>
        <v>0.56473428738935472</v>
      </c>
      <c r="M147" t="s">
        <v>149</v>
      </c>
      <c r="N147">
        <f>J147/Metadata!O$6</f>
        <v>0.11221602907024313</v>
      </c>
      <c r="O147">
        <f>K147/Metadata!P$6</f>
        <v>0.15472172257217923</v>
      </c>
      <c r="P147">
        <f t="shared" si="28"/>
        <v>0.13346887582121117</v>
      </c>
      <c r="Q147">
        <f t="shared" si="29"/>
        <v>3.0056064114256122E-2</v>
      </c>
      <c r="R147" s="4">
        <f t="shared" si="30"/>
        <v>0.22519155817658837</v>
      </c>
    </row>
    <row r="148" spans="1:18" x14ac:dyDescent="0.2">
      <c r="A148">
        <f>[2]Sheet2!G147</f>
        <v>183</v>
      </c>
      <c r="B148">
        <f>[3]Sheet2!H147</f>
        <v>0.2926071411402682</v>
      </c>
      <c r="C148">
        <f>[3]Sheet2!K147</f>
        <v>0.37358706737263891</v>
      </c>
      <c r="E148" t="s">
        <v>210</v>
      </c>
      <c r="F148">
        <f t="shared" si="24"/>
        <v>0.3404110967321694</v>
      </c>
      <c r="G148">
        <f t="shared" si="25"/>
        <v>0.43368251074691583</v>
      </c>
      <c r="H148">
        <f>[5]PUF!L147</f>
        <v>0</v>
      </c>
      <c r="J148">
        <f t="shared" si="26"/>
        <v>0.3404110967321694</v>
      </c>
      <c r="K148">
        <f t="shared" si="27"/>
        <v>0.43368251074691583</v>
      </c>
      <c r="M148" t="s">
        <v>150</v>
      </c>
      <c r="N148">
        <f>J148/Metadata!O$6</f>
        <v>9.2252329737584307E-2</v>
      </c>
      <c r="O148">
        <f>K148/Metadata!P$6</f>
        <v>0.11881712623184226</v>
      </c>
      <c r="P148">
        <f t="shared" si="28"/>
        <v>0.10553472798471328</v>
      </c>
      <c r="Q148">
        <f t="shared" si="29"/>
        <v>1.8784147741930518E-2</v>
      </c>
      <c r="R148" s="4">
        <f t="shared" si="30"/>
        <v>0.1779902037995626</v>
      </c>
    </row>
    <row r="149" spans="1:18" x14ac:dyDescent="0.2">
      <c r="A149">
        <f>[2]Sheet2!G148</f>
        <v>185</v>
      </c>
      <c r="B149">
        <f>[3]Sheet2!H148</f>
        <v>0.10108511557600897</v>
      </c>
      <c r="C149">
        <f>[3]Sheet2!K148</f>
        <v>0.1798022645559906</v>
      </c>
      <c r="E149">
        <v>181</v>
      </c>
      <c r="F149">
        <f t="shared" si="24"/>
        <v>6.9270890549561551E-2</v>
      </c>
      <c r="G149">
        <f t="shared" si="25"/>
        <v>9.7272721140820223E-2</v>
      </c>
      <c r="H149">
        <f>[5]PUF!L148</f>
        <v>0</v>
      </c>
      <c r="J149">
        <f t="shared" si="26"/>
        <v>6.9270890549561551E-2</v>
      </c>
      <c r="K149">
        <f t="shared" si="27"/>
        <v>9.7272721140820223E-2</v>
      </c>
      <c r="M149" t="s">
        <v>151</v>
      </c>
      <c r="N149">
        <f>J149/Metadata!O$6</f>
        <v>1.8772599064895177E-2</v>
      </c>
      <c r="O149">
        <f>K149/Metadata!P$6</f>
        <v>2.6650060586483591E-2</v>
      </c>
      <c r="P149">
        <f t="shared" si="28"/>
        <v>2.2711329825689384E-2</v>
      </c>
      <c r="Q149">
        <f t="shared" si="29"/>
        <v>5.5702064604512659E-3</v>
      </c>
      <c r="R149" s="4">
        <f t="shared" si="30"/>
        <v>0.24526113191974599</v>
      </c>
    </row>
    <row r="150" spans="1:18" x14ac:dyDescent="0.2">
      <c r="A150">
        <f>[2]Sheet2!G149</f>
        <v>174</v>
      </c>
      <c r="B150">
        <f>[3]Sheet2!H149</f>
        <v>0.30426626940848783</v>
      </c>
      <c r="C150">
        <f>[3]Sheet2!K149</f>
        <v>0.27422155258112074</v>
      </c>
      <c r="E150">
        <v>182</v>
      </c>
      <c r="F150">
        <f t="shared" si="24"/>
        <v>8.7987366380928536E-2</v>
      </c>
      <c r="G150">
        <f t="shared" si="25"/>
        <v>0.12603207580044556</v>
      </c>
      <c r="H150">
        <f>[5]PUF!L149</f>
        <v>0</v>
      </c>
      <c r="J150">
        <f t="shared" si="26"/>
        <v>8.7987366380928536E-2</v>
      </c>
      <c r="K150">
        <f t="shared" si="27"/>
        <v>0.12603207580044556</v>
      </c>
      <c r="M150" t="s">
        <v>152</v>
      </c>
      <c r="N150">
        <f>J150/Metadata!O$6</f>
        <v>2.3844814737345153E-2</v>
      </c>
      <c r="O150">
        <f>K150/Metadata!P$6</f>
        <v>3.4529335835683447E-2</v>
      </c>
      <c r="P150">
        <f t="shared" si="28"/>
        <v>2.9187075286514298E-2</v>
      </c>
      <c r="Q150">
        <f t="shared" si="29"/>
        <v>7.5550973223657558E-3</v>
      </c>
      <c r="R150" s="4">
        <f t="shared" si="30"/>
        <v>0.25885078406114026</v>
      </c>
    </row>
    <row r="151" spans="1:18" x14ac:dyDescent="0.2">
      <c r="A151">
        <f>[2]Sheet2!G150</f>
        <v>177</v>
      </c>
      <c r="B151">
        <f>[3]Sheet2!H150</f>
        <v>0.23354458482699028</v>
      </c>
      <c r="C151">
        <f>[3]Sheet2!K150</f>
        <v>0.30406780377163922</v>
      </c>
      <c r="E151">
        <v>183</v>
      </c>
      <c r="F151">
        <f t="shared" si="24"/>
        <v>0.2926071411402682</v>
      </c>
      <c r="G151">
        <f t="shared" si="25"/>
        <v>0.37358706737263891</v>
      </c>
      <c r="H151">
        <f>[5]PUF!L150</f>
        <v>0</v>
      </c>
      <c r="J151">
        <f t="shared" si="26"/>
        <v>0.2926071411402682</v>
      </c>
      <c r="K151">
        <f t="shared" si="27"/>
        <v>0.37358706737263891</v>
      </c>
      <c r="M151" t="s">
        <v>153</v>
      </c>
      <c r="N151">
        <f>J151/Metadata!O$6</f>
        <v>7.9297328222182328E-2</v>
      </c>
      <c r="O151">
        <f>K151/Metadata!P$6</f>
        <v>0.10235262119782004</v>
      </c>
      <c r="P151">
        <f t="shared" si="28"/>
        <v>9.0824974710001186E-2</v>
      </c>
      <c r="Q151">
        <f t="shared" si="29"/>
        <v>1.6302554005316001E-2</v>
      </c>
      <c r="R151" s="4">
        <f t="shared" si="30"/>
        <v>0.17949417610485552</v>
      </c>
    </row>
    <row r="152" spans="1:18" x14ac:dyDescent="0.2">
      <c r="A152">
        <f>[2]Sheet2!G151</f>
        <v>181</v>
      </c>
      <c r="B152">
        <f>[3]Sheet2!H151</f>
        <v>6.9270890549561551E-2</v>
      </c>
      <c r="C152">
        <f>[3]Sheet2!K151</f>
        <v>9.7272721140820223E-2</v>
      </c>
      <c r="E152">
        <v>184</v>
      </c>
      <c r="F152">
        <f t="shared" si="24"/>
        <v>8.2800382091887864E-2</v>
      </c>
      <c r="G152">
        <f t="shared" si="25"/>
        <v>0.14695966925766971</v>
      </c>
      <c r="H152">
        <f>[5]PUF!L151</f>
        <v>0</v>
      </c>
      <c r="J152">
        <f t="shared" si="26"/>
        <v>8.2800382091887864E-2</v>
      </c>
      <c r="K152">
        <f t="shared" si="27"/>
        <v>0.14695966925766971</v>
      </c>
      <c r="M152" t="s">
        <v>154</v>
      </c>
      <c r="N152">
        <f>J152/Metadata!O$6</f>
        <v>2.2439127938149134E-2</v>
      </c>
      <c r="O152">
        <f>K152/Metadata!P$6</f>
        <v>4.0262923084228866E-2</v>
      </c>
      <c r="P152">
        <f t="shared" si="28"/>
        <v>3.1351025511188998E-2</v>
      </c>
      <c r="Q152">
        <f t="shared" si="29"/>
        <v>1.2603326414272869E-2</v>
      </c>
      <c r="R152" s="4">
        <f t="shared" si="30"/>
        <v>0.40200683099743628</v>
      </c>
    </row>
    <row r="153" spans="1:18" x14ac:dyDescent="0.2">
      <c r="A153" t="str">
        <f>[2]Sheet2!G152</f>
        <v>171/173</v>
      </c>
      <c r="B153">
        <f>[3]Sheet2!H152</f>
        <v>0.17947981325640097</v>
      </c>
      <c r="C153">
        <f>[3]Sheet2!K152</f>
        <v>0.2046529541584225</v>
      </c>
      <c r="E153">
        <v>185</v>
      </c>
      <c r="F153">
        <f t="shared" si="24"/>
        <v>0.10108511557600897</v>
      </c>
      <c r="G153">
        <f t="shared" si="25"/>
        <v>0.1798022645559906</v>
      </c>
      <c r="H153">
        <f>[5]PUF!L152</f>
        <v>0</v>
      </c>
      <c r="J153">
        <f t="shared" si="26"/>
        <v>0.10108511557600897</v>
      </c>
      <c r="K153">
        <f t="shared" si="27"/>
        <v>0.1798022645559906</v>
      </c>
      <c r="M153" t="s">
        <v>155</v>
      </c>
      <c r="N153">
        <f>J153/Metadata!O$6</f>
        <v>2.7394340264462181E-2</v>
      </c>
      <c r="O153">
        <f>K153/Metadata!P$6</f>
        <v>4.9260894398822981E-2</v>
      </c>
      <c r="P153">
        <f t="shared" si="28"/>
        <v>3.8327617331642583E-2</v>
      </c>
      <c r="Q153">
        <f t="shared" si="29"/>
        <v>1.546198870958926E-2</v>
      </c>
      <c r="R153" s="4">
        <f t="shared" si="30"/>
        <v>0.40341638186895912</v>
      </c>
    </row>
    <row r="154" spans="1:18" x14ac:dyDescent="0.2">
      <c r="A154">
        <f>[2]Sheet2!G153</f>
        <v>172</v>
      </c>
      <c r="B154">
        <f>[3]Sheet2!H153</f>
        <v>8.0882917917306715E-2</v>
      </c>
      <c r="C154">
        <f>[3]Sheet2!K153</f>
        <v>8.3749647379861111E-2</v>
      </c>
      <c r="E154">
        <v>186</v>
      </c>
      <c r="F154">
        <f t="shared" si="24"/>
        <v>3.906288515216759E-2</v>
      </c>
      <c r="G154">
        <f t="shared" si="25"/>
        <v>2.8076788681573765E-2</v>
      </c>
      <c r="H154">
        <f>[5]PUF!L153</f>
        <v>0</v>
      </c>
      <c r="J154">
        <f t="shared" si="26"/>
        <v>3.906288515216759E-2</v>
      </c>
      <c r="K154">
        <f t="shared" si="27"/>
        <v>2.8076788681573765E-2</v>
      </c>
      <c r="M154" t="s">
        <v>156</v>
      </c>
      <c r="N154">
        <f>J154/Metadata!O$6</f>
        <v>1.0586147737699765E-2</v>
      </c>
      <c r="O154">
        <f>K154/Metadata!P$6</f>
        <v>7.6922708716517787E-3</v>
      </c>
      <c r="P154">
        <f t="shared" si="28"/>
        <v>9.1392093046757713E-3</v>
      </c>
      <c r="Q154">
        <f t="shared" si="29"/>
        <v>2.0462799559014051E-3</v>
      </c>
      <c r="R154" s="4">
        <f t="shared" si="30"/>
        <v>0.22390120279382314</v>
      </c>
    </row>
    <row r="155" spans="1:18" x14ac:dyDescent="0.2">
      <c r="A155">
        <f>[2]Sheet2!G154</f>
        <v>192</v>
      </c>
      <c r="B155">
        <f>[3]Sheet2!H154</f>
        <v>3.1058587346248778E-2</v>
      </c>
      <c r="C155">
        <f>[3]Sheet2!K154</f>
        <v>3.2793302639085906E-2</v>
      </c>
      <c r="E155">
        <v>187</v>
      </c>
      <c r="F155">
        <f t="shared" si="24"/>
        <v>0.46798810513599703</v>
      </c>
      <c r="G155">
        <f t="shared" si="25"/>
        <v>0.58616387573898088</v>
      </c>
      <c r="H155">
        <f>[5]PUF!L154</f>
        <v>0</v>
      </c>
      <c r="J155">
        <f t="shared" si="26"/>
        <v>0.46798810513599703</v>
      </c>
      <c r="K155">
        <f t="shared" si="27"/>
        <v>0.58616387573898088</v>
      </c>
      <c r="M155" t="s">
        <v>157</v>
      </c>
      <c r="N155">
        <f>J155/Metadata!O$6</f>
        <v>0.12682604475212267</v>
      </c>
      <c r="O155">
        <f>K155/Metadata!P$6</f>
        <v>0.16059284266795784</v>
      </c>
      <c r="P155">
        <f t="shared" si="28"/>
        <v>0.14370944371004024</v>
      </c>
      <c r="Q155">
        <f t="shared" si="29"/>
        <v>2.3876731785243056E-2</v>
      </c>
      <c r="R155" s="4">
        <f t="shared" si="30"/>
        <v>0.16614587857857605</v>
      </c>
    </row>
    <row r="156" spans="1:18" x14ac:dyDescent="0.2">
      <c r="A156" t="str">
        <f>[2]Sheet2!G155</f>
        <v>180/193</v>
      </c>
      <c r="B156">
        <f>[3]Sheet2!H155</f>
        <v>0.3404110967321694</v>
      </c>
      <c r="C156">
        <f>[3]Sheet2!K155</f>
        <v>0.43368251074691583</v>
      </c>
      <c r="E156">
        <v>188</v>
      </c>
      <c r="F156">
        <f t="shared" si="24"/>
        <v>6.6407365291490494E-2</v>
      </c>
      <c r="G156">
        <f t="shared" si="25"/>
        <v>9.392472048901794E-2</v>
      </c>
      <c r="H156">
        <f>[5]PUF!L155</f>
        <v>0</v>
      </c>
      <c r="J156">
        <f t="shared" si="26"/>
        <v>6.6407365291490494E-2</v>
      </c>
      <c r="K156">
        <f t="shared" si="27"/>
        <v>9.392472048901794E-2</v>
      </c>
      <c r="M156" t="s">
        <v>158</v>
      </c>
      <c r="N156">
        <f>J156/Metadata!O$6</f>
        <v>1.7996575959727971E-2</v>
      </c>
      <c r="O156">
        <f>K156/Metadata!P$6</f>
        <v>2.5732800133936484E-2</v>
      </c>
      <c r="P156">
        <f t="shared" si="28"/>
        <v>2.1864688046832226E-2</v>
      </c>
      <c r="Q156">
        <f t="shared" si="29"/>
        <v>5.4703365743621482E-3</v>
      </c>
      <c r="R156" s="4">
        <f t="shared" si="30"/>
        <v>0.25019046979518628</v>
      </c>
    </row>
    <row r="157" spans="1:18" x14ac:dyDescent="0.2">
      <c r="A157">
        <f>[2]Sheet2!G156</f>
        <v>191</v>
      </c>
      <c r="B157">
        <f>[3]Sheet2!H156</f>
        <v>4.864187751506021E-2</v>
      </c>
      <c r="C157">
        <f>[3]Sheet2!K156</f>
        <v>5.2157265058713667E-2</v>
      </c>
      <c r="E157">
        <v>189</v>
      </c>
      <c r="F157">
        <f t="shared" si="24"/>
        <v>9.4253732143719918E-2</v>
      </c>
      <c r="G157">
        <f t="shared" si="25"/>
        <v>7.747334701481004E-2</v>
      </c>
      <c r="H157">
        <f>[5]PUF!L156</f>
        <v>0</v>
      </c>
      <c r="J157">
        <f t="shared" si="26"/>
        <v>9.4253732143719918E-2</v>
      </c>
      <c r="K157">
        <f t="shared" si="27"/>
        <v>7.747334701481004E-2</v>
      </c>
      <c r="M157" t="s">
        <v>159</v>
      </c>
      <c r="N157">
        <f>J157/Metadata!O$6</f>
        <v>2.5543016841080245E-2</v>
      </c>
      <c r="O157">
        <f>K157/Metadata!P$6</f>
        <v>2.1225574524571644E-2</v>
      </c>
      <c r="P157">
        <f t="shared" si="28"/>
        <v>2.3384295682825944E-2</v>
      </c>
      <c r="Q157">
        <f t="shared" si="29"/>
        <v>3.0528927393849888E-3</v>
      </c>
      <c r="R157" s="4">
        <f t="shared" si="30"/>
        <v>0.13055311910151374</v>
      </c>
    </row>
    <row r="158" spans="1:18" x14ac:dyDescent="0.2">
      <c r="A158">
        <f>[2]Sheet2!G157</f>
        <v>170</v>
      </c>
      <c r="B158">
        <f>[3]Sheet2!H157</f>
        <v>0.1833397289341189</v>
      </c>
      <c r="C158">
        <f>[3]Sheet2!K157</f>
        <v>0.2117547163345356</v>
      </c>
      <c r="E158">
        <v>190</v>
      </c>
      <c r="F158">
        <f t="shared" si="24"/>
        <v>8.0365455068213354E-2</v>
      </c>
      <c r="G158">
        <f t="shared" si="25"/>
        <v>8.7512867166302841E-2</v>
      </c>
      <c r="H158">
        <f>[5]PUF!L157</f>
        <v>0</v>
      </c>
      <c r="J158">
        <f t="shared" si="26"/>
        <v>8.0365455068213354E-2</v>
      </c>
      <c r="K158">
        <f t="shared" si="27"/>
        <v>8.7512867166302841E-2</v>
      </c>
      <c r="M158" t="s">
        <v>160</v>
      </c>
      <c r="N158">
        <f>J158/Metadata!O$6</f>
        <v>2.1779256116016058E-2</v>
      </c>
      <c r="O158">
        <f>K158/Metadata!P$6</f>
        <v>2.3976127990729668E-2</v>
      </c>
      <c r="P158">
        <f t="shared" si="28"/>
        <v>2.2877692053372863E-2</v>
      </c>
      <c r="Q158">
        <f t="shared" si="29"/>
        <v>1.553423000007997E-3</v>
      </c>
      <c r="R158" s="4">
        <f t="shared" si="30"/>
        <v>6.7901211205392359E-2</v>
      </c>
    </row>
    <row r="159" spans="1:18" x14ac:dyDescent="0.2">
      <c r="A159">
        <f>[2]Sheet2!G158</f>
        <v>190</v>
      </c>
      <c r="B159">
        <f>[3]Sheet2!H158</f>
        <v>8.0365455068213354E-2</v>
      </c>
      <c r="C159">
        <f>[3]Sheet2!K158</f>
        <v>8.7512867166302841E-2</v>
      </c>
      <c r="E159">
        <v>191</v>
      </c>
      <c r="F159">
        <f t="shared" si="24"/>
        <v>4.864187751506021E-2</v>
      </c>
      <c r="G159">
        <f t="shared" si="25"/>
        <v>5.2157265058713667E-2</v>
      </c>
      <c r="H159">
        <f>[5]PUF!L158</f>
        <v>0</v>
      </c>
      <c r="J159">
        <f t="shared" si="26"/>
        <v>4.864187751506021E-2</v>
      </c>
      <c r="K159">
        <f t="shared" si="27"/>
        <v>5.2157265058713667E-2</v>
      </c>
      <c r="M159" s="7" t="s">
        <v>161</v>
      </c>
      <c r="N159">
        <f>J159/Metadata!O$6</f>
        <v>1.3182080627368876E-2</v>
      </c>
      <c r="O159">
        <f>K159/Metadata!P$6</f>
        <v>1.4289661659898764E-2</v>
      </c>
      <c r="P159">
        <f t="shared" si="28"/>
        <v>1.373587114363382E-2</v>
      </c>
      <c r="Q159">
        <f t="shared" si="29"/>
        <v>7.8317805881548215E-4</v>
      </c>
      <c r="R159" s="4">
        <f t="shared" si="30"/>
        <v>5.7016992269795903E-2</v>
      </c>
    </row>
    <row r="160" spans="1:18" x14ac:dyDescent="0.2">
      <c r="A160">
        <f>[2]Sheet2!G159</f>
        <v>189</v>
      </c>
      <c r="B160">
        <f>[3]Sheet2!H159</f>
        <v>9.4253732143719918E-2</v>
      </c>
      <c r="C160">
        <f>[3]Sheet2!K159</f>
        <v>7.747334701481004E-2</v>
      </c>
      <c r="E160">
        <v>192</v>
      </c>
      <c r="F160">
        <f t="shared" si="24"/>
        <v>3.1058587346248778E-2</v>
      </c>
      <c r="G160">
        <f t="shared" si="25"/>
        <v>3.2793302639085906E-2</v>
      </c>
      <c r="H160">
        <f>[5]PUF!L159</f>
        <v>0</v>
      </c>
      <c r="J160">
        <f t="shared" si="26"/>
        <v>3.1058587346248778E-2</v>
      </c>
      <c r="K160">
        <f t="shared" si="27"/>
        <v>3.2793302639085906E-2</v>
      </c>
      <c r="M160" s="7" t="s">
        <v>162</v>
      </c>
      <c r="N160">
        <f>J160/Metadata!O$6</f>
        <v>8.4169613404348736E-3</v>
      </c>
      <c r="O160">
        <f>K160/Metadata!P$6</f>
        <v>8.9844664764475654E-3</v>
      </c>
      <c r="P160">
        <f t="shared" si="28"/>
        <v>8.7007139084412204E-3</v>
      </c>
      <c r="Q160">
        <f t="shared" si="29"/>
        <v>4.0128673003276839E-4</v>
      </c>
      <c r="R160" s="4">
        <f t="shared" si="30"/>
        <v>4.6121126870227257E-2</v>
      </c>
    </row>
    <row r="161" spans="1:18" x14ac:dyDescent="0.2">
      <c r="A161">
        <f>[2]Sheet2!G160</f>
        <v>202</v>
      </c>
      <c r="B161">
        <f>[3]Sheet2!H160</f>
        <v>5.4544030964221835E-2</v>
      </c>
      <c r="C161">
        <f>[3]Sheet2!K160</f>
        <v>6.4185535799088755E-2</v>
      </c>
      <c r="E161">
        <v>194</v>
      </c>
      <c r="F161">
        <f t="shared" si="24"/>
        <v>4.3502668403693517E-2</v>
      </c>
      <c r="G161">
        <f t="shared" si="25"/>
        <v>6.6146253362949797E-2</v>
      </c>
      <c r="H161">
        <f>[5]PUF!L160</f>
        <v>0</v>
      </c>
      <c r="J161">
        <f t="shared" si="26"/>
        <v>4.3502668403693517E-2</v>
      </c>
      <c r="K161">
        <f t="shared" si="27"/>
        <v>6.6146253362949797E-2</v>
      </c>
      <c r="M161" s="7" t="s">
        <v>163</v>
      </c>
      <c r="N161">
        <f>J161/Metadata!O$6</f>
        <v>1.1789341030794513E-2</v>
      </c>
      <c r="O161">
        <f>K161/Metadata!P$6</f>
        <v>1.8122261195299812E-2</v>
      </c>
      <c r="P161">
        <f t="shared" si="28"/>
        <v>1.4955801113047163E-2</v>
      </c>
      <c r="Q161">
        <f t="shared" si="29"/>
        <v>4.4780507930347151E-3</v>
      </c>
      <c r="R161" s="4">
        <f t="shared" si="30"/>
        <v>0.29941898526105343</v>
      </c>
    </row>
    <row r="162" spans="1:18" x14ac:dyDescent="0.2">
      <c r="A162">
        <f>[2]Sheet2!G161</f>
        <v>201</v>
      </c>
      <c r="B162">
        <f>[3]Sheet2!H161</f>
        <v>3.7927581232723308E-2</v>
      </c>
      <c r="C162">
        <f>[3]Sheet2!K161</f>
        <v>2.9648313931675666E-2</v>
      </c>
      <c r="E162">
        <v>195</v>
      </c>
      <c r="F162">
        <f t="shared" si="24"/>
        <v>5.6599696503871269E-2</v>
      </c>
      <c r="G162">
        <f t="shared" si="25"/>
        <v>3.5815666160651724E-2</v>
      </c>
      <c r="H162">
        <f>[5]PUF!L161</f>
        <v>0</v>
      </c>
      <c r="J162">
        <f t="shared" si="26"/>
        <v>5.6599696503871269E-2</v>
      </c>
      <c r="K162">
        <f t="shared" si="27"/>
        <v>3.5815666160651724E-2</v>
      </c>
      <c r="M162" t="s">
        <v>164</v>
      </c>
      <c r="N162">
        <f>J162/Metadata!O$6</f>
        <v>1.533867113923873E-2</v>
      </c>
      <c r="O162">
        <f>K162/Metadata!P$6</f>
        <v>9.8125112768752357E-3</v>
      </c>
      <c r="P162">
        <f t="shared" si="28"/>
        <v>1.2575591208056982E-2</v>
      </c>
      <c r="Q162">
        <f t="shared" si="29"/>
        <v>3.9075851125981546E-3</v>
      </c>
      <c r="R162" s="4">
        <f t="shared" si="30"/>
        <v>0.31072774615118109</v>
      </c>
    </row>
    <row r="163" spans="1:18" x14ac:dyDescent="0.2">
      <c r="A163">
        <f>[2]Sheet2!G162</f>
        <v>197</v>
      </c>
      <c r="B163">
        <f>[3]Sheet2!H162</f>
        <v>3.1333139380212455E-2</v>
      </c>
      <c r="C163">
        <f>[3]Sheet2!K162</f>
        <v>3.7369539272691148E-2</v>
      </c>
      <c r="E163">
        <v>196</v>
      </c>
      <c r="F163">
        <f t="shared" ref="F163:F174" si="31">VLOOKUP($E163,$A$3:$C$178,2,FALSE)</f>
        <v>3.5549735952018713E-2</v>
      </c>
      <c r="G163">
        <f t="shared" ref="G163:G174" si="32">VLOOKUP($E163,$A$3:$C$178,3,FALSE)</f>
        <v>4.5044781687241409E-2</v>
      </c>
      <c r="H163">
        <f>[5]PUF!L162</f>
        <v>0</v>
      </c>
      <c r="J163">
        <f t="shared" ref="J163:J174" si="33">IF(F163&gt;H163,F163,0)</f>
        <v>3.5549735952018713E-2</v>
      </c>
      <c r="K163">
        <f t="shared" ref="K163:K174" si="34">IF(G163&gt;H163,G163,0)</f>
        <v>4.5044781687241409E-2</v>
      </c>
      <c r="M163" t="s">
        <v>165</v>
      </c>
      <c r="N163">
        <f>J163/Metadata!O$6</f>
        <v>9.6340747837312304E-3</v>
      </c>
      <c r="O163">
        <f>K163/Metadata!P$6</f>
        <v>1.2341036078676596E-2</v>
      </c>
      <c r="P163">
        <f t="shared" ref="P163:P175" si="35">AVERAGE(N163:O163)</f>
        <v>1.0987555431203912E-2</v>
      </c>
      <c r="Q163">
        <f t="shared" si="29"/>
        <v>1.914110688065386E-3</v>
      </c>
      <c r="R163" s="4">
        <f t="shared" si="30"/>
        <v>0.17420714735412771</v>
      </c>
    </row>
    <row r="164" spans="1:18" x14ac:dyDescent="0.2">
      <c r="A164">
        <f>[2]Sheet2!G163</f>
        <v>200</v>
      </c>
      <c r="B164">
        <f>[3]Sheet2!H163</f>
        <v>2.7546613050546297E-2</v>
      </c>
      <c r="C164">
        <f>[3]Sheet2!K163</f>
        <v>3.2503279260791766E-2</v>
      </c>
      <c r="E164">
        <v>197</v>
      </c>
      <c r="F164">
        <f t="shared" si="31"/>
        <v>3.1333139380212455E-2</v>
      </c>
      <c r="G164">
        <f t="shared" si="32"/>
        <v>3.7369539272691148E-2</v>
      </c>
      <c r="H164">
        <f>[5]PUF!L163</f>
        <v>0</v>
      </c>
      <c r="J164">
        <f t="shared" si="33"/>
        <v>3.1333139380212455E-2</v>
      </c>
      <c r="K164">
        <f t="shared" si="34"/>
        <v>3.7369539272691148E-2</v>
      </c>
      <c r="M164" t="s">
        <v>166</v>
      </c>
      <c r="N164">
        <f>J164/Metadata!O$6</f>
        <v>8.4913656856823762E-3</v>
      </c>
      <c r="O164">
        <f>K164/Metadata!P$6</f>
        <v>1.0238229937707276E-2</v>
      </c>
      <c r="P164">
        <f t="shared" si="35"/>
        <v>9.364797811694827E-3</v>
      </c>
      <c r="Q164">
        <f t="shared" si="29"/>
        <v>1.235219558419173E-3</v>
      </c>
      <c r="R164" s="4">
        <f t="shared" si="30"/>
        <v>0.13190029120293681</v>
      </c>
    </row>
    <row r="165" spans="1:18" x14ac:dyDescent="0.2">
      <c r="A165" t="str">
        <f>[2]Sheet2!G164</f>
        <v>198/199</v>
      </c>
      <c r="B165">
        <f>[3]Sheet2!H164</f>
        <v>7.6413735632220203E-2</v>
      </c>
      <c r="C165">
        <f>[3]Sheet2!K164</f>
        <v>8.4461914601660359E-2</v>
      </c>
      <c r="E165" t="s">
        <v>211</v>
      </c>
      <c r="F165">
        <f t="shared" si="31"/>
        <v>7.6413735632220203E-2</v>
      </c>
      <c r="G165">
        <f t="shared" si="32"/>
        <v>8.4461914601660359E-2</v>
      </c>
      <c r="H165">
        <f>[5]PUF!L164</f>
        <v>0</v>
      </c>
      <c r="J165">
        <f t="shared" si="33"/>
        <v>7.6413735632220203E-2</v>
      </c>
      <c r="K165">
        <f t="shared" si="34"/>
        <v>8.4461914601660359E-2</v>
      </c>
      <c r="M165" t="s">
        <v>167</v>
      </c>
      <c r="N165">
        <f>J165/Metadata!O$6</f>
        <v>2.0708329439596669E-2</v>
      </c>
      <c r="O165">
        <f>K165/Metadata!P$6</f>
        <v>2.3140250575760458E-2</v>
      </c>
      <c r="P165">
        <f t="shared" si="35"/>
        <v>2.1924290007678565E-2</v>
      </c>
      <c r="Q165">
        <f t="shared" si="29"/>
        <v>1.7196279266923082E-3</v>
      </c>
      <c r="R165" s="4">
        <f t="shared" si="30"/>
        <v>7.8434828497982889E-2</v>
      </c>
    </row>
    <row r="166" spans="1:18" x14ac:dyDescent="0.2">
      <c r="A166">
        <f>[2]Sheet2!G165</f>
        <v>196</v>
      </c>
      <c r="B166">
        <f>[3]Sheet2!H165</f>
        <v>3.5549735952018713E-2</v>
      </c>
      <c r="C166">
        <f>[3]Sheet2!K165</f>
        <v>4.5044781687241409E-2</v>
      </c>
      <c r="E166">
        <v>200</v>
      </c>
      <c r="F166">
        <f t="shared" si="31"/>
        <v>2.7546613050546297E-2</v>
      </c>
      <c r="G166">
        <f t="shared" si="32"/>
        <v>3.2503279260791766E-2</v>
      </c>
      <c r="H166">
        <f>[5]PUF!L165</f>
        <v>0</v>
      </c>
      <c r="J166">
        <f t="shared" si="33"/>
        <v>2.7546613050546297E-2</v>
      </c>
      <c r="K166">
        <f t="shared" si="34"/>
        <v>3.2503279260791766E-2</v>
      </c>
      <c r="M166" t="s">
        <v>168</v>
      </c>
      <c r="N166">
        <f>J166/Metadata!O$6</f>
        <v>7.4652067887553356E-3</v>
      </c>
      <c r="O166">
        <f>K166/Metadata!P$6</f>
        <v>8.9050080166410781E-3</v>
      </c>
      <c r="P166">
        <f t="shared" si="35"/>
        <v>8.1851074026982069E-3</v>
      </c>
      <c r="Q166">
        <f t="shared" si="29"/>
        <v>1.0180932117987262E-3</v>
      </c>
      <c r="R166" s="4">
        <f t="shared" si="30"/>
        <v>0.12438361058806797</v>
      </c>
    </row>
    <row r="167" spans="1:18" x14ac:dyDescent="0.2">
      <c r="A167">
        <f>[2]Sheet2!G166</f>
        <v>203</v>
      </c>
      <c r="B167">
        <f>[3]Sheet2!H166</f>
        <v>5.3906547430106665E-2</v>
      </c>
      <c r="C167">
        <f>[3]Sheet2!K166</f>
        <v>5.5655557968395504E-2</v>
      </c>
      <c r="E167">
        <v>201</v>
      </c>
      <c r="F167">
        <f t="shared" si="31"/>
        <v>3.7927581232723308E-2</v>
      </c>
      <c r="G167">
        <f t="shared" si="32"/>
        <v>2.9648313931675666E-2</v>
      </c>
      <c r="H167">
        <f>[5]PUF!L166</f>
        <v>0</v>
      </c>
      <c r="J167">
        <f t="shared" si="33"/>
        <v>3.7927581232723308E-2</v>
      </c>
      <c r="K167">
        <f t="shared" si="34"/>
        <v>2.9648313931675666E-2</v>
      </c>
      <c r="M167" s="7" t="s">
        <v>169</v>
      </c>
      <c r="N167">
        <f>J167/Metadata!O$6</f>
        <v>1.0278477298826413E-2</v>
      </c>
      <c r="O167">
        <f>K167/Metadata!P$6</f>
        <v>8.1228257346927079E-3</v>
      </c>
      <c r="P167">
        <f t="shared" si="35"/>
        <v>9.2006515167595594E-3</v>
      </c>
      <c r="Q167">
        <f t="shared" si="29"/>
        <v>1.5242758388743305E-3</v>
      </c>
      <c r="R167" s="4">
        <f t="shared" si="30"/>
        <v>0.16567042411048469</v>
      </c>
    </row>
    <row r="168" spans="1:18" x14ac:dyDescent="0.2">
      <c r="A168">
        <f>[2]Sheet2!G167</f>
        <v>195</v>
      </c>
      <c r="B168">
        <f>[3]Sheet2!H167</f>
        <v>5.6599696503871269E-2</v>
      </c>
      <c r="C168">
        <f>[3]Sheet2!K167</f>
        <v>3.5815666160651724E-2</v>
      </c>
      <c r="E168">
        <v>202</v>
      </c>
      <c r="F168">
        <f t="shared" si="31"/>
        <v>5.4544030964221835E-2</v>
      </c>
      <c r="G168">
        <f t="shared" si="32"/>
        <v>6.4185535799088755E-2</v>
      </c>
      <c r="H168">
        <f>[5]PUF!L167</f>
        <v>0</v>
      </c>
      <c r="J168">
        <f t="shared" si="33"/>
        <v>5.4544030964221835E-2</v>
      </c>
      <c r="K168">
        <f t="shared" si="34"/>
        <v>6.4185535799088755E-2</v>
      </c>
      <c r="M168" t="s">
        <v>170</v>
      </c>
      <c r="N168">
        <f>J168/Metadata!O$6</f>
        <v>1.4781580207085202E-2</v>
      </c>
      <c r="O168">
        <f>K168/Metadata!P$6</f>
        <v>1.7585078301092166E-2</v>
      </c>
      <c r="P168">
        <f t="shared" si="35"/>
        <v>1.6183329254088684E-2</v>
      </c>
      <c r="Q168">
        <f t="shared" si="29"/>
        <v>1.9823725133158851E-3</v>
      </c>
      <c r="R168" s="4">
        <f t="shared" si="30"/>
        <v>0.12249472788888867</v>
      </c>
    </row>
    <row r="169" spans="1:18" x14ac:dyDescent="0.2">
      <c r="A169">
        <f>[2]Sheet2!G168</f>
        <v>194</v>
      </c>
      <c r="B169">
        <f>[3]Sheet2!H168</f>
        <v>4.3502668403693517E-2</v>
      </c>
      <c r="C169">
        <f>[3]Sheet2!K168</f>
        <v>6.6146253362949797E-2</v>
      </c>
      <c r="E169">
        <v>203</v>
      </c>
      <c r="F169">
        <f t="shared" si="31"/>
        <v>5.3906547430106665E-2</v>
      </c>
      <c r="G169">
        <f t="shared" si="32"/>
        <v>5.5655557968395504E-2</v>
      </c>
      <c r="H169">
        <f>[5]PUF!L168</f>
        <v>0</v>
      </c>
      <c r="J169">
        <f t="shared" si="33"/>
        <v>5.3906547430106665E-2</v>
      </c>
      <c r="K169">
        <f t="shared" si="34"/>
        <v>5.5655557968395504E-2</v>
      </c>
      <c r="M169" s="7" t="s">
        <v>171</v>
      </c>
      <c r="N169">
        <f>J169/Metadata!O$6</f>
        <v>1.4608820441742583E-2</v>
      </c>
      <c r="O169">
        <f>K169/Metadata!P$6</f>
        <v>1.5248098073508699E-2</v>
      </c>
      <c r="P169">
        <f t="shared" si="35"/>
        <v>1.4928459257625641E-2</v>
      </c>
      <c r="Q169">
        <f t="shared" si="29"/>
        <v>4.5203754848269711E-4</v>
      </c>
      <c r="R169" s="4">
        <f t="shared" si="30"/>
        <v>3.0280254692177343E-2</v>
      </c>
    </row>
    <row r="170" spans="1:18" x14ac:dyDescent="0.2">
      <c r="A170">
        <f>[2]Sheet2!G169</f>
        <v>205</v>
      </c>
      <c r="B170">
        <f>[3]Sheet2!H169</f>
        <v>5.1646935307181223E-2</v>
      </c>
      <c r="C170">
        <f>[3]Sheet2!K169</f>
        <v>5.45772823711465E-2</v>
      </c>
      <c r="E170">
        <v>205</v>
      </c>
      <c r="F170">
        <f t="shared" si="31"/>
        <v>5.1646935307181223E-2</v>
      </c>
      <c r="G170">
        <f t="shared" si="32"/>
        <v>5.45772823711465E-2</v>
      </c>
      <c r="H170">
        <f>[5]PUF!L169</f>
        <v>0</v>
      </c>
      <c r="J170">
        <f t="shared" si="33"/>
        <v>5.1646935307181223E-2</v>
      </c>
      <c r="K170">
        <f t="shared" si="34"/>
        <v>5.45772823711465E-2</v>
      </c>
      <c r="M170" t="s">
        <v>172</v>
      </c>
      <c r="N170">
        <f>J170/Metadata!O$6</f>
        <v>1.3996459432820569E-2</v>
      </c>
      <c r="O170">
        <f>K170/Metadata!P$6</f>
        <v>1.4952680101660128E-2</v>
      </c>
      <c r="P170">
        <f t="shared" si="35"/>
        <v>1.4474569767240347E-2</v>
      </c>
      <c r="Q170">
        <f t="shared" si="29"/>
        <v>6.7615011924718822E-4</v>
      </c>
      <c r="R170" s="4">
        <f t="shared" si="30"/>
        <v>4.6712968338270669E-2</v>
      </c>
    </row>
    <row r="171" spans="1:18" x14ac:dyDescent="0.2">
      <c r="A171">
        <f>[2]Sheet2!G170</f>
        <v>208</v>
      </c>
      <c r="B171">
        <f>[3]Sheet2!H170</f>
        <v>4.7120673671734635E-2</v>
      </c>
      <c r="C171">
        <f>[3]Sheet2!K170</f>
        <v>3.1290916089843746E-2</v>
      </c>
      <c r="E171">
        <v>206</v>
      </c>
      <c r="F171">
        <f t="shared" si="31"/>
        <v>8.0377510485199075E-2</v>
      </c>
      <c r="G171">
        <f t="shared" si="32"/>
        <v>0.11261278907195713</v>
      </c>
      <c r="H171">
        <f>[5]PUF!L170</f>
        <v>0</v>
      </c>
      <c r="J171">
        <f t="shared" si="33"/>
        <v>8.0377510485199075E-2</v>
      </c>
      <c r="K171">
        <f t="shared" si="34"/>
        <v>0.11261278907195713</v>
      </c>
      <c r="M171" t="s">
        <v>173</v>
      </c>
      <c r="N171">
        <f>J171/Metadata!O$6</f>
        <v>2.1782523166689691E-2</v>
      </c>
      <c r="O171">
        <f>K171/Metadata!P$6</f>
        <v>3.0852818923774668E-2</v>
      </c>
      <c r="P171">
        <f t="shared" si="35"/>
        <v>2.631767104523218E-2</v>
      </c>
      <c r="Q171">
        <f t="shared" si="29"/>
        <v>6.4136676372023469E-3</v>
      </c>
      <c r="R171" s="4">
        <f t="shared" si="30"/>
        <v>0.24370194559310271</v>
      </c>
    </row>
    <row r="172" spans="1:18" x14ac:dyDescent="0.2">
      <c r="A172">
        <f>[2]Sheet2!G171</f>
        <v>207</v>
      </c>
      <c r="B172">
        <f>[3]Sheet2!H171</f>
        <v>4.7576689721376506E-2</v>
      </c>
      <c r="C172">
        <f>[3]Sheet2!K171</f>
        <v>5.8033010236583846E-2</v>
      </c>
      <c r="E172">
        <v>207</v>
      </c>
      <c r="F172">
        <f t="shared" si="31"/>
        <v>4.7576689721376506E-2</v>
      </c>
      <c r="G172">
        <f t="shared" si="32"/>
        <v>5.8033010236583846E-2</v>
      </c>
      <c r="H172">
        <f>[5]PUF!L171</f>
        <v>0</v>
      </c>
      <c r="J172">
        <f t="shared" si="33"/>
        <v>4.7576689721376506E-2</v>
      </c>
      <c r="K172">
        <f t="shared" si="34"/>
        <v>5.8033010236583846E-2</v>
      </c>
      <c r="M172" s="7" t="s">
        <v>174</v>
      </c>
      <c r="N172">
        <f>J172/Metadata!O$6</f>
        <v>1.2893411848593214E-2</v>
      </c>
      <c r="O172">
        <f>K172/Metadata!P$6</f>
        <v>1.5899454859312684E-2</v>
      </c>
      <c r="P172">
        <f t="shared" si="35"/>
        <v>1.4396433353952949E-2</v>
      </c>
      <c r="Q172">
        <f t="shared" si="29"/>
        <v>2.1255933974181633E-3</v>
      </c>
      <c r="R172" s="4">
        <f t="shared" si="30"/>
        <v>0.14764722241669123</v>
      </c>
    </row>
    <row r="173" spans="1:18" x14ac:dyDescent="0.2">
      <c r="A173">
        <f>[2]Sheet2!G172</f>
        <v>206</v>
      </c>
      <c r="B173">
        <f>[3]Sheet2!H172</f>
        <v>8.0377510485199075E-2</v>
      </c>
      <c r="C173">
        <f>[3]Sheet2!K172</f>
        <v>0.11261278907195713</v>
      </c>
      <c r="E173">
        <v>208</v>
      </c>
      <c r="F173">
        <f t="shared" si="31"/>
        <v>4.7120673671734635E-2</v>
      </c>
      <c r="G173">
        <f t="shared" si="32"/>
        <v>3.1290916089843746E-2</v>
      </c>
      <c r="H173">
        <f>[5]PUF!L172</f>
        <v>0</v>
      </c>
      <c r="J173">
        <f t="shared" si="33"/>
        <v>4.7120673671734635E-2</v>
      </c>
      <c r="K173">
        <f t="shared" si="34"/>
        <v>3.1290916089843746E-2</v>
      </c>
      <c r="M173" s="7" t="s">
        <v>175</v>
      </c>
      <c r="N173">
        <f>J173/Metadata!O$6</f>
        <v>1.2769830263324589E-2</v>
      </c>
      <c r="O173">
        <f>K173/Metadata!P$6</f>
        <v>8.5728537232311903E-3</v>
      </c>
      <c r="P173">
        <f t="shared" si="35"/>
        <v>1.067134199327789E-2</v>
      </c>
      <c r="Q173">
        <f t="shared" si="29"/>
        <v>2.9677105719808964E-3</v>
      </c>
      <c r="R173" s="4">
        <f t="shared" si="30"/>
        <v>0.27810097116654325</v>
      </c>
    </row>
    <row r="174" spans="1:18" x14ac:dyDescent="0.2">
      <c r="A174">
        <f>[2]Sheet2!G173</f>
        <v>209</v>
      </c>
      <c r="B174">
        <f>[3]Sheet2!H173</f>
        <v>8.8107745558960143E-2</v>
      </c>
      <c r="C174">
        <f>[3]Sheet2!K173</f>
        <v>7.5851318059819275E-2</v>
      </c>
      <c r="E174">
        <v>209</v>
      </c>
      <c r="F174">
        <f t="shared" si="31"/>
        <v>8.8107745558960143E-2</v>
      </c>
      <c r="G174">
        <f t="shared" si="32"/>
        <v>7.5851318059819275E-2</v>
      </c>
      <c r="H174">
        <f>[5]PUF!L173</f>
        <v>0</v>
      </c>
      <c r="J174">
        <f t="shared" si="33"/>
        <v>8.8107745558960143E-2</v>
      </c>
      <c r="K174">
        <f t="shared" si="34"/>
        <v>7.5851318059819275E-2</v>
      </c>
      <c r="M174" t="s">
        <v>176</v>
      </c>
      <c r="N174">
        <f>J174/Metadata!O$6</f>
        <v>2.3877437820822509E-2</v>
      </c>
      <c r="O174">
        <f>K174/Metadata!P$6</f>
        <v>2.0781183030054332E-2</v>
      </c>
      <c r="P174">
        <f t="shared" si="35"/>
        <v>2.2329310425438419E-2</v>
      </c>
      <c r="Q174">
        <f t="shared" si="29"/>
        <v>2.1893827588335122E-3</v>
      </c>
      <c r="R174" s="4">
        <f t="shared" si="30"/>
        <v>9.8049725545455366E-2</v>
      </c>
    </row>
    <row r="175" spans="1:18" x14ac:dyDescent="0.2">
      <c r="M175" t="s">
        <v>6</v>
      </c>
      <c r="N175">
        <f>SUM(N3:N174)</f>
        <v>208.03537723006852</v>
      </c>
      <c r="O175">
        <f>SUM(O3:O174)</f>
        <v>209.62216224767101</v>
      </c>
      <c r="P175">
        <f t="shared" si="35"/>
        <v>208.82876973886977</v>
      </c>
      <c r="Q175">
        <f t="shared" si="29"/>
        <v>1.1220264462319389</v>
      </c>
      <c r="R175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70FB-45DC-D74B-800A-B2BD46FAE9C2}">
  <dimension ref="A1:FQ3"/>
  <sheetViews>
    <sheetView topLeftCell="W1" zoomScale="166" workbookViewId="0">
      <selection activeCell="AD1" sqref="AD1"/>
    </sheetView>
  </sheetViews>
  <sheetFormatPr baseColWidth="10" defaultColWidth="11" defaultRowHeight="16" x14ac:dyDescent="0.2"/>
  <sheetData>
    <row r="1" spans="1:173" x14ac:dyDescent="0.2">
      <c r="A1" t="str">
        <f t="array" ref="A1:FQ3">TRANSPOSE('PUF (2)'!M2:O174)</f>
        <v>Concentration (ng/m3)</v>
      </c>
      <c r="B1" t="str">
        <v xml:space="preserve">PCB1 </v>
      </c>
      <c r="C1" t="str">
        <v xml:space="preserve">PCB2 </v>
      </c>
      <c r="D1" t="str">
        <v xml:space="preserve">PCB3 </v>
      </c>
      <c r="E1" t="str">
        <v xml:space="preserve">PCB4 </v>
      </c>
      <c r="F1" t="str">
        <v xml:space="preserve">PCB5 </v>
      </c>
      <c r="G1" t="str">
        <v xml:space="preserve">PCB6 </v>
      </c>
      <c r="H1" t="str">
        <v xml:space="preserve">PCB7 </v>
      </c>
      <c r="I1" t="str">
        <v xml:space="preserve">PCB8 </v>
      </c>
      <c r="J1" t="str">
        <v xml:space="preserve">PCB9 </v>
      </c>
      <c r="K1" t="str">
        <v xml:space="preserve">PCB10 </v>
      </c>
      <c r="L1" t="str">
        <v xml:space="preserve">PCB11 </v>
      </c>
      <c r="M1" t="str">
        <v xml:space="preserve">PCB12+13 </v>
      </c>
      <c r="N1" t="str">
        <v>PCB14</v>
      </c>
      <c r="O1" t="str">
        <v xml:space="preserve">PCB15 </v>
      </c>
      <c r="P1" t="str">
        <v xml:space="preserve">PCB16 </v>
      </c>
      <c r="Q1" t="str">
        <v xml:space="preserve">PCB17 </v>
      </c>
      <c r="R1" t="str">
        <v xml:space="preserve">PCB18+30 </v>
      </c>
      <c r="S1" t="str">
        <v xml:space="preserve">PCB19 </v>
      </c>
      <c r="T1" t="str">
        <v xml:space="preserve">PCB20+28 </v>
      </c>
      <c r="U1" t="str">
        <v xml:space="preserve">PCB21+33 </v>
      </c>
      <c r="V1" t="str">
        <v xml:space="preserve">PCB22 </v>
      </c>
      <c r="W1" t="str">
        <v xml:space="preserve">PCB23 </v>
      </c>
      <c r="X1" t="str">
        <v xml:space="preserve">PCB24 </v>
      </c>
      <c r="Y1" t="str">
        <v xml:space="preserve">PCB25 </v>
      </c>
      <c r="Z1" t="str">
        <v xml:space="preserve">PCB26+29 </v>
      </c>
      <c r="AA1" t="str">
        <v xml:space="preserve">PCB27 </v>
      </c>
      <c r="AB1" t="str">
        <v xml:space="preserve">PCB31 </v>
      </c>
      <c r="AC1" t="str">
        <v xml:space="preserve">PCB32 </v>
      </c>
      <c r="AD1" s="7" t="str">
        <v xml:space="preserve">PCB34 </v>
      </c>
      <c r="AE1" t="str">
        <v xml:space="preserve">PCB35 </v>
      </c>
      <c r="AF1" t="str">
        <v xml:space="preserve">PCB36 </v>
      </c>
      <c r="AG1" t="str">
        <v xml:space="preserve">PCB37 </v>
      </c>
      <c r="AH1" t="str">
        <v xml:space="preserve">PCB38 </v>
      </c>
      <c r="AI1" t="str">
        <v xml:space="preserve">PCB39 </v>
      </c>
      <c r="AJ1" t="str">
        <v xml:space="preserve">PCB40+71 </v>
      </c>
      <c r="AK1" t="str">
        <v xml:space="preserve">PCB41 </v>
      </c>
      <c r="AL1" t="str">
        <v xml:space="preserve">PCB42 </v>
      </c>
      <c r="AM1" t="str">
        <v xml:space="preserve">PCB43 </v>
      </c>
      <c r="AN1" t="str">
        <v xml:space="preserve">PCB44+47+65 </v>
      </c>
      <c r="AO1" t="str">
        <v>PCB45+51</v>
      </c>
      <c r="AP1" t="str">
        <v xml:space="preserve">PCB46 </v>
      </c>
      <c r="AQ1" t="str">
        <v xml:space="preserve">PCB48 </v>
      </c>
      <c r="AR1" t="str">
        <v xml:space="preserve">PCB49+69 </v>
      </c>
      <c r="AS1" t="str">
        <v xml:space="preserve">PCB50+53 </v>
      </c>
      <c r="AT1" t="str">
        <v xml:space="preserve">PCB52 </v>
      </c>
      <c r="AU1" t="str">
        <v xml:space="preserve">PCB54 </v>
      </c>
      <c r="AV1" t="str">
        <v xml:space="preserve">PCB55 </v>
      </c>
      <c r="AW1" t="str">
        <v xml:space="preserve">PCB56 </v>
      </c>
      <c r="AX1" t="str">
        <v xml:space="preserve">PCB57 </v>
      </c>
      <c r="AY1" t="str">
        <v xml:space="preserve">PCB58 </v>
      </c>
      <c r="AZ1" t="str">
        <v xml:space="preserve">PCB59+62+75 </v>
      </c>
      <c r="BA1" t="str">
        <v xml:space="preserve">PCB60 </v>
      </c>
      <c r="BB1" t="str">
        <v xml:space="preserve">PCB61+70+74+76 </v>
      </c>
      <c r="BC1" t="str">
        <v>PCB63</v>
      </c>
      <c r="BD1" t="str">
        <v xml:space="preserve">PCB64 </v>
      </c>
      <c r="BE1" t="str">
        <v xml:space="preserve">PCB66 </v>
      </c>
      <c r="BF1" t="str">
        <v xml:space="preserve">PCB67 </v>
      </c>
      <c r="BG1" t="str">
        <v xml:space="preserve">PCB68 </v>
      </c>
      <c r="BH1" t="str">
        <v xml:space="preserve">PCB72 </v>
      </c>
      <c r="BI1" t="str">
        <v xml:space="preserve">PCB73 </v>
      </c>
      <c r="BJ1" t="str">
        <v xml:space="preserve">PCB77 </v>
      </c>
      <c r="BK1" t="str">
        <v xml:space="preserve">PCB78 </v>
      </c>
      <c r="BL1" t="str">
        <v xml:space="preserve">PCB79 </v>
      </c>
      <c r="BM1" t="str">
        <v xml:space="preserve">PCB80 </v>
      </c>
      <c r="BN1" t="str">
        <v xml:space="preserve">PCB81 </v>
      </c>
      <c r="BO1" t="str">
        <v xml:space="preserve">PCB82 </v>
      </c>
      <c r="BP1" t="str">
        <v xml:space="preserve">PCB83 </v>
      </c>
      <c r="BQ1" t="str">
        <v xml:space="preserve">PCB84 </v>
      </c>
      <c r="BR1" t="str">
        <v xml:space="preserve">PCB85+116 </v>
      </c>
      <c r="BS1" t="str">
        <v xml:space="preserve">PCB86+97+109+119 </v>
      </c>
      <c r="BT1" t="str">
        <v xml:space="preserve">PCB87+125 </v>
      </c>
      <c r="BU1" t="str">
        <v xml:space="preserve">PCB88 </v>
      </c>
      <c r="BV1" t="str">
        <v xml:space="preserve">PCB89 </v>
      </c>
      <c r="BW1" t="str">
        <v xml:space="preserve">PCB90+101+113 </v>
      </c>
      <c r="BX1" t="str">
        <v xml:space="preserve">PCB91 </v>
      </c>
      <c r="BY1" t="str">
        <v xml:space="preserve">PCB92 </v>
      </c>
      <c r="BZ1" t="str">
        <v xml:space="preserve">PCB93+100 </v>
      </c>
      <c r="CA1" t="str">
        <v xml:space="preserve">PCB94 </v>
      </c>
      <c r="CB1" t="str">
        <v xml:space="preserve">PCB95 </v>
      </c>
      <c r="CC1" t="str">
        <v xml:space="preserve">PCB96 </v>
      </c>
      <c r="CD1" t="str">
        <v xml:space="preserve">PCB98 </v>
      </c>
      <c r="CE1" t="str">
        <v xml:space="preserve">PCB99 </v>
      </c>
      <c r="CF1" t="str">
        <v xml:space="preserve">PCB102 </v>
      </c>
      <c r="CG1" t="str">
        <v xml:space="preserve">PCB103 </v>
      </c>
      <c r="CH1" t="str">
        <v xml:space="preserve">PCB104 </v>
      </c>
      <c r="CI1" t="str">
        <v xml:space="preserve">PCB105 </v>
      </c>
      <c r="CJ1" t="str">
        <v xml:space="preserve">PCB106 </v>
      </c>
      <c r="CK1" t="str">
        <v xml:space="preserve">PCB107 </v>
      </c>
      <c r="CL1" t="str">
        <v xml:space="preserve">PCB108+124 </v>
      </c>
      <c r="CM1" t="str">
        <v xml:space="preserve">PCB110 </v>
      </c>
      <c r="CN1" t="str">
        <v xml:space="preserve">PCB111 </v>
      </c>
      <c r="CO1" t="str">
        <v xml:space="preserve">PCB112 </v>
      </c>
      <c r="CP1" t="str">
        <v xml:space="preserve">PCB114 </v>
      </c>
      <c r="CQ1" t="str">
        <v xml:space="preserve">PCB115 </v>
      </c>
      <c r="CR1" t="str">
        <v xml:space="preserve">PCB117 </v>
      </c>
      <c r="CS1" t="str">
        <v xml:space="preserve">PCB118 </v>
      </c>
      <c r="CT1" t="str">
        <v xml:space="preserve">PCB120 </v>
      </c>
      <c r="CU1" t="str">
        <v xml:space="preserve">PCB121 </v>
      </c>
      <c r="CV1" t="str">
        <v xml:space="preserve">PCB122 </v>
      </c>
      <c r="CW1" t="str">
        <v xml:space="preserve">PCB123 </v>
      </c>
      <c r="CX1" t="str">
        <v xml:space="preserve">PCB126 </v>
      </c>
      <c r="CY1" t="str">
        <v xml:space="preserve">PCB127 </v>
      </c>
      <c r="CZ1" t="str">
        <v>PCB128+166</v>
      </c>
      <c r="DA1" t="str">
        <v xml:space="preserve">PCB129+138+163 </v>
      </c>
      <c r="DB1" t="str">
        <v xml:space="preserve">PCB130 </v>
      </c>
      <c r="DC1" t="str">
        <v xml:space="preserve">PCB131 </v>
      </c>
      <c r="DD1" t="str">
        <v xml:space="preserve">PCB132 </v>
      </c>
      <c r="DE1" t="str">
        <v xml:space="preserve">PCB133 </v>
      </c>
      <c r="DF1" t="str">
        <v xml:space="preserve">PCB134 </v>
      </c>
      <c r="DG1" t="str">
        <v xml:space="preserve">PCB135+151 </v>
      </c>
      <c r="DH1" t="str">
        <v xml:space="preserve">PCB136 </v>
      </c>
      <c r="DI1" t="str">
        <v xml:space="preserve">PCB137 </v>
      </c>
      <c r="DJ1" t="str">
        <v xml:space="preserve">PCB139+140 </v>
      </c>
      <c r="DK1" t="str">
        <v xml:space="preserve">PCB141 </v>
      </c>
      <c r="DL1" t="str">
        <v xml:space="preserve">PCB143 </v>
      </c>
      <c r="DM1" t="str">
        <v xml:space="preserve">PCB142 </v>
      </c>
      <c r="DN1" t="str">
        <v xml:space="preserve">PCB144 </v>
      </c>
      <c r="DO1" t="str">
        <v xml:space="preserve">PCB145 </v>
      </c>
      <c r="DP1" t="str">
        <v xml:space="preserve">PCB146 </v>
      </c>
      <c r="DQ1" t="str">
        <v xml:space="preserve">PCB147+149 </v>
      </c>
      <c r="DR1" t="str">
        <v xml:space="preserve">PCB148 </v>
      </c>
      <c r="DS1" t="str">
        <v xml:space="preserve">PCB150 </v>
      </c>
      <c r="DT1" t="str">
        <v xml:space="preserve">PCB152 </v>
      </c>
      <c r="DU1" t="str">
        <v xml:space="preserve">PCB153+168 </v>
      </c>
      <c r="DV1" t="str">
        <v xml:space="preserve">PCB154 </v>
      </c>
      <c r="DW1" t="str">
        <v xml:space="preserve">PCB155 </v>
      </c>
      <c r="DX1" t="str">
        <v xml:space="preserve">PCB156+157 </v>
      </c>
      <c r="DY1" t="str">
        <v xml:space="preserve">PCB158 </v>
      </c>
      <c r="DZ1" t="str">
        <v xml:space="preserve">PCB159 </v>
      </c>
      <c r="EA1" t="str">
        <v xml:space="preserve">PCB160 </v>
      </c>
      <c r="EB1" t="str">
        <v xml:space="preserve">PCB161 </v>
      </c>
      <c r="EC1" t="str">
        <v xml:space="preserve">PCB162 </v>
      </c>
      <c r="ED1" t="str">
        <v xml:space="preserve">PCB164 </v>
      </c>
      <c r="EE1" t="str">
        <v xml:space="preserve">PCB165 </v>
      </c>
      <c r="EF1" t="str">
        <v xml:space="preserve">PCB167 </v>
      </c>
      <c r="EG1" t="str">
        <v xml:space="preserve">PCB169 </v>
      </c>
      <c r="EH1" t="str">
        <v xml:space="preserve">PCB170 </v>
      </c>
      <c r="EI1" t="str">
        <v xml:space="preserve">PCB171+173 </v>
      </c>
      <c r="EJ1" t="str">
        <v xml:space="preserve">PCB172 </v>
      </c>
      <c r="EK1" t="str">
        <v xml:space="preserve">PCB174 </v>
      </c>
      <c r="EL1" t="str">
        <v xml:space="preserve">PCB175 </v>
      </c>
      <c r="EM1" t="str">
        <v xml:space="preserve">PCB176 </v>
      </c>
      <c r="EN1" t="str">
        <v xml:space="preserve">PCB177 </v>
      </c>
      <c r="EO1" t="str">
        <v xml:space="preserve">PCB178 </v>
      </c>
      <c r="EP1" t="str">
        <v xml:space="preserve">PCB179 </v>
      </c>
      <c r="EQ1" t="str">
        <v xml:space="preserve">PCB180+193 </v>
      </c>
      <c r="ER1" t="str">
        <v xml:space="preserve">PCB181 </v>
      </c>
      <c r="ES1" t="str">
        <v xml:space="preserve">PCB182 </v>
      </c>
      <c r="ET1" t="str">
        <v xml:space="preserve">PCB183 </v>
      </c>
      <c r="EU1" t="str">
        <v xml:space="preserve">PCB184 </v>
      </c>
      <c r="EV1" t="str">
        <v xml:space="preserve">PCB185 </v>
      </c>
      <c r="EW1" t="str">
        <v xml:space="preserve">PCB186 </v>
      </c>
      <c r="EX1" t="str">
        <v xml:space="preserve">PCB187 </v>
      </c>
      <c r="EY1" t="str">
        <v xml:space="preserve">PCB188 </v>
      </c>
      <c r="EZ1" t="str">
        <v xml:space="preserve">PCB189 </v>
      </c>
      <c r="FA1" t="str">
        <v xml:space="preserve">PCB190 </v>
      </c>
      <c r="FB1" t="str">
        <v xml:space="preserve">PCB191 </v>
      </c>
      <c r="FC1" t="str">
        <v xml:space="preserve">PCB192 </v>
      </c>
      <c r="FD1" t="str">
        <v xml:space="preserve">PCB194 </v>
      </c>
      <c r="FE1" t="str">
        <v xml:space="preserve">PCB195 </v>
      </c>
      <c r="FF1" t="str">
        <v xml:space="preserve">PCB196 </v>
      </c>
      <c r="FG1" t="str">
        <v xml:space="preserve">PCB197 </v>
      </c>
      <c r="FH1" t="str">
        <v xml:space="preserve">PCB198+199 </v>
      </c>
      <c r="FI1" t="str">
        <v xml:space="preserve">PCB200 </v>
      </c>
      <c r="FJ1" t="str">
        <v xml:space="preserve">PCB201 </v>
      </c>
      <c r="FK1" t="str">
        <v xml:space="preserve">PCB202 </v>
      </c>
      <c r="FL1" t="str">
        <v xml:space="preserve">PCB203 </v>
      </c>
      <c r="FM1" t="str">
        <v xml:space="preserve">PCB205 </v>
      </c>
      <c r="FN1" t="str">
        <v xml:space="preserve">PCB206 </v>
      </c>
      <c r="FO1" t="str">
        <v xml:space="preserve">PCB207 </v>
      </c>
      <c r="FP1" t="str">
        <v xml:space="preserve">PCB208 </v>
      </c>
      <c r="FQ1" t="str">
        <v xml:space="preserve">PCB209 </v>
      </c>
    </row>
    <row r="2" spans="1:173" x14ac:dyDescent="0.2">
      <c r="A2" t="str">
        <v>PUF001</v>
      </c>
      <c r="B2">
        <v>0.32133273999294765</v>
      </c>
      <c r="C2">
        <v>2.286234809699994E-2</v>
      </c>
      <c r="D2">
        <v>8.8847134166550087E-2</v>
      </c>
      <c r="E2">
        <v>0.88605906060091977</v>
      </c>
      <c r="F2">
        <v>9.1526339894301034E-2</v>
      </c>
      <c r="G2">
        <v>0.41470528287192998</v>
      </c>
      <c r="H2">
        <v>0.11622938358722114</v>
      </c>
      <c r="I2">
        <v>1.8435518164351727</v>
      </c>
      <c r="J2">
        <v>0.14718860499814881</v>
      </c>
      <c r="K2">
        <v>7.6964151691939334E-2</v>
      </c>
      <c r="L2">
        <v>0.38104783534903253</v>
      </c>
      <c r="M2">
        <v>0.17030470534823153</v>
      </c>
      <c r="N2">
        <v>3.8052660921413121E-2</v>
      </c>
      <c r="O2">
        <v>0.60744619601233596</v>
      </c>
      <c r="P2">
        <v>1.1328337760970559</v>
      </c>
      <c r="Q2">
        <v>0.99223702608176634</v>
      </c>
      <c r="R2">
        <v>2.2546736766380748</v>
      </c>
      <c r="S2">
        <v>0.25531214968674298</v>
      </c>
      <c r="T2">
        <v>1.6721752506181928</v>
      </c>
      <c r="U2">
        <v>1.2949106804538661</v>
      </c>
      <c r="V2">
        <v>0.75162660986027741</v>
      </c>
      <c r="W2">
        <v>0</v>
      </c>
      <c r="X2">
        <v>6.5461973037710147E-2</v>
      </c>
      <c r="Y2">
        <v>0.17978140877265805</v>
      </c>
      <c r="Z2">
        <v>0.33710039812541925</v>
      </c>
      <c r="AA2">
        <v>0.18717895706641557</v>
      </c>
      <c r="AB2">
        <v>2.1485175546447297</v>
      </c>
      <c r="AC2">
        <v>0.59840178150283763</v>
      </c>
      <c r="AD2">
        <v>1.2171422099759304E-2</v>
      </c>
      <c r="AE2">
        <v>7.0093671180292014E-2</v>
      </c>
      <c r="AF2">
        <v>0.11954564175251606</v>
      </c>
      <c r="AG2">
        <v>0.39311949675359154</v>
      </c>
      <c r="AH2">
        <v>6.6874520251422945E-2</v>
      </c>
      <c r="AI2">
        <v>4.6703825810100713E-2</v>
      </c>
      <c r="AJ2">
        <v>1.4050610681832294</v>
      </c>
      <c r="AK2">
        <v>0.2466079457898995</v>
      </c>
      <c r="AL2">
        <v>1.0081796787913726</v>
      </c>
      <c r="AM2">
        <v>0.31236558119753477</v>
      </c>
      <c r="AN2">
        <v>11.02993776788526</v>
      </c>
      <c r="AO2">
        <v>0.62608019968422157</v>
      </c>
      <c r="AP2">
        <v>0.30754795213146013</v>
      </c>
      <c r="AQ2">
        <v>0.84849118832081349</v>
      </c>
      <c r="AR2">
        <v>6.8188233078632665</v>
      </c>
      <c r="AS2">
        <v>1.1665647030338457</v>
      </c>
      <c r="AT2">
        <v>32.841776426082156</v>
      </c>
      <c r="AU2">
        <v>0</v>
      </c>
      <c r="AV2">
        <v>0.35344285613889176</v>
      </c>
      <c r="AW2">
        <v>1.1985185573509309</v>
      </c>
      <c r="AX2">
        <v>0.21103462687549557</v>
      </c>
      <c r="AY2">
        <v>3.7337491772478734E-2</v>
      </c>
      <c r="AZ2">
        <v>0.35049696530490121</v>
      </c>
      <c r="BA2">
        <v>0.8527230947494937</v>
      </c>
      <c r="BB2">
        <v>11.188463903585435</v>
      </c>
      <c r="BC2">
        <v>0.14141748154088712</v>
      </c>
      <c r="BD2">
        <v>3.1677412347785463</v>
      </c>
      <c r="BE2">
        <v>2.4638617759478501</v>
      </c>
      <c r="BF2">
        <v>2.8142457195579649E-2</v>
      </c>
      <c r="BG2">
        <v>6.5126437092468584E-2</v>
      </c>
      <c r="BH2">
        <v>6.5946058356753351E-2</v>
      </c>
      <c r="BI2">
        <v>0.30922992959051993</v>
      </c>
      <c r="BJ2">
        <v>0</v>
      </c>
      <c r="BK2">
        <v>0</v>
      </c>
      <c r="BL2">
        <v>0</v>
      </c>
      <c r="BM2">
        <v>0</v>
      </c>
      <c r="BN2">
        <v>0</v>
      </c>
      <c r="BO2">
        <v>1.1032769639227984</v>
      </c>
      <c r="BP2">
        <v>2.5638686497090086</v>
      </c>
      <c r="BQ2">
        <v>7.6535434234559805</v>
      </c>
      <c r="BR2">
        <v>1.2543810513476741</v>
      </c>
      <c r="BS2">
        <v>2.8404819033337474</v>
      </c>
      <c r="BT2">
        <v>5.1269642776152686</v>
      </c>
      <c r="BU2">
        <v>1.6994729521534693</v>
      </c>
      <c r="BV2">
        <v>0.43884752957820178</v>
      </c>
      <c r="BW2">
        <v>17.65198543200027</v>
      </c>
      <c r="BX2">
        <v>2.4225636814656055</v>
      </c>
      <c r="BY2">
        <v>3.7335647136875707</v>
      </c>
      <c r="BZ2">
        <v>0.29859894375814028</v>
      </c>
      <c r="CA2">
        <v>0.12994142268093473</v>
      </c>
      <c r="CB2">
        <v>26.424226788213311</v>
      </c>
      <c r="CC2">
        <v>0.27757927655806508</v>
      </c>
      <c r="CD2">
        <v>9.2102438331327224E-2</v>
      </c>
      <c r="CE2">
        <v>4.1089358155485147</v>
      </c>
      <c r="CF2">
        <v>0.82098026117969214</v>
      </c>
      <c r="CG2">
        <v>0.17275077090849678</v>
      </c>
      <c r="CH2">
        <v>0</v>
      </c>
      <c r="CI2">
        <v>1.0406504602977602</v>
      </c>
      <c r="CJ2">
        <v>8.8344966979444162E-2</v>
      </c>
      <c r="CK2">
        <v>0.24860537343198816</v>
      </c>
      <c r="CL2">
        <v>0.21317200461761093</v>
      </c>
      <c r="CM2">
        <v>10.416165053549687</v>
      </c>
      <c r="CN2">
        <v>0</v>
      </c>
      <c r="CO2">
        <v>6.9479119535776929E-2</v>
      </c>
      <c r="CP2">
        <v>0.40318512353781188</v>
      </c>
      <c r="CQ2">
        <v>0.4222878945516515</v>
      </c>
      <c r="CR2">
        <v>0.44783906921575511</v>
      </c>
      <c r="CS2">
        <v>3.203070072611331</v>
      </c>
      <c r="CT2">
        <v>4.6012900207072965E-2</v>
      </c>
      <c r="CU2">
        <v>3.5001850458840439E-2</v>
      </c>
      <c r="CV2">
        <v>0.38522270594514318</v>
      </c>
      <c r="CW2">
        <v>0.10738629058903254</v>
      </c>
      <c r="CX2">
        <v>5.8751461865170482E-2</v>
      </c>
      <c r="CY2">
        <v>1.8258386047958972E-2</v>
      </c>
      <c r="CZ2">
        <v>0.25609726105474667</v>
      </c>
      <c r="DA2">
        <v>2.100382332821999</v>
      </c>
      <c r="DB2">
        <v>0.15471753437404387</v>
      </c>
      <c r="DC2">
        <v>0.13523080250460257</v>
      </c>
      <c r="DD2">
        <v>1.4261590186040216</v>
      </c>
      <c r="DE2">
        <v>5.9963228604750236E-2</v>
      </c>
      <c r="DF2">
        <v>0.41541088521529129</v>
      </c>
      <c r="DG2">
        <v>1.9631482656722437</v>
      </c>
      <c r="DH2">
        <v>1.5738352097254358</v>
      </c>
      <c r="DI2">
        <v>0.16209196709426368</v>
      </c>
      <c r="DJ2">
        <v>0.15558575094698121</v>
      </c>
      <c r="DK2">
        <v>0.42471490550589708</v>
      </c>
      <c r="DL2">
        <v>9.3273344241325933E-3</v>
      </c>
      <c r="DM2">
        <v>3.6544966718693429E-2</v>
      </c>
      <c r="DN2">
        <v>0.32012561906506387</v>
      </c>
      <c r="DO2">
        <v>1.6858712298123104E-2</v>
      </c>
      <c r="DP2">
        <v>0.33356815684527963</v>
      </c>
      <c r="DQ2">
        <v>3.9666973854286982</v>
      </c>
      <c r="DR2">
        <v>1.2274077875979814E-2</v>
      </c>
      <c r="DS2">
        <v>2.1785717061190181E-2</v>
      </c>
      <c r="DT2">
        <v>2.5528987123555679E-2</v>
      </c>
      <c r="DU2">
        <v>1.8289455948573572</v>
      </c>
      <c r="DV2">
        <v>6.9913617530710945E-2</v>
      </c>
      <c r="DW2">
        <v>4.8428355463358309E-3</v>
      </c>
      <c r="DX2">
        <v>9.0086749631022672E-2</v>
      </c>
      <c r="DY2">
        <v>0.21696570738979881</v>
      </c>
      <c r="DZ2">
        <v>1.0323353047120447E-2</v>
      </c>
      <c r="EA2">
        <v>2.7218418125583829E-2</v>
      </c>
      <c r="EB2">
        <v>1.220643888703386E-2</v>
      </c>
      <c r="EC2">
        <v>7.8722695636343643E-3</v>
      </c>
      <c r="ED2">
        <v>0.12317532629878727</v>
      </c>
      <c r="EE2">
        <v>8.0479003023330928E-3</v>
      </c>
      <c r="EF2">
        <v>4.7043622445336587E-2</v>
      </c>
      <c r="EG2">
        <v>8.9997242084145432E-3</v>
      </c>
      <c r="EH2">
        <v>4.9685563396709646E-2</v>
      </c>
      <c r="EI2">
        <v>4.8639515787573487E-2</v>
      </c>
      <c r="EJ2">
        <v>2.1919489950458504E-2</v>
      </c>
      <c r="EK2">
        <v>8.2456983579418927E-2</v>
      </c>
      <c r="EL2">
        <v>1.3021920066847922E-2</v>
      </c>
      <c r="EM2">
        <v>4.5095650840424863E-2</v>
      </c>
      <c r="EN2">
        <v>6.3291215400178513E-2</v>
      </c>
      <c r="EO2">
        <v>3.9359233957440863E-2</v>
      </c>
      <c r="EP2">
        <v>0.11221602907024313</v>
      </c>
      <c r="EQ2">
        <v>9.2252329737584307E-2</v>
      </c>
      <c r="ER2">
        <v>1.8772599064895177E-2</v>
      </c>
      <c r="ES2">
        <v>2.3844814737345153E-2</v>
      </c>
      <c r="ET2">
        <v>7.9297328222182328E-2</v>
      </c>
      <c r="EU2">
        <v>2.2439127938149134E-2</v>
      </c>
      <c r="EV2">
        <v>2.7394340264462181E-2</v>
      </c>
      <c r="EW2">
        <v>1.0586147737699765E-2</v>
      </c>
      <c r="EX2">
        <v>0.12682604475212267</v>
      </c>
      <c r="EY2">
        <v>1.7996575959727971E-2</v>
      </c>
      <c r="EZ2">
        <v>2.5543016841080245E-2</v>
      </c>
      <c r="FA2">
        <v>2.1779256116016058E-2</v>
      </c>
      <c r="FB2">
        <v>1.3182080627368876E-2</v>
      </c>
      <c r="FC2">
        <v>8.4169613404348736E-3</v>
      </c>
      <c r="FD2">
        <v>1.1789341030794513E-2</v>
      </c>
      <c r="FE2">
        <v>1.533867113923873E-2</v>
      </c>
      <c r="FF2">
        <v>9.6340747837312304E-3</v>
      </c>
      <c r="FG2">
        <v>8.4913656856823762E-3</v>
      </c>
      <c r="FH2">
        <v>2.0708329439596669E-2</v>
      </c>
      <c r="FI2">
        <v>7.4652067887553356E-3</v>
      </c>
      <c r="FJ2">
        <v>1.0278477298826413E-2</v>
      </c>
      <c r="FK2">
        <v>1.4781580207085202E-2</v>
      </c>
      <c r="FL2">
        <v>1.4608820441742583E-2</v>
      </c>
      <c r="FM2">
        <v>1.3996459432820569E-2</v>
      </c>
      <c r="FN2">
        <v>2.1782523166689691E-2</v>
      </c>
      <c r="FO2">
        <v>1.2893411848593214E-2</v>
      </c>
      <c r="FP2">
        <v>1.2769830263324589E-2</v>
      </c>
      <c r="FQ2">
        <v>2.3877437820822509E-2</v>
      </c>
    </row>
    <row r="3" spans="1:173" x14ac:dyDescent="0.2">
      <c r="A3" t="str">
        <v>PUF005</v>
      </c>
      <c r="B3">
        <v>0.25049530366685957</v>
      </c>
      <c r="C3">
        <v>0</v>
      </c>
      <c r="D3">
        <v>6.751886472336846E-2</v>
      </c>
      <c r="E3">
        <v>0.95437864481631696</v>
      </c>
      <c r="F3">
        <v>0.11276345077951042</v>
      </c>
      <c r="G3">
        <v>0.45707866950768949</v>
      </c>
      <c r="H3">
        <v>0.12691081452696681</v>
      </c>
      <c r="I3">
        <v>2.050258507894323</v>
      </c>
      <c r="J3">
        <v>0.1571503785979125</v>
      </c>
      <c r="K3">
        <v>7.7834250577063196E-2</v>
      </c>
      <c r="L3">
        <v>0.41808993982740023</v>
      </c>
      <c r="M3">
        <v>0.1873124341678819</v>
      </c>
      <c r="N3">
        <v>4.3311132938755256E-2</v>
      </c>
      <c r="O3">
        <v>0.70585685537414022</v>
      </c>
      <c r="P3">
        <v>0.98883912445627253</v>
      </c>
      <c r="Q3">
        <v>1.100722916265505</v>
      </c>
      <c r="R3">
        <v>2.4594708193587764</v>
      </c>
      <c r="S3">
        <v>0.26141351471446539</v>
      </c>
      <c r="T3">
        <v>1.9083153701113378</v>
      </c>
      <c r="U3">
        <v>1.6458517287757197</v>
      </c>
      <c r="V3">
        <v>0.85074133443310584</v>
      </c>
      <c r="W3">
        <v>0</v>
      </c>
      <c r="X3">
        <v>0.13989296941780491</v>
      </c>
      <c r="Y3">
        <v>0.23440496593254218</v>
      </c>
      <c r="Z3">
        <v>0.41003008610125508</v>
      </c>
      <c r="AA3">
        <v>0.17925961215819791</v>
      </c>
      <c r="AB3">
        <v>2.4262820798552203</v>
      </c>
      <c r="AC3">
        <v>0.62080301774877888</v>
      </c>
      <c r="AD3">
        <v>0</v>
      </c>
      <c r="AE3">
        <v>4.5086925586465258E-2</v>
      </c>
      <c r="AF3">
        <v>0.11000894893698682</v>
      </c>
      <c r="AG3">
        <v>0.32923481867989657</v>
      </c>
      <c r="AH3">
        <v>4.1202400533720929E-2</v>
      </c>
      <c r="AI3">
        <v>4.1674831613571675E-2</v>
      </c>
      <c r="AJ3">
        <v>1.5426771016945671</v>
      </c>
      <c r="AK3">
        <v>0</v>
      </c>
      <c r="AL3">
        <v>1.0899501141397601</v>
      </c>
      <c r="AM3">
        <v>0</v>
      </c>
      <c r="AN3">
        <v>11.010031794169663</v>
      </c>
      <c r="AO3">
        <v>0.62856067126330217</v>
      </c>
      <c r="AP3">
        <v>0</v>
      </c>
      <c r="AQ3">
        <v>0.84441702842794519</v>
      </c>
      <c r="AR3">
        <v>7.008627531945586</v>
      </c>
      <c r="AS3">
        <v>1.0811551795284211</v>
      </c>
      <c r="AT3">
        <v>33.221283048519965</v>
      </c>
      <c r="AU3">
        <v>0</v>
      </c>
      <c r="AV3">
        <v>0.43664963756435426</v>
      </c>
      <c r="AW3">
        <v>1.0879780984209866</v>
      </c>
      <c r="AX3">
        <v>0</v>
      </c>
      <c r="AY3">
        <v>0</v>
      </c>
      <c r="AZ3">
        <v>0.3592528896529385</v>
      </c>
      <c r="BA3">
        <v>0.64024409359567236</v>
      </c>
      <c r="BB3">
        <v>12.630518288543863</v>
      </c>
      <c r="BC3">
        <v>0</v>
      </c>
      <c r="BD3">
        <v>3.2802049885294298</v>
      </c>
      <c r="BE3">
        <v>2.8174364938428313</v>
      </c>
      <c r="BF3">
        <v>0</v>
      </c>
      <c r="BG3">
        <v>0</v>
      </c>
      <c r="BH3">
        <v>0</v>
      </c>
      <c r="BI3">
        <v>0.33693919486513957</v>
      </c>
      <c r="BJ3">
        <v>0</v>
      </c>
      <c r="BK3">
        <v>0</v>
      </c>
      <c r="BL3">
        <v>0</v>
      </c>
      <c r="BM3">
        <v>0</v>
      </c>
      <c r="BN3">
        <v>0</v>
      </c>
      <c r="BO3">
        <v>1.1126990634922151</v>
      </c>
      <c r="BP3">
        <v>3.6930162121494603</v>
      </c>
      <c r="BQ3">
        <v>5.8336146414412031</v>
      </c>
      <c r="BR3">
        <v>2.0749117144994886</v>
      </c>
      <c r="BS3">
        <v>3.851322550514547</v>
      </c>
      <c r="BT3">
        <v>4.8106468756724396</v>
      </c>
      <c r="BU3">
        <v>1.1418119487678799</v>
      </c>
      <c r="BV3">
        <v>0</v>
      </c>
      <c r="BW3">
        <v>18.140037259678248</v>
      </c>
      <c r="BX3">
        <v>1.9556231891625626</v>
      </c>
      <c r="BY3">
        <v>3.4103476214917383</v>
      </c>
      <c r="BZ3">
        <v>0.40581650401646396</v>
      </c>
      <c r="CA3">
        <v>0</v>
      </c>
      <c r="CB3">
        <v>21.439234632364762</v>
      </c>
      <c r="CC3">
        <v>0</v>
      </c>
      <c r="CD3">
        <v>0</v>
      </c>
      <c r="CE3">
        <v>3.5490468523571219</v>
      </c>
      <c r="CF3">
        <v>0.46817106890529336</v>
      </c>
      <c r="CG3">
        <v>0</v>
      </c>
      <c r="CH3">
        <v>0</v>
      </c>
      <c r="CI3">
        <v>0.92752271145037557</v>
      </c>
      <c r="CJ3">
        <v>0</v>
      </c>
      <c r="CK3">
        <v>0.26814140368993611</v>
      </c>
      <c r="CL3">
        <v>0.22259477093370894</v>
      </c>
      <c r="CM3">
        <v>10.089236010440924</v>
      </c>
      <c r="CN3">
        <v>0</v>
      </c>
      <c r="CO3">
        <v>0.16904313970510598</v>
      </c>
      <c r="CP3">
        <v>0.12438054208933261</v>
      </c>
      <c r="CQ3">
        <v>0.56931595045963201</v>
      </c>
      <c r="CR3">
        <v>0.6248261666983792</v>
      </c>
      <c r="CS3">
        <v>3.7021807233060682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0.32337207968807197</v>
      </c>
      <c r="DA3">
        <v>2.7125441572394511</v>
      </c>
      <c r="DB3">
        <v>0.21347989731588529</v>
      </c>
      <c r="DC3">
        <v>0.19130339114496087</v>
      </c>
      <c r="DD3">
        <v>2.1243485601281709</v>
      </c>
      <c r="DE3">
        <v>9.3879509710582482E-2</v>
      </c>
      <c r="DF3">
        <v>0.60406703750312063</v>
      </c>
      <c r="DG3">
        <v>2.8537581677658093</v>
      </c>
      <c r="DH3">
        <v>2.2162567741904216</v>
      </c>
      <c r="DI3">
        <v>0.25298255563331423</v>
      </c>
      <c r="DJ3">
        <v>0.22698295752989936</v>
      </c>
      <c r="DK3">
        <v>0.47450846869171259</v>
      </c>
      <c r="DL3">
        <v>1.4475092947601677E-3</v>
      </c>
      <c r="DM3">
        <v>1.4674289072284462E-3</v>
      </c>
      <c r="DN3">
        <v>0.46031681232173127</v>
      </c>
      <c r="DO3">
        <v>9.2634688546696048E-4</v>
      </c>
      <c r="DP3">
        <v>0.48768063742999795</v>
      </c>
      <c r="DQ3">
        <v>5.9336329138463713</v>
      </c>
      <c r="DR3">
        <v>1.3685075012074999E-3</v>
      </c>
      <c r="DS3">
        <v>9.5128717779207098E-4</v>
      </c>
      <c r="DT3">
        <v>9.3666604995490778E-4</v>
      </c>
      <c r="DU3">
        <v>2.3739548483296598</v>
      </c>
      <c r="DV3">
        <v>8.9196099715521601E-2</v>
      </c>
      <c r="DW3">
        <v>9.2692373640576868E-4</v>
      </c>
      <c r="DX3">
        <v>0.11494590895583996</v>
      </c>
      <c r="DY3">
        <v>0.25791167989424879</v>
      </c>
      <c r="DZ3">
        <v>9.5608086723870847E-4</v>
      </c>
      <c r="EA3">
        <v>9.0865698891673331E-4</v>
      </c>
      <c r="EB3">
        <v>8.1976317119599417E-4</v>
      </c>
      <c r="EC3">
        <v>9.7210357619040592E-4</v>
      </c>
      <c r="ED3">
        <v>0.12749953494610128</v>
      </c>
      <c r="EE3">
        <v>8.1072444646215628E-4</v>
      </c>
      <c r="EF3">
        <v>6.0251697402454285E-2</v>
      </c>
      <c r="EG3">
        <v>8.7587620125689119E-4</v>
      </c>
      <c r="EH3">
        <v>5.8014990776492581E-2</v>
      </c>
      <c r="EI3">
        <v>5.6069302509067435E-2</v>
      </c>
      <c r="EJ3">
        <v>2.2945108871158235E-2</v>
      </c>
      <c r="EK3">
        <v>7.5129192487858473E-2</v>
      </c>
      <c r="EL3">
        <v>1.9656751296800869E-2</v>
      </c>
      <c r="EM3">
        <v>5.3112984483283117E-2</v>
      </c>
      <c r="EN3">
        <v>8.330624760853543E-2</v>
      </c>
      <c r="EO3">
        <v>4.2360967320729623E-2</v>
      </c>
      <c r="EP3">
        <v>0.15472172257217923</v>
      </c>
      <c r="EQ3">
        <v>0.11881712623184226</v>
      </c>
      <c r="ER3">
        <v>2.6650060586483591E-2</v>
      </c>
      <c r="ES3">
        <v>3.4529335835683447E-2</v>
      </c>
      <c r="ET3">
        <v>0.10235262119782004</v>
      </c>
      <c r="EU3">
        <v>4.0262923084228866E-2</v>
      </c>
      <c r="EV3">
        <v>4.9260894398822981E-2</v>
      </c>
      <c r="EW3">
        <v>7.6922708716517787E-3</v>
      </c>
      <c r="EX3">
        <v>0.16059284266795784</v>
      </c>
      <c r="EY3">
        <v>2.5732800133936484E-2</v>
      </c>
      <c r="EZ3">
        <v>2.1225574524571644E-2</v>
      </c>
      <c r="FA3">
        <v>2.3976127990729668E-2</v>
      </c>
      <c r="FB3">
        <v>1.4289661659898764E-2</v>
      </c>
      <c r="FC3">
        <v>8.9844664764475654E-3</v>
      </c>
      <c r="FD3">
        <v>1.8122261195299812E-2</v>
      </c>
      <c r="FE3">
        <v>9.8125112768752357E-3</v>
      </c>
      <c r="FF3">
        <v>1.2341036078676596E-2</v>
      </c>
      <c r="FG3">
        <v>1.0238229937707276E-2</v>
      </c>
      <c r="FH3">
        <v>2.3140250575760458E-2</v>
      </c>
      <c r="FI3">
        <v>8.9050080166410781E-3</v>
      </c>
      <c r="FJ3">
        <v>8.1228257346927079E-3</v>
      </c>
      <c r="FK3">
        <v>1.7585078301092166E-2</v>
      </c>
      <c r="FL3">
        <v>1.5248098073508699E-2</v>
      </c>
      <c r="FM3">
        <v>1.4952680101660128E-2</v>
      </c>
      <c r="FN3">
        <v>3.0852818923774668E-2</v>
      </c>
      <c r="FO3">
        <v>1.5899454859312684E-2</v>
      </c>
      <c r="FP3">
        <v>8.5728537232311903E-3</v>
      </c>
      <c r="FQ3">
        <v>2.0781183030054332E-2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852C-C0F2-9149-96CE-295DD1B535A4}">
  <dimension ref="A1:AM190"/>
  <sheetViews>
    <sheetView tabSelected="1" zoomScale="150" zoomScaleNormal="14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1" defaultRowHeight="16" x14ac:dyDescent="0.2"/>
  <sheetData>
    <row r="1" spans="1:39" x14ac:dyDescent="0.2">
      <c r="N1" t="s">
        <v>261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 t="s">
        <v>236</v>
      </c>
      <c r="AB1" t="s">
        <v>238</v>
      </c>
      <c r="AC1">
        <f>Metadata!B4</f>
        <v>24.616666666581295</v>
      </c>
      <c r="AD1">
        <f>Metadata!C4</f>
        <v>48.75</v>
      </c>
      <c r="AE1">
        <f>Metadata!D4</f>
        <v>73.283333333325572</v>
      </c>
      <c r="AF1">
        <f>Metadata!E4</f>
        <v>97.5</v>
      </c>
      <c r="AG1">
        <f>Metadata!F4</f>
        <v>24.633333333302289</v>
      </c>
      <c r="AH1">
        <f>Metadata!G4</f>
        <v>48.75</v>
      </c>
      <c r="AI1">
        <f>Metadata!H4</f>
        <v>73.250000000058208</v>
      </c>
      <c r="AJ1">
        <f>Metadata!I4</f>
        <v>97.5</v>
      </c>
      <c r="AK1" s="3">
        <v>96</v>
      </c>
      <c r="AL1" s="3">
        <v>96</v>
      </c>
      <c r="AM1" s="3">
        <v>96</v>
      </c>
    </row>
    <row r="2" spans="1:39" x14ac:dyDescent="0.2">
      <c r="B2" t="s">
        <v>225</v>
      </c>
      <c r="C2" t="s">
        <v>229</v>
      </c>
      <c r="D2" t="s">
        <v>230</v>
      </c>
      <c r="E2" t="s">
        <v>231</v>
      </c>
      <c r="F2" t="s">
        <v>226</v>
      </c>
      <c r="G2" t="s">
        <v>227</v>
      </c>
      <c r="H2" t="s">
        <v>228</v>
      </c>
      <c r="I2" t="s">
        <v>232</v>
      </c>
      <c r="J2" t="s">
        <v>233</v>
      </c>
      <c r="K2" t="s">
        <v>234</v>
      </c>
      <c r="L2" t="s">
        <v>235</v>
      </c>
      <c r="O2" t="str">
        <f>B2</f>
        <v>ST001</v>
      </c>
      <c r="P2" t="str">
        <f t="shared" ref="P2:V2" si="0">C2</f>
        <v>ST002</v>
      </c>
      <c r="Q2" t="str">
        <f t="shared" si="0"/>
        <v>ST003</v>
      </c>
      <c r="R2" t="str">
        <f t="shared" si="0"/>
        <v>ST004</v>
      </c>
      <c r="S2" t="str">
        <f t="shared" si="0"/>
        <v>ROT001</v>
      </c>
      <c r="T2" t="str">
        <f t="shared" si="0"/>
        <v>ROT002</v>
      </c>
      <c r="U2" t="str">
        <f t="shared" si="0"/>
        <v>ROT003</v>
      </c>
      <c r="V2" t="str">
        <f t="shared" si="0"/>
        <v>ROT004</v>
      </c>
      <c r="W2" t="str">
        <f>J2</f>
        <v>Mix001</v>
      </c>
      <c r="X2" t="str">
        <f t="shared" ref="X2" si="1">K2</f>
        <v>Mix002</v>
      </c>
      <c r="Y2" t="str">
        <f t="shared" ref="Y2" si="2">L2</f>
        <v>Mix003</v>
      </c>
      <c r="Z2" t="s">
        <v>237</v>
      </c>
      <c r="AB2" t="s">
        <v>236</v>
      </c>
      <c r="AC2" t="str">
        <f>O2</f>
        <v>ST001</v>
      </c>
      <c r="AD2" t="str">
        <f t="shared" ref="AD2:AK2" si="3">P2</f>
        <v>ST002</v>
      </c>
      <c r="AE2" t="str">
        <f t="shared" si="3"/>
        <v>ST003</v>
      </c>
      <c r="AF2" t="str">
        <f t="shared" si="3"/>
        <v>ST004</v>
      </c>
      <c r="AG2" t="str">
        <f t="shared" si="3"/>
        <v>ROT001</v>
      </c>
      <c r="AH2" t="str">
        <f t="shared" si="3"/>
        <v>ROT002</v>
      </c>
      <c r="AI2" t="str">
        <f t="shared" si="3"/>
        <v>ROT003</v>
      </c>
      <c r="AJ2" t="str">
        <f t="shared" si="3"/>
        <v>ROT004</v>
      </c>
      <c r="AK2" t="str">
        <f t="shared" si="3"/>
        <v>Mix001</v>
      </c>
      <c r="AL2" t="str">
        <f>X2</f>
        <v>Mix002</v>
      </c>
      <c r="AM2" t="str">
        <f t="shared" ref="AM2" si="4">Y2</f>
        <v>Mix003</v>
      </c>
    </row>
    <row r="3" spans="1:39" x14ac:dyDescent="0.2">
      <c r="A3">
        <v>1</v>
      </c>
      <c r="B3">
        <f>[6]ST001!J14</f>
        <v>0.13087858162338495</v>
      </c>
      <c r="C3">
        <f>[6]ST002!J14</f>
        <v>0.21297470752530934</v>
      </c>
      <c r="D3">
        <f>[6]ST003!J14</f>
        <v>0.19347050858311468</v>
      </c>
      <c r="E3">
        <f>[7]ST004!J14</f>
        <v>0.1665495365550072</v>
      </c>
      <c r="F3">
        <f>[6]ROT001!J14</f>
        <v>0.20763470144079729</v>
      </c>
      <c r="G3">
        <f>[6]ROT002!J14</f>
        <v>0.21973114652266401</v>
      </c>
      <c r="H3">
        <f>[6]ROT003!J14</f>
        <v>0.21981646760730028</v>
      </c>
      <c r="I3">
        <f>[7]ROT004!J14</f>
        <v>0.19485707864155566</v>
      </c>
      <c r="J3">
        <f>[7]MIX001!J14</f>
        <v>0.19589664905684354</v>
      </c>
      <c r="K3">
        <f>[7]MIX002!J14</f>
        <v>0.18091931219844426</v>
      </c>
      <c r="L3">
        <f>[7]MIX003!J14</f>
        <v>0.21417689911977852</v>
      </c>
      <c r="N3">
        <f>PUF!G3</f>
        <v>1</v>
      </c>
      <c r="O3">
        <f t="shared" ref="O3:Y3" si="5">VLOOKUP($N3,$A$3:$L$186,O$1,FALSE)/B$189*B$190</f>
        <v>0.34421602414098901</v>
      </c>
      <c r="P3">
        <f t="shared" si="5"/>
        <v>0.48786193916942966</v>
      </c>
      <c r="Q3">
        <f t="shared" si="5"/>
        <v>0.43419246830095165</v>
      </c>
      <c r="R3">
        <f t="shared" si="5"/>
        <v>0.47509663586527262</v>
      </c>
      <c r="S3">
        <f t="shared" si="5"/>
        <v>0.4653521449376663</v>
      </c>
      <c r="T3">
        <f t="shared" si="5"/>
        <v>0.58437740816403194</v>
      </c>
      <c r="U3">
        <f t="shared" si="5"/>
        <v>0.63642373510246342</v>
      </c>
      <c r="V3">
        <f t="shared" si="5"/>
        <v>0.57454560786791142</v>
      </c>
      <c r="W3">
        <f t="shared" si="5"/>
        <v>0.57266016525329566</v>
      </c>
      <c r="X3">
        <f t="shared" si="5"/>
        <v>0.4739069102903043</v>
      </c>
      <c r="Y3">
        <f t="shared" si="5"/>
        <v>0.56839253997172001</v>
      </c>
      <c r="Z3">
        <f>[8]WB!N3</f>
        <v>3.2062373714575258E-2</v>
      </c>
      <c r="AB3" t="str">
        <f>PUF!S3</f>
        <v xml:space="preserve">PCB1 </v>
      </c>
      <c r="AC3">
        <f>IF(O3&gt;$Z3,O3,0)</f>
        <v>0.34421602414098901</v>
      </c>
      <c r="AD3">
        <f t="shared" ref="AD3:AM3" si="6">IF(P3&gt;$Z3,P3,0)</f>
        <v>0.48786193916942966</v>
      </c>
      <c r="AE3">
        <f t="shared" si="6"/>
        <v>0.43419246830095165</v>
      </c>
      <c r="AF3">
        <f t="shared" si="6"/>
        <v>0.47509663586527262</v>
      </c>
      <c r="AG3">
        <f t="shared" si="6"/>
        <v>0.4653521449376663</v>
      </c>
      <c r="AH3">
        <f t="shared" si="6"/>
        <v>0.58437740816403194</v>
      </c>
      <c r="AI3">
        <f t="shared" si="6"/>
        <v>0.63642373510246342</v>
      </c>
      <c r="AJ3">
        <f t="shared" si="6"/>
        <v>0.57454560786791142</v>
      </c>
      <c r="AK3">
        <f t="shared" si="6"/>
        <v>0.57266016525329566</v>
      </c>
      <c r="AL3">
        <f t="shared" si="6"/>
        <v>0.4739069102903043</v>
      </c>
      <c r="AM3">
        <f t="shared" si="6"/>
        <v>0.56839253997172001</v>
      </c>
    </row>
    <row r="4" spans="1:39" x14ac:dyDescent="0.2">
      <c r="A4">
        <v>2</v>
      </c>
      <c r="B4">
        <f>[6]ST001!J15</f>
        <v>2.605195701461397E-2</v>
      </c>
      <c r="C4">
        <f>[6]ST002!J15</f>
        <v>3.4593138244408538E-2</v>
      </c>
      <c r="D4">
        <f>[6]ST003!J15</f>
        <v>2.9497906133748135E-2</v>
      </c>
      <c r="E4">
        <f>[7]ST004!J15</f>
        <v>1.0640561981914879E-2</v>
      </c>
      <c r="F4">
        <f>[6]ROT001!J15</f>
        <v>2.277400412808922E-2</v>
      </c>
      <c r="G4">
        <f>[6]ROT002!J15</f>
        <v>4.7855010715388703E-2</v>
      </c>
      <c r="H4">
        <f>[6]ROT003!J15</f>
        <v>4.2063235078466273E-2</v>
      </c>
      <c r="I4">
        <f>[7]ROT004!J15</f>
        <v>1.2050583770954254E-2</v>
      </c>
      <c r="J4">
        <f>[7]MIX001!J15</f>
        <v>1.2996863586301623E-2</v>
      </c>
      <c r="K4">
        <f>[7]MIX002!J15</f>
        <v>1.2992401909821601E-2</v>
      </c>
      <c r="L4">
        <f>[7]MIX003!J15</f>
        <v>1.2084864759736434E-2</v>
      </c>
      <c r="N4">
        <f>PUF!G4</f>
        <v>2</v>
      </c>
      <c r="O4">
        <f t="shared" ref="O4:O67" si="7">VLOOKUP($N4,$A$3:$L$186,O$1,FALSE)/B$189*B$190</f>
        <v>6.8517712779522427E-2</v>
      </c>
      <c r="P4">
        <f t="shared" ref="P4:P67" si="8">VLOOKUP($N4,$A$3:$L$186,P$1,FALSE)/C$189*C$190</f>
        <v>7.9242627925044717E-2</v>
      </c>
      <c r="Q4">
        <f t="shared" ref="Q4:Q67" si="9">VLOOKUP($N4,$A$3:$L$186,Q$1,FALSE)/D$189*D$190</f>
        <v>6.6200108573238603E-2</v>
      </c>
      <c r="R4">
        <f t="shared" ref="R4:R67" si="10">VLOOKUP($N4,$A$3:$L$186,R$1,FALSE)/E$189*E$190</f>
        <v>3.0353102781850355E-2</v>
      </c>
      <c r="S4">
        <f t="shared" ref="S4:S67" si="11">VLOOKUP($N4,$A$3:$L$186,S$1,FALSE)/F$189*F$190</f>
        <v>5.1041235382551717E-2</v>
      </c>
      <c r="T4">
        <f t="shared" ref="T4:T67" si="12">VLOOKUP($N4,$A$3:$L$186,T$1,FALSE)/G$189*G$190</f>
        <v>0.1272709289151065</v>
      </c>
      <c r="U4">
        <f t="shared" ref="U4:U67" si="13">VLOOKUP($N4,$A$3:$L$186,U$1,FALSE)/H$189*H$190</f>
        <v>0.12178360188625566</v>
      </c>
      <c r="V4">
        <f t="shared" ref="V4:V67" si="14">VLOOKUP($N4,$A$3:$L$186,V$1,FALSE)/I$189*I$190</f>
        <v>3.5531734469766166E-2</v>
      </c>
      <c r="W4">
        <f t="shared" ref="W4:W67" si="15">VLOOKUP($N4,$A$3:$L$186,W$1,FALSE)/J$189*J$190</f>
        <v>3.7993432174260142E-2</v>
      </c>
      <c r="X4">
        <f t="shared" ref="X4:X67" si="16">VLOOKUP($N4,$A$3:$L$186,X$1,FALSE)/K$189*K$190</f>
        <v>3.4032790482752838E-2</v>
      </c>
      <c r="Y4">
        <f t="shared" ref="Y4:Y67" si="17">VLOOKUP($N4,$A$3:$L$186,Y$1,FALSE)/L$189*L$190</f>
        <v>3.2071371862377462E-2</v>
      </c>
      <c r="Z4">
        <f>[8]WB!N4</f>
        <v>1.3889646773137795E-2</v>
      </c>
      <c r="AB4" t="str">
        <f>PUF!S4</f>
        <v xml:space="preserve">PCB2 </v>
      </c>
      <c r="AC4">
        <f t="shared" ref="AC4:AC67" si="18">IF(O4&gt;$Z4,O4,0)</f>
        <v>6.8517712779522427E-2</v>
      </c>
      <c r="AD4">
        <f t="shared" ref="AD4:AD67" si="19">IF(P4&gt;$Z4,P4,0)</f>
        <v>7.9242627925044717E-2</v>
      </c>
      <c r="AE4">
        <f t="shared" ref="AE4:AE67" si="20">IF(Q4&gt;$Z4,Q4,0)</f>
        <v>6.6200108573238603E-2</v>
      </c>
      <c r="AF4">
        <f t="shared" ref="AF4:AF67" si="21">IF(R4&gt;$Z4,R4,0)</f>
        <v>3.0353102781850355E-2</v>
      </c>
      <c r="AG4">
        <f t="shared" ref="AG4:AG67" si="22">IF(S4&gt;$Z4,S4,0)</f>
        <v>5.1041235382551717E-2</v>
      </c>
      <c r="AH4">
        <f t="shared" ref="AH4:AH67" si="23">IF(T4&gt;$Z4,T4,0)</f>
        <v>0.1272709289151065</v>
      </c>
      <c r="AI4">
        <f t="shared" ref="AI4:AI67" si="24">IF(U4&gt;$Z4,U4,0)</f>
        <v>0.12178360188625566</v>
      </c>
      <c r="AJ4">
        <f t="shared" ref="AJ4:AJ67" si="25">IF(V4&gt;$Z4,V4,0)</f>
        <v>3.5531734469766166E-2</v>
      </c>
      <c r="AK4">
        <f t="shared" ref="AK4:AK67" si="26">IF(W4&gt;$Z4,W4,0)</f>
        <v>3.7993432174260142E-2</v>
      </c>
      <c r="AL4">
        <f t="shared" ref="AL4:AL67" si="27">IF(X4&gt;$Z4,X4,0)</f>
        <v>3.4032790482752838E-2</v>
      </c>
      <c r="AM4">
        <f t="shared" ref="AM4:AM67" si="28">IF(Y4&gt;$Z4,Y4,0)</f>
        <v>3.2071371862377462E-2</v>
      </c>
    </row>
    <row r="5" spans="1:39" x14ac:dyDescent="0.2">
      <c r="A5">
        <v>3</v>
      </c>
      <c r="B5">
        <f>[6]ST001!J16</f>
        <v>5.2751519490689215E-2</v>
      </c>
      <c r="C5">
        <f>[6]ST002!J16</f>
        <v>0.10960170207179774</v>
      </c>
      <c r="D5">
        <f>[6]ST003!J16</f>
        <v>0.10647998581286297</v>
      </c>
      <c r="E5">
        <f>[7]ST004!J16</f>
        <v>4.0961678399238262E-2</v>
      </c>
      <c r="F5">
        <f>[6]ROT001!J16</f>
        <v>9.6270361961168768E-2</v>
      </c>
      <c r="G5">
        <f>[6]ROT002!J16</f>
        <v>8.0506559485688342E-2</v>
      </c>
      <c r="H5">
        <f>[6]ROT003!J16</f>
        <v>0.1264854450382957</v>
      </c>
      <c r="I5">
        <f>[7]ROT004!J16</f>
        <v>6.2013965811625368E-2</v>
      </c>
      <c r="J5">
        <f>[7]MIX001!J16</f>
        <v>6.4625243193203799E-2</v>
      </c>
      <c r="K5">
        <f>[7]MIX002!J16</f>
        <v>5.8946569121045921E-2</v>
      </c>
      <c r="L5">
        <f>[7]MIX003!J16</f>
        <v>5.9121244845717145E-2</v>
      </c>
      <c r="N5">
        <f>PUF!G5</f>
        <v>3</v>
      </c>
      <c r="O5">
        <f t="shared" si="7"/>
        <v>0.13873865441735914</v>
      </c>
      <c r="P5">
        <f t="shared" si="8"/>
        <v>0.25106501861336306</v>
      </c>
      <c r="Q5">
        <f t="shared" si="9"/>
        <v>0.23896566046848286</v>
      </c>
      <c r="R5">
        <f t="shared" si="10"/>
        <v>0.11684665120905872</v>
      </c>
      <c r="S5">
        <f t="shared" si="11"/>
        <v>0.21576171575216718</v>
      </c>
      <c r="T5">
        <f t="shared" si="12"/>
        <v>0.21410808306867621</v>
      </c>
      <c r="U5">
        <f t="shared" si="13"/>
        <v>0.36620704646741442</v>
      </c>
      <c r="V5">
        <f t="shared" si="14"/>
        <v>0.18285120526251014</v>
      </c>
      <c r="W5">
        <f t="shared" si="15"/>
        <v>0.18891748595360489</v>
      </c>
      <c r="X5">
        <f t="shared" si="16"/>
        <v>0.15440687953604185</v>
      </c>
      <c r="Y5">
        <f t="shared" si="17"/>
        <v>0.1568986882444032</v>
      </c>
      <c r="Z5">
        <f>[8]WB!N5</f>
        <v>2.0197096211528147E-2</v>
      </c>
      <c r="AB5" t="str">
        <f>PUF!S5</f>
        <v xml:space="preserve">PCB3 </v>
      </c>
      <c r="AC5">
        <f t="shared" si="18"/>
        <v>0.13873865441735914</v>
      </c>
      <c r="AD5">
        <f t="shared" si="19"/>
        <v>0.25106501861336306</v>
      </c>
      <c r="AE5">
        <f t="shared" si="20"/>
        <v>0.23896566046848286</v>
      </c>
      <c r="AF5">
        <f t="shared" si="21"/>
        <v>0.11684665120905872</v>
      </c>
      <c r="AG5">
        <f t="shared" si="22"/>
        <v>0.21576171575216718</v>
      </c>
      <c r="AH5">
        <f t="shared" si="23"/>
        <v>0.21410808306867621</v>
      </c>
      <c r="AI5">
        <f t="shared" si="24"/>
        <v>0.36620704646741442</v>
      </c>
      <c r="AJ5">
        <f t="shared" si="25"/>
        <v>0.18285120526251014</v>
      </c>
      <c r="AK5">
        <f t="shared" si="26"/>
        <v>0.18891748595360489</v>
      </c>
      <c r="AL5">
        <f t="shared" si="27"/>
        <v>0.15440687953604185</v>
      </c>
      <c r="AM5">
        <f t="shared" si="28"/>
        <v>0.1568986882444032</v>
      </c>
    </row>
    <row r="6" spans="1:39" x14ac:dyDescent="0.2">
      <c r="A6" t="s">
        <v>213</v>
      </c>
      <c r="B6">
        <f>[6]ST001!J17</f>
        <v>8.5711611658498157</v>
      </c>
      <c r="C6">
        <f>[6]ST002!J17</f>
        <v>8.5711611658498157</v>
      </c>
      <c r="D6">
        <f>[6]ST003!J17</f>
        <v>8.5711611658498157</v>
      </c>
      <c r="E6">
        <f>[7]ST004!J17</f>
        <v>7.1120141735709019</v>
      </c>
      <c r="F6">
        <f>[6]ROT001!J17</f>
        <v>8.5711611658498157</v>
      </c>
      <c r="G6">
        <f>[6]ROT002!J17</f>
        <v>8.5711611658498157</v>
      </c>
      <c r="H6">
        <f>[6]ROT003!J17</f>
        <v>8.5711611658498157</v>
      </c>
      <c r="I6">
        <f>[7]ROT004!J17</f>
        <v>7.1120141735709019</v>
      </c>
      <c r="J6">
        <f>[7]MIX001!J17</f>
        <v>7.1120141735709019</v>
      </c>
      <c r="K6">
        <f>[7]MIX002!J17</f>
        <v>7.1120141735709019</v>
      </c>
      <c r="L6">
        <f>[7]MIX003!J17</f>
        <v>7.1120141735709019</v>
      </c>
      <c r="N6">
        <f>PUF!G6</f>
        <v>4</v>
      </c>
      <c r="O6">
        <f t="shared" si="7"/>
        <v>0.70012505028357053</v>
      </c>
      <c r="P6">
        <f t="shared" si="8"/>
        <v>1.2680378698916555</v>
      </c>
      <c r="Q6">
        <f t="shared" si="9"/>
        <v>1.2523191655946533</v>
      </c>
      <c r="R6">
        <f t="shared" si="10"/>
        <v>1.6548148877546103</v>
      </c>
      <c r="S6">
        <f t="shared" si="11"/>
        <v>1.0543775303942622</v>
      </c>
      <c r="T6">
        <f t="shared" si="12"/>
        <v>2.6024508448369579</v>
      </c>
      <c r="U6">
        <f t="shared" si="13"/>
        <v>2.5933291098279447</v>
      </c>
      <c r="V6">
        <f t="shared" si="14"/>
        <v>3.0207513401193822</v>
      </c>
      <c r="W6">
        <f t="shared" si="15"/>
        <v>2.7643147668565224</v>
      </c>
      <c r="X6">
        <f t="shared" si="16"/>
        <v>2.4238842415640711</v>
      </c>
      <c r="Y6">
        <f t="shared" si="17"/>
        <v>2.8050709458622709</v>
      </c>
      <c r="Z6">
        <f>[8]WB!N6</f>
        <v>2.6566459337304879E-2</v>
      </c>
      <c r="AB6" t="str">
        <f>PUF!S6</f>
        <v xml:space="preserve">PCB4 </v>
      </c>
      <c r="AC6">
        <f t="shared" si="18"/>
        <v>0.70012505028357053</v>
      </c>
      <c r="AD6">
        <f t="shared" si="19"/>
        <v>1.2680378698916555</v>
      </c>
      <c r="AE6">
        <f t="shared" si="20"/>
        <v>1.2523191655946533</v>
      </c>
      <c r="AF6">
        <f t="shared" si="21"/>
        <v>1.6548148877546103</v>
      </c>
      <c r="AG6">
        <f t="shared" si="22"/>
        <v>1.0543775303942622</v>
      </c>
      <c r="AH6">
        <f t="shared" si="23"/>
        <v>2.6024508448369579</v>
      </c>
      <c r="AI6">
        <f t="shared" si="24"/>
        <v>2.5933291098279447</v>
      </c>
      <c r="AJ6">
        <f t="shared" si="25"/>
        <v>3.0207513401193822</v>
      </c>
      <c r="AK6">
        <f t="shared" si="26"/>
        <v>2.7643147668565224</v>
      </c>
      <c r="AL6">
        <f t="shared" si="27"/>
        <v>2.4238842415640711</v>
      </c>
      <c r="AM6">
        <f t="shared" si="28"/>
        <v>2.8050709458622709</v>
      </c>
    </row>
    <row r="7" spans="1:39" x14ac:dyDescent="0.2">
      <c r="A7">
        <v>4</v>
      </c>
      <c r="B7">
        <f>[6]ST001!J18</f>
        <v>0.26620310245226425</v>
      </c>
      <c r="C7">
        <f>[6]ST002!J18</f>
        <v>0.55355823602669363</v>
      </c>
      <c r="D7">
        <f>[6]ST003!J18</f>
        <v>0.55801710891963985</v>
      </c>
      <c r="E7">
        <f>[7]ST004!J18</f>
        <v>0.58011072239630301</v>
      </c>
      <c r="F7">
        <f>[6]ROT001!J18</f>
        <v>0.47045096087098243</v>
      </c>
      <c r="G7">
        <f>[6]ROT002!J18</f>
        <v>0.97854485802501756</v>
      </c>
      <c r="H7">
        <f>[6]ROT003!J18</f>
        <v>0.89571839141697773</v>
      </c>
      <c r="I7">
        <f>[7]ROT004!J18</f>
        <v>1.0244874791098397</v>
      </c>
      <c r="J7">
        <f>[7]MIX001!J18</f>
        <v>0.94562191090421055</v>
      </c>
      <c r="K7">
        <f>[7]MIX002!J18</f>
        <v>0.92534516866147354</v>
      </c>
      <c r="L7">
        <f>[7]MIX003!J18</f>
        <v>1.0569832549625948</v>
      </c>
      <c r="N7">
        <f>PUF!G7</f>
        <v>5</v>
      </c>
      <c r="O7">
        <f t="shared" si="7"/>
        <v>9.9504606849937532E-2</v>
      </c>
      <c r="P7">
        <f t="shared" si="8"/>
        <v>0.14225507977791044</v>
      </c>
      <c r="Q7">
        <f t="shared" si="9"/>
        <v>0.13802321673846438</v>
      </c>
      <c r="R7">
        <f t="shared" si="10"/>
        <v>0.20076316235668049</v>
      </c>
      <c r="S7">
        <f t="shared" si="11"/>
        <v>0.1056544696710558</v>
      </c>
      <c r="T7">
        <f t="shared" si="12"/>
        <v>0.20104478312737598</v>
      </c>
      <c r="U7">
        <f t="shared" si="13"/>
        <v>0.20034010997657631</v>
      </c>
      <c r="V7">
        <f t="shared" si="14"/>
        <v>0.35470113030990619</v>
      </c>
      <c r="W7">
        <f t="shared" si="15"/>
        <v>0.29695954314616307</v>
      </c>
      <c r="X7">
        <f t="shared" si="16"/>
        <v>0.2595639111851028</v>
      </c>
      <c r="Y7">
        <f t="shared" si="17"/>
        <v>0.31011564445412149</v>
      </c>
      <c r="Z7">
        <f>[8]WB!N7</f>
        <v>1.4271264635173583E-2</v>
      </c>
      <c r="AB7" t="str">
        <f>PUF!S7</f>
        <v xml:space="preserve">PCB5 </v>
      </c>
      <c r="AC7">
        <f t="shared" si="18"/>
        <v>9.9504606849937532E-2</v>
      </c>
      <c r="AD7">
        <f t="shared" si="19"/>
        <v>0.14225507977791044</v>
      </c>
      <c r="AE7">
        <f t="shared" si="20"/>
        <v>0.13802321673846438</v>
      </c>
      <c r="AF7">
        <f t="shared" si="21"/>
        <v>0.20076316235668049</v>
      </c>
      <c r="AG7">
        <f t="shared" si="22"/>
        <v>0.1056544696710558</v>
      </c>
      <c r="AH7">
        <f t="shared" si="23"/>
        <v>0.20104478312737598</v>
      </c>
      <c r="AI7">
        <f t="shared" si="24"/>
        <v>0.20034010997657631</v>
      </c>
      <c r="AJ7">
        <f t="shared" si="25"/>
        <v>0.35470113030990619</v>
      </c>
      <c r="AK7">
        <f t="shared" si="26"/>
        <v>0.29695954314616307</v>
      </c>
      <c r="AL7">
        <f t="shared" si="27"/>
        <v>0.2595639111851028</v>
      </c>
      <c r="AM7">
        <f t="shared" si="28"/>
        <v>0.31011564445412149</v>
      </c>
    </row>
    <row r="8" spans="1:39" x14ac:dyDescent="0.2">
      <c r="A8">
        <v>10</v>
      </c>
      <c r="B8">
        <f>[6]ST001!J19</f>
        <v>3.9002014431135781E-2</v>
      </c>
      <c r="C8">
        <f>[6]ST002!J19</f>
        <v>5.9411404230053068E-2</v>
      </c>
      <c r="D8">
        <f>[6]ST003!J19</f>
        <v>5.9657349423475767E-2</v>
      </c>
      <c r="E8">
        <f>[7]ST004!J19</f>
        <v>9.624375051162877E-2</v>
      </c>
      <c r="F8">
        <f>[6]ROT001!J19</f>
        <v>5.033804906669205E-2</v>
      </c>
      <c r="G8">
        <f>[6]ROT002!J19</f>
        <v>9.8898049220369016E-2</v>
      </c>
      <c r="H8">
        <f>[6]ROT003!J19</f>
        <v>9.0527072760604357E-2</v>
      </c>
      <c r="I8">
        <f>[7]ROT004!J19</f>
        <v>0.14481309366431561</v>
      </c>
      <c r="J8">
        <f>[7]MIX001!J19</f>
        <v>0.1329199745962015</v>
      </c>
      <c r="K8">
        <f>[7]MIX002!J19</f>
        <v>9.9021649449553287E-2</v>
      </c>
      <c r="L8">
        <f>[7]MIX003!J19</f>
        <v>0.10643286362288024</v>
      </c>
      <c r="N8">
        <f>PUF!G8</f>
        <v>6</v>
      </c>
      <c r="O8">
        <f t="shared" si="7"/>
        <v>0.34213943817299836</v>
      </c>
      <c r="P8">
        <f t="shared" si="8"/>
        <v>0.63756904916933788</v>
      </c>
      <c r="Q8">
        <f t="shared" si="9"/>
        <v>0.68453587784925918</v>
      </c>
      <c r="R8">
        <f t="shared" si="10"/>
        <v>0.87227134387408523</v>
      </c>
      <c r="S8">
        <f t="shared" si="11"/>
        <v>0.50629806435805935</v>
      </c>
      <c r="T8">
        <f t="shared" si="12"/>
        <v>1.3318523080550806</v>
      </c>
      <c r="U8">
        <f t="shared" si="13"/>
        <v>1.3271840916123674</v>
      </c>
      <c r="V8">
        <f t="shared" si="14"/>
        <v>1.7737217148683087</v>
      </c>
      <c r="W8">
        <f t="shared" si="15"/>
        <v>1.4505058070506021</v>
      </c>
      <c r="X8">
        <f t="shared" si="16"/>
        <v>1.2087451827659119</v>
      </c>
      <c r="Y8">
        <f t="shared" si="17"/>
        <v>1.426211971142044</v>
      </c>
      <c r="Z8">
        <f>[8]WB!N8</f>
        <v>1.8342415793908877E-2</v>
      </c>
      <c r="AB8" t="str">
        <f>PUF!S8</f>
        <v xml:space="preserve">PCB6 </v>
      </c>
      <c r="AC8">
        <f t="shared" si="18"/>
        <v>0.34213943817299836</v>
      </c>
      <c r="AD8">
        <f t="shared" si="19"/>
        <v>0.63756904916933788</v>
      </c>
      <c r="AE8">
        <f t="shared" si="20"/>
        <v>0.68453587784925918</v>
      </c>
      <c r="AF8">
        <f t="shared" si="21"/>
        <v>0.87227134387408523</v>
      </c>
      <c r="AG8">
        <f t="shared" si="22"/>
        <v>0.50629806435805935</v>
      </c>
      <c r="AH8">
        <f t="shared" si="23"/>
        <v>1.3318523080550806</v>
      </c>
      <c r="AI8">
        <f t="shared" si="24"/>
        <v>1.3271840916123674</v>
      </c>
      <c r="AJ8">
        <f t="shared" si="25"/>
        <v>1.7737217148683087</v>
      </c>
      <c r="AK8">
        <f t="shared" si="26"/>
        <v>1.4505058070506021</v>
      </c>
      <c r="AL8">
        <f t="shared" si="27"/>
        <v>1.2087451827659119</v>
      </c>
      <c r="AM8">
        <f t="shared" si="28"/>
        <v>1.426211971142044</v>
      </c>
    </row>
    <row r="9" spans="1:39" x14ac:dyDescent="0.2">
      <c r="A9">
        <v>9</v>
      </c>
      <c r="B9">
        <f>[6]ST001!J20</f>
        <v>5.6400956748612785E-2</v>
      </c>
      <c r="C9">
        <f>[6]ST002!J20</f>
        <v>0.11326431920618267</v>
      </c>
      <c r="D9">
        <f>[6]ST003!J20</f>
        <v>0.10527497363440337</v>
      </c>
      <c r="E9">
        <f>[7]ST004!J20</f>
        <v>0.11156959770979222</v>
      </c>
      <c r="F9">
        <f>[6]ROT001!J20</f>
        <v>8.2832748610121007E-2</v>
      </c>
      <c r="G9">
        <f>[6]ROT002!J20</f>
        <v>0.17612042005594392</v>
      </c>
      <c r="H9">
        <f>[6]ROT003!J20</f>
        <v>0.16121315037778203</v>
      </c>
      <c r="I9">
        <f>[7]ROT004!J20</f>
        <v>0.18420744017875687</v>
      </c>
      <c r="J9">
        <f>[7]MIX001!J20</f>
        <v>0.16121262482112172</v>
      </c>
      <c r="K9">
        <f>[7]MIX002!J20</f>
        <v>0.14409549247389306</v>
      </c>
      <c r="L9">
        <f>[7]MIX003!J20</f>
        <v>0.16933809411713183</v>
      </c>
      <c r="N9">
        <f>PUF!G9</f>
        <v>7</v>
      </c>
      <c r="O9">
        <f t="shared" si="7"/>
        <v>0.13700878351582846</v>
      </c>
      <c r="P9">
        <f t="shared" si="8"/>
        <v>0.22647675004595666</v>
      </c>
      <c r="Q9">
        <f t="shared" si="9"/>
        <v>0.17052408397746549</v>
      </c>
      <c r="R9">
        <f t="shared" si="10"/>
        <v>0.2722921209850645</v>
      </c>
      <c r="S9">
        <f t="shared" si="11"/>
        <v>0.16664214941377364</v>
      </c>
      <c r="T9">
        <f t="shared" si="12"/>
        <v>0.32930736740068478</v>
      </c>
      <c r="U9">
        <f t="shared" si="13"/>
        <v>0.3281531267556006</v>
      </c>
      <c r="V9">
        <f t="shared" si="14"/>
        <v>0.5186938869722546</v>
      </c>
      <c r="W9">
        <f t="shared" si="15"/>
        <v>0.44023382915784204</v>
      </c>
      <c r="X9">
        <f t="shared" si="16"/>
        <v>0.37425111948716178</v>
      </c>
      <c r="Y9">
        <f t="shared" si="17"/>
        <v>0.46609179340913715</v>
      </c>
      <c r="Z9">
        <f>[8]WB!N9</f>
        <v>1.5271477445529051E-2</v>
      </c>
      <c r="AB9" t="str">
        <f>PUF!S9</f>
        <v xml:space="preserve">PCB7 </v>
      </c>
      <c r="AC9">
        <f t="shared" si="18"/>
        <v>0.13700878351582846</v>
      </c>
      <c r="AD9">
        <f t="shared" si="19"/>
        <v>0.22647675004595666</v>
      </c>
      <c r="AE9">
        <f t="shared" si="20"/>
        <v>0.17052408397746549</v>
      </c>
      <c r="AF9">
        <f t="shared" si="21"/>
        <v>0.2722921209850645</v>
      </c>
      <c r="AG9">
        <f t="shared" si="22"/>
        <v>0.16664214941377364</v>
      </c>
      <c r="AH9">
        <f t="shared" si="23"/>
        <v>0.32930736740068478</v>
      </c>
      <c r="AI9">
        <f t="shared" si="24"/>
        <v>0.3281531267556006</v>
      </c>
      <c r="AJ9">
        <f t="shared" si="25"/>
        <v>0.5186938869722546</v>
      </c>
      <c r="AK9">
        <f t="shared" si="26"/>
        <v>0.44023382915784204</v>
      </c>
      <c r="AL9">
        <f t="shared" si="27"/>
        <v>0.37425111948716178</v>
      </c>
      <c r="AM9">
        <f t="shared" si="28"/>
        <v>0.46609179340913715</v>
      </c>
    </row>
    <row r="10" spans="1:39" x14ac:dyDescent="0.2">
      <c r="A10">
        <v>7</v>
      </c>
      <c r="B10">
        <f>[6]ST001!J21</f>
        <v>5.2093784132351668E-2</v>
      </c>
      <c r="C10">
        <f>[6]ST002!J21</f>
        <v>9.8867765098537591E-2</v>
      </c>
      <c r="D10">
        <f>[6]ST003!J21</f>
        <v>7.598331076973612E-2</v>
      </c>
      <c r="E10">
        <f>[7]ST004!J21</f>
        <v>9.5454531003041632E-2</v>
      </c>
      <c r="F10">
        <f>[6]ROT001!J21</f>
        <v>7.4353784155472988E-2</v>
      </c>
      <c r="G10">
        <f>[6]ROT002!J21</f>
        <v>0.12382252357196152</v>
      </c>
      <c r="H10">
        <f>[6]ROT003!J21</f>
        <v>0.11334187771311416</v>
      </c>
      <c r="I10">
        <f>[7]ROT004!J21</f>
        <v>0.17591497374718973</v>
      </c>
      <c r="J10">
        <f>[7]MIX001!J21</f>
        <v>0.15059600294589878</v>
      </c>
      <c r="K10">
        <f>[7]MIX002!J21</f>
        <v>0.1428745892007314</v>
      </c>
      <c r="L10">
        <f>[7]MIX003!J21</f>
        <v>0.175628791719385</v>
      </c>
      <c r="N10">
        <f>PUF!G10</f>
        <v>8</v>
      </c>
      <c r="O10">
        <f t="shared" si="7"/>
        <v>1.3435318567215413</v>
      </c>
      <c r="P10">
        <f t="shared" si="8"/>
        <v>2.5942092473375942</v>
      </c>
      <c r="Q10">
        <f t="shared" si="9"/>
        <v>2.667483185300179</v>
      </c>
      <c r="R10">
        <f t="shared" si="10"/>
        <v>4.2475897698446632</v>
      </c>
      <c r="S10">
        <f t="shared" si="11"/>
        <v>2.1886923362555732</v>
      </c>
      <c r="T10">
        <f t="shared" si="12"/>
        <v>6.1064743530535148</v>
      </c>
      <c r="U10">
        <f t="shared" si="13"/>
        <v>6.0850708206877089</v>
      </c>
      <c r="V10">
        <f t="shared" si="14"/>
        <v>7.8881895154590334</v>
      </c>
      <c r="W10">
        <f t="shared" si="15"/>
        <v>6.4142310158579372</v>
      </c>
      <c r="X10">
        <f t="shared" si="16"/>
        <v>5.38287683689272</v>
      </c>
      <c r="Y10">
        <f t="shared" si="17"/>
        <v>6.1450529138664063</v>
      </c>
      <c r="Z10">
        <f>[8]WB!N10</f>
        <v>3.1558328418140248E-2</v>
      </c>
      <c r="AB10" t="str">
        <f>PUF!S10</f>
        <v xml:space="preserve">PCB8 </v>
      </c>
      <c r="AC10">
        <f t="shared" si="18"/>
        <v>1.3435318567215413</v>
      </c>
      <c r="AD10">
        <f t="shared" si="19"/>
        <v>2.5942092473375942</v>
      </c>
      <c r="AE10">
        <f t="shared" si="20"/>
        <v>2.667483185300179</v>
      </c>
      <c r="AF10">
        <f t="shared" si="21"/>
        <v>4.2475897698446632</v>
      </c>
      <c r="AG10">
        <f t="shared" si="22"/>
        <v>2.1886923362555732</v>
      </c>
      <c r="AH10">
        <f t="shared" si="23"/>
        <v>6.1064743530535148</v>
      </c>
      <c r="AI10">
        <f t="shared" si="24"/>
        <v>6.0850708206877089</v>
      </c>
      <c r="AJ10">
        <f t="shared" si="25"/>
        <v>7.8881895154590334</v>
      </c>
      <c r="AK10">
        <f t="shared" si="26"/>
        <v>6.4142310158579372</v>
      </c>
      <c r="AL10">
        <f t="shared" si="27"/>
        <v>5.38287683689272</v>
      </c>
      <c r="AM10">
        <f t="shared" si="28"/>
        <v>6.1450529138664063</v>
      </c>
    </row>
    <row r="11" spans="1:39" x14ac:dyDescent="0.2">
      <c r="A11">
        <v>6</v>
      </c>
      <c r="B11">
        <f>[6]ST001!J22</f>
        <v>0.13008901749200005</v>
      </c>
      <c r="C11">
        <f>[6]ST002!J22</f>
        <v>0.27832891002975357</v>
      </c>
      <c r="D11">
        <f>[6]ST003!J22</f>
        <v>0.30502027119247194</v>
      </c>
      <c r="E11">
        <f>[7]ST004!J22</f>
        <v>0.30578281786368938</v>
      </c>
      <c r="F11">
        <f>[6]ROT001!J22</f>
        <v>0.22590429328980674</v>
      </c>
      <c r="G11">
        <f>[6]ROT002!J22</f>
        <v>0.50078841269245966</v>
      </c>
      <c r="H11">
        <f>[6]ROT003!J22</f>
        <v>0.45840043793442886</v>
      </c>
      <c r="I11">
        <f>[7]ROT004!J22</f>
        <v>0.60155752119471051</v>
      </c>
      <c r="J11">
        <f>[7]MIX001!J22</f>
        <v>0.49619171068590434</v>
      </c>
      <c r="K11">
        <f>[7]MIX002!J22</f>
        <v>0.46145211715784029</v>
      </c>
      <c r="L11">
        <f>[7]MIX003!J22</f>
        <v>0.53741320651729196</v>
      </c>
      <c r="N11">
        <f>PUF!G11</f>
        <v>9</v>
      </c>
      <c r="O11">
        <f t="shared" si="7"/>
        <v>0.14833682371055379</v>
      </c>
      <c r="P11">
        <f t="shared" si="8"/>
        <v>0.25945498903932956</v>
      </c>
      <c r="Q11">
        <f t="shared" si="9"/>
        <v>0.23626133506028602</v>
      </c>
      <c r="R11">
        <f t="shared" si="10"/>
        <v>0.31826171139934345</v>
      </c>
      <c r="S11">
        <f t="shared" si="11"/>
        <v>0.18564525567896467</v>
      </c>
      <c r="T11">
        <f t="shared" si="12"/>
        <v>0.46839420002952287</v>
      </c>
      <c r="U11">
        <f t="shared" si="13"/>
        <v>0.46675245229741713</v>
      </c>
      <c r="V11">
        <f t="shared" si="14"/>
        <v>0.54314462902311555</v>
      </c>
      <c r="W11">
        <f t="shared" si="15"/>
        <v>0.47126915552390336</v>
      </c>
      <c r="X11">
        <f t="shared" si="16"/>
        <v>0.37744919984086511</v>
      </c>
      <c r="Y11">
        <f t="shared" si="17"/>
        <v>0.44939724977238826</v>
      </c>
      <c r="Z11">
        <f>[8]WB!N11</f>
        <v>1.8516645478933367E-2</v>
      </c>
      <c r="AB11" t="str">
        <f>PUF!S11</f>
        <v xml:space="preserve">PCB9 </v>
      </c>
      <c r="AC11">
        <f t="shared" si="18"/>
        <v>0.14833682371055379</v>
      </c>
      <c r="AD11">
        <f t="shared" si="19"/>
        <v>0.25945498903932956</v>
      </c>
      <c r="AE11">
        <f t="shared" si="20"/>
        <v>0.23626133506028602</v>
      </c>
      <c r="AF11">
        <f t="shared" si="21"/>
        <v>0.31826171139934345</v>
      </c>
      <c r="AG11">
        <f t="shared" si="22"/>
        <v>0.18564525567896467</v>
      </c>
      <c r="AH11">
        <f t="shared" si="23"/>
        <v>0.46839420002952287</v>
      </c>
      <c r="AI11">
        <f t="shared" si="24"/>
        <v>0.46675245229741713</v>
      </c>
      <c r="AJ11">
        <f t="shared" si="25"/>
        <v>0.54314462902311555</v>
      </c>
      <c r="AK11">
        <f t="shared" si="26"/>
        <v>0.47126915552390336</v>
      </c>
      <c r="AL11">
        <f t="shared" si="27"/>
        <v>0.37744919984086511</v>
      </c>
      <c r="AM11">
        <f t="shared" si="28"/>
        <v>0.44939724977238826</v>
      </c>
    </row>
    <row r="12" spans="1:39" x14ac:dyDescent="0.2">
      <c r="A12">
        <v>5</v>
      </c>
      <c r="B12">
        <f>[6]ST001!J23</f>
        <v>3.7833862737831805E-2</v>
      </c>
      <c r="C12">
        <f>[6]ST002!J23</f>
        <v>6.2101040432195435E-2</v>
      </c>
      <c r="D12">
        <f>[6]ST003!J23</f>
        <v>6.1501347646959276E-2</v>
      </c>
      <c r="E12">
        <f>[7]ST004!J23</f>
        <v>7.0379390472688666E-2</v>
      </c>
      <c r="F12">
        <f>[6]ROT001!J23</f>
        <v>4.7141792521390363E-2</v>
      </c>
      <c r="G12">
        <f>[6]ROT002!J23</f>
        <v>7.5594641548118721E-2</v>
      </c>
      <c r="H12">
        <f>[6]ROT003!J23</f>
        <v>6.9196123378426469E-2</v>
      </c>
      <c r="I12">
        <f>[7]ROT004!J23</f>
        <v>0.12029684866886303</v>
      </c>
      <c r="J12">
        <f>[7]MIX001!J23</f>
        <v>0.10158447005311361</v>
      </c>
      <c r="K12">
        <f>[7]MIX002!J23</f>
        <v>9.9091452906606065E-2</v>
      </c>
      <c r="L12">
        <f>[7]MIX003!J23</f>
        <v>0.1168551703740168</v>
      </c>
      <c r="N12">
        <f>PUF!G12</f>
        <v>10</v>
      </c>
      <c r="O12">
        <f t="shared" si="7"/>
        <v>0.10257689359445413</v>
      </c>
      <c r="P12">
        <f t="shared" si="8"/>
        <v>0.13609392032153911</v>
      </c>
      <c r="Q12">
        <f t="shared" si="9"/>
        <v>0.13388485918691581</v>
      </c>
      <c r="R12">
        <f t="shared" si="10"/>
        <v>0.27454343636693079</v>
      </c>
      <c r="S12">
        <f t="shared" si="11"/>
        <v>0.11281793911429475</v>
      </c>
      <c r="T12">
        <f t="shared" si="12"/>
        <v>0.2630204529056922</v>
      </c>
      <c r="U12">
        <f t="shared" si="13"/>
        <v>0.26209855158405299</v>
      </c>
      <c r="V12">
        <f t="shared" si="14"/>
        <v>0.42698847538224982</v>
      </c>
      <c r="W12">
        <f t="shared" si="15"/>
        <v>0.38856190233063848</v>
      </c>
      <c r="X12">
        <f t="shared" si="16"/>
        <v>0.2593810653614177</v>
      </c>
      <c r="Y12">
        <f t="shared" si="17"/>
        <v>0.28245644576841294</v>
      </c>
      <c r="Z12">
        <f>[8]WB!N12</f>
        <v>2.1327455380003829E-2</v>
      </c>
      <c r="AB12" t="str">
        <f>PUF!S12</f>
        <v xml:space="preserve">PCB10 </v>
      </c>
      <c r="AC12">
        <f t="shared" si="18"/>
        <v>0.10257689359445413</v>
      </c>
      <c r="AD12">
        <f t="shared" si="19"/>
        <v>0.13609392032153911</v>
      </c>
      <c r="AE12">
        <f t="shared" si="20"/>
        <v>0.13388485918691581</v>
      </c>
      <c r="AF12">
        <f t="shared" si="21"/>
        <v>0.27454343636693079</v>
      </c>
      <c r="AG12">
        <f t="shared" si="22"/>
        <v>0.11281793911429475</v>
      </c>
      <c r="AH12">
        <f t="shared" si="23"/>
        <v>0.2630204529056922</v>
      </c>
      <c r="AI12">
        <f t="shared" si="24"/>
        <v>0.26209855158405299</v>
      </c>
      <c r="AJ12">
        <f t="shared" si="25"/>
        <v>0.42698847538224982</v>
      </c>
      <c r="AK12">
        <f t="shared" si="26"/>
        <v>0.38856190233063848</v>
      </c>
      <c r="AL12">
        <f t="shared" si="27"/>
        <v>0.2593810653614177</v>
      </c>
      <c r="AM12">
        <f t="shared" si="28"/>
        <v>0.28245644576841294</v>
      </c>
    </row>
    <row r="13" spans="1:39" x14ac:dyDescent="0.2">
      <c r="A13">
        <v>8</v>
      </c>
      <c r="B13">
        <f>[6]ST001!J24</f>
        <v>0.51084066818901275</v>
      </c>
      <c r="C13">
        <f>[6]ST002!J24</f>
        <v>1.132494485328766</v>
      </c>
      <c r="D13">
        <f>[6]ST003!J24</f>
        <v>1.1885957638012794</v>
      </c>
      <c r="E13">
        <f>[7]ST004!J24</f>
        <v>1.4890320289365968</v>
      </c>
      <c r="F13">
        <f>[6]ROT001!J24</f>
        <v>0.97656900205125363</v>
      </c>
      <c r="G13">
        <f>[6]ROT002!J24</f>
        <v>2.2960891233342475</v>
      </c>
      <c r="H13">
        <f>[6]ROT003!J24</f>
        <v>2.1017424385161814</v>
      </c>
      <c r="I13">
        <f>[7]ROT004!J24</f>
        <v>2.6752785918201107</v>
      </c>
      <c r="J13">
        <f>[7]MIX001!J24</f>
        <v>2.1941920156560291</v>
      </c>
      <c r="K13">
        <f>[7]MIX002!J24</f>
        <v>2.0549739913752272</v>
      </c>
      <c r="L13">
        <f>[7]MIX003!J24</f>
        <v>2.3155271849351675</v>
      </c>
      <c r="N13">
        <f>PUF!G13</f>
        <v>11</v>
      </c>
      <c r="O13">
        <f t="shared" si="7"/>
        <v>0.86999549912661056</v>
      </c>
      <c r="P13">
        <f t="shared" si="8"/>
        <v>0.88697314848846209</v>
      </c>
      <c r="Q13">
        <f t="shared" si="9"/>
        <v>0.80512307013650442</v>
      </c>
      <c r="R13">
        <f t="shared" si="10"/>
        <v>0.72058504918716537</v>
      </c>
      <c r="S13">
        <f t="shared" si="11"/>
        <v>0.8654239966606313</v>
      </c>
      <c r="T13">
        <f t="shared" si="12"/>
        <v>1.7577885283993</v>
      </c>
      <c r="U13">
        <f t="shared" si="13"/>
        <v>1.7516273818055992</v>
      </c>
      <c r="V13">
        <f t="shared" si="14"/>
        <v>1.4216863829183966</v>
      </c>
      <c r="W13">
        <f t="shared" si="15"/>
        <v>1.4308974102629732</v>
      </c>
      <c r="X13">
        <f t="shared" si="16"/>
        <v>1.1767710312209561</v>
      </c>
      <c r="Y13">
        <f t="shared" si="17"/>
        <v>1.2228346937915007</v>
      </c>
      <c r="Z13">
        <f>[8]WB!N13</f>
        <v>0.1110613787492308</v>
      </c>
      <c r="AB13" t="str">
        <f>PUF!S13</f>
        <v xml:space="preserve">PCB11 </v>
      </c>
      <c r="AC13">
        <f t="shared" si="18"/>
        <v>0.86999549912661056</v>
      </c>
      <c r="AD13">
        <f t="shared" si="19"/>
        <v>0.88697314848846209</v>
      </c>
      <c r="AE13">
        <f t="shared" si="20"/>
        <v>0.80512307013650442</v>
      </c>
      <c r="AF13">
        <f t="shared" si="21"/>
        <v>0.72058504918716537</v>
      </c>
      <c r="AG13">
        <f t="shared" si="22"/>
        <v>0.8654239966606313</v>
      </c>
      <c r="AH13">
        <f t="shared" si="23"/>
        <v>1.7577885283993</v>
      </c>
      <c r="AI13">
        <f t="shared" si="24"/>
        <v>1.7516273818055992</v>
      </c>
      <c r="AJ13">
        <f t="shared" si="25"/>
        <v>1.4216863829183966</v>
      </c>
      <c r="AK13">
        <f t="shared" si="26"/>
        <v>1.4308974102629732</v>
      </c>
      <c r="AL13">
        <f t="shared" si="27"/>
        <v>1.1767710312209561</v>
      </c>
      <c r="AM13">
        <f t="shared" si="28"/>
        <v>1.2228346937915007</v>
      </c>
    </row>
    <row r="14" spans="1:39" x14ac:dyDescent="0.2">
      <c r="A14">
        <v>14</v>
      </c>
      <c r="B14">
        <f>[6]ST001!J25</f>
        <v>3.196464468679084E-2</v>
      </c>
      <c r="C14">
        <f>[6]ST002!J25</f>
        <v>4.8855259808975947E-2</v>
      </c>
      <c r="D14">
        <f>[6]ST003!J25</f>
        <v>4.3200776105912338E-2</v>
      </c>
      <c r="E14">
        <f>[7]ST004!J25</f>
        <v>4.3637169993763818E-2</v>
      </c>
      <c r="F14">
        <f>[6]ROT001!J25</f>
        <v>3.613356641404717E-2</v>
      </c>
      <c r="G14">
        <f>[6]ROT002!J25</f>
        <v>5.8254940785698504E-2</v>
      </c>
      <c r="H14">
        <f>[6]ROT003!J25</f>
        <v>5.332409794474962E-2</v>
      </c>
      <c r="I14">
        <f>[7]ROT004!J25</f>
        <v>5.7222354026749182E-2</v>
      </c>
      <c r="J14">
        <f>[7]MIX001!J25</f>
        <v>5.1051821440217998E-2</v>
      </c>
      <c r="K14">
        <f>[7]MIX002!J25</f>
        <v>2.2970194656357718E-2</v>
      </c>
      <c r="L14">
        <f>[7]MIX003!J25</f>
        <v>4.7748527768200072E-2</v>
      </c>
      <c r="N14" t="str">
        <f>PUF!G14</f>
        <v>12/13</v>
      </c>
      <c r="O14">
        <f t="shared" si="7"/>
        <v>0.27634372356441317</v>
      </c>
      <c r="P14">
        <f t="shared" si="8"/>
        <v>0.4735852666991513</v>
      </c>
      <c r="Q14">
        <f t="shared" si="9"/>
        <v>0.37761639799590252</v>
      </c>
      <c r="R14">
        <f t="shared" si="10"/>
        <v>0.62900346255558426</v>
      </c>
      <c r="S14">
        <f t="shared" si="11"/>
        <v>0.25431357053335252</v>
      </c>
      <c r="T14">
        <f t="shared" si="12"/>
        <v>0.62890168537135338</v>
      </c>
      <c r="U14">
        <f t="shared" si="13"/>
        <v>0.62669734997264248</v>
      </c>
      <c r="V14">
        <f t="shared" si="14"/>
        <v>1.0054819983392991</v>
      </c>
      <c r="W14">
        <f t="shared" si="15"/>
        <v>0.88587116514204756</v>
      </c>
      <c r="X14">
        <f t="shared" si="16"/>
        <v>0.67217106259114057</v>
      </c>
      <c r="Y14">
        <f t="shared" si="17"/>
        <v>0.74282854932931941</v>
      </c>
      <c r="Z14">
        <f>[8]WB!N14</f>
        <v>4.4566806322310061E-2</v>
      </c>
      <c r="AB14" t="str">
        <f>PUF!S14</f>
        <v xml:space="preserve">PCB12+13 </v>
      </c>
      <c r="AC14">
        <f t="shared" si="18"/>
        <v>0.27634372356441317</v>
      </c>
      <c r="AD14">
        <f t="shared" si="19"/>
        <v>0.4735852666991513</v>
      </c>
      <c r="AE14">
        <f t="shared" si="20"/>
        <v>0.37761639799590252</v>
      </c>
      <c r="AF14">
        <f t="shared" si="21"/>
        <v>0.62900346255558426</v>
      </c>
      <c r="AG14">
        <f t="shared" si="22"/>
        <v>0.25431357053335252</v>
      </c>
      <c r="AH14">
        <f t="shared" si="23"/>
        <v>0.62890168537135338</v>
      </c>
      <c r="AI14">
        <f t="shared" si="24"/>
        <v>0.62669734997264248</v>
      </c>
      <c r="AJ14">
        <f t="shared" si="25"/>
        <v>1.0054819983392991</v>
      </c>
      <c r="AK14">
        <f t="shared" si="26"/>
        <v>0.88587116514204756</v>
      </c>
      <c r="AL14">
        <f t="shared" si="27"/>
        <v>0.67217106259114057</v>
      </c>
      <c r="AM14">
        <f t="shared" si="28"/>
        <v>0.74282854932931941</v>
      </c>
    </row>
    <row r="15" spans="1:39" x14ac:dyDescent="0.2">
      <c r="A15">
        <v>11</v>
      </c>
      <c r="B15">
        <f>[6]ST001!J26</f>
        <v>0.33079162200125128</v>
      </c>
      <c r="C15">
        <f>[6]ST002!J26</f>
        <v>0.38720554262489593</v>
      </c>
      <c r="D15">
        <f>[6]ST003!J26</f>
        <v>0.35875235344557183</v>
      </c>
      <c r="E15">
        <f>[7]ST004!J26</f>
        <v>0.25260777898798392</v>
      </c>
      <c r="F15">
        <f>[6]ROT001!J26</f>
        <v>0.38614209716472114</v>
      </c>
      <c r="G15">
        <f>[6]ROT002!J26</f>
        <v>0.660944251597674</v>
      </c>
      <c r="H15">
        <f>[6]ROT003!J26</f>
        <v>0.60500028895173164</v>
      </c>
      <c r="I15">
        <f>[7]ROT004!J26</f>
        <v>0.48216477774145178</v>
      </c>
      <c r="J15">
        <f>[7]MIX001!J26</f>
        <v>0.48948403402679103</v>
      </c>
      <c r="K15">
        <f>[7]MIX002!J26</f>
        <v>0.44924562389928313</v>
      </c>
      <c r="L15">
        <f>[7]MIX003!J26</f>
        <v>0.46077829041418861</v>
      </c>
      <c r="N15">
        <f>PUF!G15</f>
        <v>14</v>
      </c>
      <c r="O15">
        <f t="shared" si="7"/>
        <v>8.4068323255732769E-2</v>
      </c>
      <c r="P15">
        <f t="shared" si="8"/>
        <v>0.11191292180176307</v>
      </c>
      <c r="Q15">
        <f t="shared" si="9"/>
        <v>9.6952510991537885E-2</v>
      </c>
      <c r="R15">
        <f t="shared" si="10"/>
        <v>0.12447871721258727</v>
      </c>
      <c r="S15">
        <f t="shared" si="11"/>
        <v>8.0982766938015274E-2</v>
      </c>
      <c r="T15">
        <f t="shared" si="12"/>
        <v>0.15492965766500616</v>
      </c>
      <c r="U15">
        <f t="shared" si="13"/>
        <v>0.1543866205947533</v>
      </c>
      <c r="V15">
        <f t="shared" si="14"/>
        <v>0.16872290402346229</v>
      </c>
      <c r="W15">
        <f t="shared" si="15"/>
        <v>0.14923861456126147</v>
      </c>
      <c r="X15">
        <f t="shared" si="16"/>
        <v>6.0168999351606814E-2</v>
      </c>
      <c r="Y15">
        <f t="shared" si="17"/>
        <v>0.12671724676945403</v>
      </c>
      <c r="Z15">
        <f>[8]WB!N15</f>
        <v>1.5357912773934576E-2</v>
      </c>
      <c r="AB15" t="str">
        <f>PUF!S15</f>
        <v>PCB14</v>
      </c>
      <c r="AC15">
        <f t="shared" si="18"/>
        <v>8.4068323255732769E-2</v>
      </c>
      <c r="AD15">
        <f t="shared" si="19"/>
        <v>0.11191292180176307</v>
      </c>
      <c r="AE15">
        <f t="shared" si="20"/>
        <v>9.6952510991537885E-2</v>
      </c>
      <c r="AF15">
        <f t="shared" si="21"/>
        <v>0.12447871721258727</v>
      </c>
      <c r="AG15">
        <f t="shared" si="22"/>
        <v>8.0982766938015274E-2</v>
      </c>
      <c r="AH15">
        <f t="shared" si="23"/>
        <v>0.15492965766500616</v>
      </c>
      <c r="AI15">
        <f t="shared" si="24"/>
        <v>0.1543866205947533</v>
      </c>
      <c r="AJ15">
        <f t="shared" si="25"/>
        <v>0.16872290402346229</v>
      </c>
      <c r="AK15">
        <f t="shared" si="26"/>
        <v>0.14923861456126147</v>
      </c>
      <c r="AL15">
        <f t="shared" si="27"/>
        <v>6.0168999351606814E-2</v>
      </c>
      <c r="AM15">
        <f t="shared" si="28"/>
        <v>0.12671724676945403</v>
      </c>
    </row>
    <row r="16" spans="1:39" x14ac:dyDescent="0.2">
      <c r="A16" t="s">
        <v>186</v>
      </c>
      <c r="B16">
        <f>[6]ST001!J27</f>
        <v>0.10507202467082465</v>
      </c>
      <c r="C16">
        <f>[6]ST002!J27</f>
        <v>0.20674226777202862</v>
      </c>
      <c r="D16">
        <f>[6]ST003!J27</f>
        <v>0.16826094855001655</v>
      </c>
      <c r="E16">
        <f>[7]ST004!J27</f>
        <v>0.22050300354017913</v>
      </c>
      <c r="F16">
        <f>[6]ROT001!J27</f>
        <v>0.113471750081025</v>
      </c>
      <c r="G16">
        <f>[6]ROT002!J27</f>
        <v>0.23647267407348871</v>
      </c>
      <c r="H16">
        <f>[6]ROT003!J27</f>
        <v>0.21645703975459582</v>
      </c>
      <c r="I16">
        <f>[7]ROT004!J27</f>
        <v>0.34100910726675115</v>
      </c>
      <c r="J16">
        <f>[7]MIX001!J27</f>
        <v>0.30304044750633208</v>
      </c>
      <c r="K16">
        <f>[7]MIX002!J27</f>
        <v>0.25660889023372108</v>
      </c>
      <c r="L16">
        <f>[7]MIX003!J27</f>
        <v>0.27990640989220728</v>
      </c>
      <c r="N16">
        <f>PUF!G16</f>
        <v>15</v>
      </c>
      <c r="O16">
        <f t="shared" si="7"/>
        <v>0.55218490564732159</v>
      </c>
      <c r="P16">
        <f t="shared" si="8"/>
        <v>1.0038061285539401</v>
      </c>
      <c r="Q16">
        <f t="shared" si="9"/>
        <v>0.88381140050403295</v>
      </c>
      <c r="R16">
        <f t="shared" si="10"/>
        <v>0.9892428527414483</v>
      </c>
      <c r="S16">
        <f t="shared" si="11"/>
        <v>0.55800671048943584</v>
      </c>
      <c r="T16">
        <f t="shared" si="12"/>
        <v>1.6819853767868993</v>
      </c>
      <c r="U16">
        <f t="shared" si="13"/>
        <v>1.6760899244572143</v>
      </c>
      <c r="V16">
        <f t="shared" si="14"/>
        <v>1.801499354706197</v>
      </c>
      <c r="W16">
        <f t="shared" si="15"/>
        <v>1.2723522854239542</v>
      </c>
      <c r="X16">
        <f t="shared" si="16"/>
        <v>1.1431481272423198</v>
      </c>
      <c r="Y16">
        <f t="shared" si="17"/>
        <v>1.2809460049181001</v>
      </c>
      <c r="Z16">
        <f>[8]WB!N16</f>
        <v>4.161929620929368E-2</v>
      </c>
      <c r="AB16" t="str">
        <f>PUF!S16</f>
        <v xml:space="preserve">PCB15 </v>
      </c>
      <c r="AC16">
        <f t="shared" si="18"/>
        <v>0.55218490564732159</v>
      </c>
      <c r="AD16">
        <f t="shared" si="19"/>
        <v>1.0038061285539401</v>
      </c>
      <c r="AE16">
        <f t="shared" si="20"/>
        <v>0.88381140050403295</v>
      </c>
      <c r="AF16">
        <f t="shared" si="21"/>
        <v>0.9892428527414483</v>
      </c>
      <c r="AG16">
        <f t="shared" si="22"/>
        <v>0.55800671048943584</v>
      </c>
      <c r="AH16">
        <f t="shared" si="23"/>
        <v>1.6819853767868993</v>
      </c>
      <c r="AI16">
        <f t="shared" si="24"/>
        <v>1.6760899244572143</v>
      </c>
      <c r="AJ16">
        <f t="shared" si="25"/>
        <v>1.801499354706197</v>
      </c>
      <c r="AK16">
        <f t="shared" si="26"/>
        <v>1.2723522854239542</v>
      </c>
      <c r="AL16">
        <f t="shared" si="27"/>
        <v>1.1431481272423198</v>
      </c>
      <c r="AM16">
        <f t="shared" si="28"/>
        <v>1.2809460049181001</v>
      </c>
    </row>
    <row r="17" spans="1:39" x14ac:dyDescent="0.2">
      <c r="A17">
        <v>15</v>
      </c>
      <c r="B17">
        <f>[6]ST001!J28</f>
        <v>0.20995297190279272</v>
      </c>
      <c r="C17">
        <f>[6]ST002!J28</f>
        <v>0.43820863952791961</v>
      </c>
      <c r="D17">
        <f>[6]ST003!J28</f>
        <v>0.39381484855363935</v>
      </c>
      <c r="E17">
        <f>[7]ST004!J28</f>
        <v>0.34678826627423925</v>
      </c>
      <c r="F17">
        <f>[6]ROT001!J28</f>
        <v>0.24897608831255097</v>
      </c>
      <c r="G17">
        <f>[6]ROT002!J28</f>
        <v>0.63244158674251794</v>
      </c>
      <c r="H17">
        <f>[6]ROT003!J28</f>
        <v>0.57891016042488497</v>
      </c>
      <c r="I17">
        <f>[7]ROT004!J28</f>
        <v>0.6109783046386118</v>
      </c>
      <c r="J17">
        <f>[7]MIX001!J28</f>
        <v>0.43524862432874584</v>
      </c>
      <c r="K17">
        <f>[7]MIX002!J28</f>
        <v>0.43640970078897684</v>
      </c>
      <c r="L17">
        <f>[7]MIX003!J28</f>
        <v>0.48267530620102322</v>
      </c>
      <c r="N17">
        <f>PUF!G17</f>
        <v>16</v>
      </c>
      <c r="O17">
        <f t="shared" si="7"/>
        <v>0.5213266844772052</v>
      </c>
      <c r="P17">
        <f t="shared" si="8"/>
        <v>1.7103224890786815</v>
      </c>
      <c r="Q17">
        <f t="shared" si="9"/>
        <v>2.247230995201988</v>
      </c>
      <c r="R17">
        <f t="shared" si="10"/>
        <v>1.8069887434074641</v>
      </c>
      <c r="S17">
        <f t="shared" si="11"/>
        <v>1.3680632705372562</v>
      </c>
      <c r="T17">
        <f t="shared" si="12"/>
        <v>2.2365835119036719</v>
      </c>
      <c r="U17">
        <f t="shared" si="13"/>
        <v>2.924932661672107</v>
      </c>
      <c r="V17">
        <f t="shared" si="14"/>
        <v>3.9081470010241373</v>
      </c>
      <c r="W17">
        <f t="shared" si="15"/>
        <v>3.6116884730744419</v>
      </c>
      <c r="X17">
        <f t="shared" si="16"/>
        <v>2.8900275050725548</v>
      </c>
      <c r="Y17">
        <f t="shared" si="17"/>
        <v>2.8774524812725066</v>
      </c>
      <c r="Z17">
        <f>[8]WB!N17</f>
        <v>2.024563223131472E-2</v>
      </c>
      <c r="AB17" t="str">
        <f>PUF!S17</f>
        <v xml:space="preserve">PCB16 </v>
      </c>
      <c r="AC17">
        <f t="shared" si="18"/>
        <v>0.5213266844772052</v>
      </c>
      <c r="AD17">
        <f t="shared" si="19"/>
        <v>1.7103224890786815</v>
      </c>
      <c r="AE17">
        <f t="shared" si="20"/>
        <v>2.247230995201988</v>
      </c>
      <c r="AF17">
        <f t="shared" si="21"/>
        <v>1.8069887434074641</v>
      </c>
      <c r="AG17">
        <f t="shared" si="22"/>
        <v>1.3680632705372562</v>
      </c>
      <c r="AH17">
        <f t="shared" si="23"/>
        <v>2.2365835119036719</v>
      </c>
      <c r="AI17">
        <f t="shared" si="24"/>
        <v>2.924932661672107</v>
      </c>
      <c r="AJ17">
        <f t="shared" si="25"/>
        <v>3.9081470010241373</v>
      </c>
      <c r="AK17">
        <f t="shared" si="26"/>
        <v>3.6116884730744419</v>
      </c>
      <c r="AL17">
        <f t="shared" si="27"/>
        <v>2.8900275050725548</v>
      </c>
      <c r="AM17">
        <f t="shared" si="28"/>
        <v>2.8774524812725066</v>
      </c>
    </row>
    <row r="18" spans="1:39" x14ac:dyDescent="0.2">
      <c r="A18" t="s">
        <v>214</v>
      </c>
      <c r="B18">
        <f>[6]ST001!J29</f>
        <v>7.8458988482826566</v>
      </c>
      <c r="C18">
        <f>[6]ST002!J29</f>
        <v>7.8458988482826566</v>
      </c>
      <c r="D18">
        <f>[6]ST003!J29</f>
        <v>7.8458988482826566</v>
      </c>
      <c r="E18">
        <f>[7]ST004!J29</f>
        <v>7.8324137456313743</v>
      </c>
      <c r="F18">
        <f>[6]ROT001!J29</f>
        <v>7.8458988482826566</v>
      </c>
      <c r="G18">
        <f>[6]ROT002!J29</f>
        <v>7.8458988482826575</v>
      </c>
      <c r="H18">
        <f>[6]ROT003!J29</f>
        <v>7.8458988482826566</v>
      </c>
      <c r="I18">
        <f>[7]ROT004!J29</f>
        <v>7.8324137456313743</v>
      </c>
      <c r="J18">
        <f>[7]MIX001!J29</f>
        <v>7.8324137456313743</v>
      </c>
      <c r="K18">
        <f>[7]MIX002!J29</f>
        <v>7.8324137456313743</v>
      </c>
      <c r="L18">
        <f>[7]MIX003!J29</f>
        <v>7.8324137456313743</v>
      </c>
      <c r="N18">
        <f>PUF!G18</f>
        <v>17</v>
      </c>
      <c r="O18">
        <f t="shared" si="7"/>
        <v>0.52668307174626716</v>
      </c>
      <c r="P18">
        <f t="shared" si="8"/>
        <v>1.4443788497369106</v>
      </c>
      <c r="Q18">
        <f t="shared" si="9"/>
        <v>2.1270625418991123</v>
      </c>
      <c r="R18">
        <f t="shared" si="10"/>
        <v>1.9499984610615482</v>
      </c>
      <c r="S18">
        <f t="shared" si="11"/>
        <v>1.3644136421935005</v>
      </c>
      <c r="T18">
        <f t="shared" si="12"/>
        <v>2.4958407281441901</v>
      </c>
      <c r="U18">
        <f t="shared" si="13"/>
        <v>3.5080795480798632</v>
      </c>
      <c r="V18">
        <f t="shared" si="14"/>
        <v>3.8693421815950932</v>
      </c>
      <c r="W18">
        <f t="shared" si="15"/>
        <v>3.3481060139296899</v>
      </c>
      <c r="X18">
        <f t="shared" si="16"/>
        <v>2.8676545221168364</v>
      </c>
      <c r="Y18">
        <f t="shared" si="17"/>
        <v>3.220154928443872</v>
      </c>
      <c r="Z18">
        <f>[8]WB!N18</f>
        <v>2.0472008550260275E-2</v>
      </c>
      <c r="AB18" t="str">
        <f>PUF!S18</f>
        <v xml:space="preserve">PCB17 </v>
      </c>
      <c r="AC18">
        <f t="shared" si="18"/>
        <v>0.52668307174626716</v>
      </c>
      <c r="AD18">
        <f t="shared" si="19"/>
        <v>1.4443788497369106</v>
      </c>
      <c r="AE18">
        <f t="shared" si="20"/>
        <v>2.1270625418991123</v>
      </c>
      <c r="AF18">
        <f t="shared" si="21"/>
        <v>1.9499984610615482</v>
      </c>
      <c r="AG18">
        <f t="shared" si="22"/>
        <v>1.3644136421935005</v>
      </c>
      <c r="AH18">
        <f t="shared" si="23"/>
        <v>2.4958407281441901</v>
      </c>
      <c r="AI18">
        <f t="shared" si="24"/>
        <v>3.5080795480798632</v>
      </c>
      <c r="AJ18">
        <f t="shared" si="25"/>
        <v>3.8693421815950932</v>
      </c>
      <c r="AK18">
        <f t="shared" si="26"/>
        <v>3.3481060139296899</v>
      </c>
      <c r="AL18">
        <f t="shared" si="27"/>
        <v>2.8676545221168364</v>
      </c>
      <c r="AM18">
        <f t="shared" si="28"/>
        <v>3.220154928443872</v>
      </c>
    </row>
    <row r="19" spans="1:39" x14ac:dyDescent="0.2">
      <c r="A19">
        <v>19</v>
      </c>
      <c r="B19">
        <f>[6]ST001!J30</f>
        <v>6.8284396127147193E-2</v>
      </c>
      <c r="C19">
        <f>[6]ST002!J30</f>
        <v>0.18477633706269878</v>
      </c>
      <c r="D19">
        <f>[6]ST003!J30</f>
        <v>0.28025548856992033</v>
      </c>
      <c r="E19">
        <f>[7]ST004!J30</f>
        <v>0.25182438921023664</v>
      </c>
      <c r="F19">
        <f>[6]ROT001!J30</f>
        <v>0.17989647429761871</v>
      </c>
      <c r="G19">
        <f>[6]ROT002!J30</f>
        <v>0.27518670069633389</v>
      </c>
      <c r="H19">
        <f>[6]ROT003!J30</f>
        <v>0.35727926568251162</v>
      </c>
      <c r="I19">
        <f>[7]ROT004!J30</f>
        <v>0.42095404030928396</v>
      </c>
      <c r="J19">
        <f>[7]MIX001!J30</f>
        <v>0.35809398836200701</v>
      </c>
      <c r="K19">
        <f>[7]MIX002!J30</f>
        <v>0.30206158817159606</v>
      </c>
      <c r="L19">
        <f>[7]MIX003!J30</f>
        <v>0.3513168691253456</v>
      </c>
      <c r="N19" t="str">
        <f>PUF!G19</f>
        <v>18/30</v>
      </c>
      <c r="O19">
        <f t="shared" si="7"/>
        <v>1.1277686248420584</v>
      </c>
      <c r="P19">
        <f t="shared" si="8"/>
        <v>2.989204520507041</v>
      </c>
      <c r="Q19">
        <f t="shared" si="9"/>
        <v>4.4363272539694236</v>
      </c>
      <c r="R19">
        <f t="shared" si="10"/>
        <v>4.9363612519620537</v>
      </c>
      <c r="S19">
        <f t="shared" si="11"/>
        <v>2.8174700311743059</v>
      </c>
      <c r="T19">
        <f t="shared" si="12"/>
        <v>5.7306489699034264</v>
      </c>
      <c r="U19">
        <f t="shared" si="13"/>
        <v>7.9290009794109952</v>
      </c>
      <c r="V19">
        <f t="shared" si="14"/>
        <v>9.9929983897796557</v>
      </c>
      <c r="W19">
        <f t="shared" si="15"/>
        <v>8.3241407651553665</v>
      </c>
      <c r="X19">
        <f t="shared" si="16"/>
        <v>6.8790067125044168</v>
      </c>
      <c r="Y19">
        <f t="shared" si="17"/>
        <v>7.3641261623094989</v>
      </c>
      <c r="Z19">
        <f>[8]WB!N19</f>
        <v>3.6299288648372299E-2</v>
      </c>
      <c r="AB19" t="str">
        <f>PUF!S19</f>
        <v xml:space="preserve">PCB18+30 </v>
      </c>
      <c r="AC19">
        <f t="shared" si="18"/>
        <v>1.1277686248420584</v>
      </c>
      <c r="AD19">
        <f t="shared" si="19"/>
        <v>2.989204520507041</v>
      </c>
      <c r="AE19">
        <f t="shared" si="20"/>
        <v>4.4363272539694236</v>
      </c>
      <c r="AF19">
        <f t="shared" si="21"/>
        <v>4.9363612519620537</v>
      </c>
      <c r="AG19">
        <f t="shared" si="22"/>
        <v>2.8174700311743059</v>
      </c>
      <c r="AH19">
        <f t="shared" si="23"/>
        <v>5.7306489699034264</v>
      </c>
      <c r="AI19">
        <f t="shared" si="24"/>
        <v>7.9290009794109952</v>
      </c>
      <c r="AJ19">
        <f t="shared" si="25"/>
        <v>9.9929983897796557</v>
      </c>
      <c r="AK19">
        <f t="shared" si="26"/>
        <v>8.3241407651553665</v>
      </c>
      <c r="AL19">
        <f t="shared" si="27"/>
        <v>6.8790067125044168</v>
      </c>
      <c r="AM19">
        <f t="shared" si="28"/>
        <v>7.3641261623094989</v>
      </c>
    </row>
    <row r="20" spans="1:39" x14ac:dyDescent="0.2">
      <c r="A20" t="s">
        <v>187</v>
      </c>
      <c r="B20">
        <f>[6]ST001!J31</f>
        <v>0.42880269268994714</v>
      </c>
      <c r="C20">
        <f>[6]ST002!J31</f>
        <v>1.3049285204993741</v>
      </c>
      <c r="D20">
        <f>[6]ST003!J31</f>
        <v>1.976769641871551</v>
      </c>
      <c r="E20">
        <f>[7]ST004!J31</f>
        <v>1.7304872666274134</v>
      </c>
      <c r="F20">
        <f>[6]ROT001!J31</f>
        <v>1.2571222784836029</v>
      </c>
      <c r="G20">
        <f>[6]ROT002!J31</f>
        <v>2.1547754086385758</v>
      </c>
      <c r="H20">
        <f>[6]ROT003!J31</f>
        <v>2.7386234843493704</v>
      </c>
      <c r="I20">
        <f>[7]ROT004!J31</f>
        <v>3.3891242861087156</v>
      </c>
      <c r="J20">
        <f>[7]MIX001!J31</f>
        <v>2.8475374770482547</v>
      </c>
      <c r="K20">
        <f>[7]MIX002!J31</f>
        <v>2.6261384588640015</v>
      </c>
      <c r="L20">
        <f>[7]MIX003!J31</f>
        <v>2.7748881191311154</v>
      </c>
      <c r="N20">
        <f>PUF!G20</f>
        <v>19</v>
      </c>
      <c r="O20">
        <f t="shared" si="7"/>
        <v>0.17959075544837075</v>
      </c>
      <c r="P20">
        <f t="shared" si="8"/>
        <v>0.42326782912153904</v>
      </c>
      <c r="Q20">
        <f t="shared" si="9"/>
        <v>0.62895799069441738</v>
      </c>
      <c r="R20">
        <f t="shared" si="10"/>
        <v>0.71835036360546123</v>
      </c>
      <c r="S20">
        <f t="shared" si="11"/>
        <v>0.40318506299868317</v>
      </c>
      <c r="T20">
        <f t="shared" si="12"/>
        <v>0.73186206625262318</v>
      </c>
      <c r="U20">
        <f t="shared" si="13"/>
        <v>1.0344129683065562</v>
      </c>
      <c r="V20">
        <f t="shared" si="14"/>
        <v>1.241203535740435</v>
      </c>
      <c r="W20">
        <f t="shared" si="15"/>
        <v>1.0468079139633184</v>
      </c>
      <c r="X20">
        <f t="shared" si="16"/>
        <v>0.79123158400452043</v>
      </c>
      <c r="Y20">
        <f t="shared" si="17"/>
        <v>0.93234092190957107</v>
      </c>
      <c r="Z20">
        <f>[8]WB!N20</f>
        <v>1.5991985039720526E-2</v>
      </c>
      <c r="AB20" t="str">
        <f>PUF!S20</f>
        <v xml:space="preserve">PCB19 </v>
      </c>
      <c r="AC20">
        <f t="shared" si="18"/>
        <v>0.17959075544837075</v>
      </c>
      <c r="AD20">
        <f t="shared" si="19"/>
        <v>0.42326782912153904</v>
      </c>
      <c r="AE20">
        <f t="shared" si="20"/>
        <v>0.62895799069441738</v>
      </c>
      <c r="AF20">
        <f t="shared" si="21"/>
        <v>0.71835036360546123</v>
      </c>
      <c r="AG20">
        <f t="shared" si="22"/>
        <v>0.40318506299868317</v>
      </c>
      <c r="AH20">
        <f t="shared" si="23"/>
        <v>0.73186206625262318</v>
      </c>
      <c r="AI20">
        <f t="shared" si="24"/>
        <v>1.0344129683065562</v>
      </c>
      <c r="AJ20">
        <f t="shared" si="25"/>
        <v>1.241203535740435</v>
      </c>
      <c r="AK20">
        <f t="shared" si="26"/>
        <v>1.0468079139633184</v>
      </c>
      <c r="AL20">
        <f t="shared" si="27"/>
        <v>0.79123158400452043</v>
      </c>
      <c r="AM20">
        <f t="shared" si="28"/>
        <v>0.93234092190957107</v>
      </c>
    </row>
    <row r="21" spans="1:39" x14ac:dyDescent="0.2">
      <c r="A21">
        <v>17</v>
      </c>
      <c r="B21">
        <f>[6]ST001!J32</f>
        <v>0.20025660794619182</v>
      </c>
      <c r="C21">
        <f>[6]ST002!J32</f>
        <v>0.6305393767797679</v>
      </c>
      <c r="D21">
        <f>[6]ST003!J32</f>
        <v>0.94779136399960451</v>
      </c>
      <c r="E21">
        <f>[7]ST004!J32</f>
        <v>0.68359006453768367</v>
      </c>
      <c r="F21">
        <f>[6]ROT001!J32</f>
        <v>0.60878545918499238</v>
      </c>
      <c r="G21">
        <f>[6]ROT002!J32</f>
        <v>0.9384584980039925</v>
      </c>
      <c r="H21">
        <f>[6]ROT003!J32</f>
        <v>1.2116670259323032</v>
      </c>
      <c r="I21">
        <f>[7]ROT004!J32</f>
        <v>1.3122869680756515</v>
      </c>
      <c r="J21">
        <f>[7]MIX001!J32</f>
        <v>1.1453263010284391</v>
      </c>
      <c r="K21">
        <f>[7]MIX002!J32</f>
        <v>1.0947594822922566</v>
      </c>
      <c r="L21">
        <f>[7]MIX003!J32</f>
        <v>1.2133917121672559</v>
      </c>
      <c r="N21" t="str">
        <f>PUF!G21</f>
        <v>20/28</v>
      </c>
      <c r="O21">
        <f t="shared" si="7"/>
        <v>0.95429041325250363</v>
      </c>
      <c r="P21">
        <f t="shared" si="8"/>
        <v>2.1895270577241752</v>
      </c>
      <c r="Q21">
        <f t="shared" si="9"/>
        <v>2.6128364434583116</v>
      </c>
      <c r="R21">
        <f t="shared" si="10"/>
        <v>3.5325279009060853</v>
      </c>
      <c r="S21">
        <f t="shared" si="11"/>
        <v>1.9897995265468276</v>
      </c>
      <c r="T21">
        <f t="shared" si="12"/>
        <v>3.6669628410188961</v>
      </c>
      <c r="U21">
        <f t="shared" si="13"/>
        <v>5.6877284850539311</v>
      </c>
      <c r="V21">
        <f t="shared" si="14"/>
        <v>7.3870930796681318</v>
      </c>
      <c r="W21">
        <f t="shared" si="15"/>
        <v>6.0363261643491386</v>
      </c>
      <c r="X21">
        <f t="shared" si="16"/>
        <v>4.7347548340302028</v>
      </c>
      <c r="Y21">
        <f t="shared" si="17"/>
        <v>5.2842237701017858</v>
      </c>
      <c r="Z21">
        <f>[8]WB!N21</f>
        <v>3.6983934178761835E-2</v>
      </c>
      <c r="AB21" t="str">
        <f>PUF!S21</f>
        <v xml:space="preserve">PCB20+28 </v>
      </c>
      <c r="AC21">
        <f t="shared" si="18"/>
        <v>0.95429041325250363</v>
      </c>
      <c r="AD21">
        <f t="shared" si="19"/>
        <v>2.1895270577241752</v>
      </c>
      <c r="AE21">
        <f t="shared" si="20"/>
        <v>2.6128364434583116</v>
      </c>
      <c r="AF21">
        <f t="shared" si="21"/>
        <v>3.5325279009060853</v>
      </c>
      <c r="AG21">
        <f t="shared" si="22"/>
        <v>1.9897995265468276</v>
      </c>
      <c r="AH21">
        <f t="shared" si="23"/>
        <v>3.6669628410188961</v>
      </c>
      <c r="AI21">
        <f t="shared" si="24"/>
        <v>5.6877284850539311</v>
      </c>
      <c r="AJ21">
        <f t="shared" si="25"/>
        <v>7.3870930796681318</v>
      </c>
      <c r="AK21">
        <f t="shared" si="26"/>
        <v>6.0363261643491386</v>
      </c>
      <c r="AL21">
        <f t="shared" si="27"/>
        <v>4.7347548340302028</v>
      </c>
      <c r="AM21">
        <f t="shared" si="28"/>
        <v>5.2842237701017858</v>
      </c>
    </row>
    <row r="22" spans="1:39" x14ac:dyDescent="0.2">
      <c r="A22">
        <v>27</v>
      </c>
      <c r="B22">
        <f>[6]ST001!J33</f>
        <v>3.4557795202842093E-2</v>
      </c>
      <c r="C22">
        <f>[6]ST002!J33</f>
        <v>0.11551577081494299</v>
      </c>
      <c r="D22">
        <f>[6]ST003!J33</f>
        <v>0.16474634298652299</v>
      </c>
      <c r="E22">
        <f>[7]ST004!J33</f>
        <v>0.14528559158773027</v>
      </c>
      <c r="F22">
        <f>[6]ROT001!J33</f>
        <v>0.10346815766708868</v>
      </c>
      <c r="G22">
        <f>[6]ROT002!J33</f>
        <v>0.15615389995400944</v>
      </c>
      <c r="H22">
        <f>[6]ROT003!J33</f>
        <v>0.19785002342033242</v>
      </c>
      <c r="I22">
        <f>[7]ROT004!J33</f>
        <v>0.27832057862645476</v>
      </c>
      <c r="J22">
        <f>[7]MIX001!J33</f>
        <v>0.17764203244230461</v>
      </c>
      <c r="K22">
        <f>[7]MIX002!J33</f>
        <v>0.18462437818556221</v>
      </c>
      <c r="L22">
        <f>[7]MIX003!J33</f>
        <v>0.2000590602916418</v>
      </c>
      <c r="N22" t="str">
        <f>PUF!G22</f>
        <v>21/33</v>
      </c>
      <c r="O22">
        <f t="shared" si="7"/>
        <v>0.8399725805382674</v>
      </c>
      <c r="P22">
        <f t="shared" si="8"/>
        <v>1.8376938133148801</v>
      </c>
      <c r="Q22">
        <f t="shared" si="9"/>
        <v>2.0792869824966695</v>
      </c>
      <c r="R22">
        <f t="shared" si="10"/>
        <v>2.9524537697799906</v>
      </c>
      <c r="S22">
        <f t="shared" si="11"/>
        <v>1.4745972080860905</v>
      </c>
      <c r="T22">
        <f t="shared" si="12"/>
        <v>2.8771640068764066</v>
      </c>
      <c r="U22">
        <f t="shared" si="13"/>
        <v>4.310476172720886</v>
      </c>
      <c r="V22">
        <f t="shared" si="14"/>
        <v>5.8038442165940287</v>
      </c>
      <c r="W22">
        <f t="shared" si="15"/>
        <v>4.849055008156463</v>
      </c>
      <c r="X22">
        <f t="shared" si="16"/>
        <v>3.9442001587802618</v>
      </c>
      <c r="Y22">
        <f t="shared" si="17"/>
        <v>4.6601250247506449</v>
      </c>
      <c r="Z22">
        <f>[8]WB!N22</f>
        <v>2.7529896722613002E-2</v>
      </c>
      <c r="AB22" t="str">
        <f>PUF!S22</f>
        <v xml:space="preserve">PCB21+33 </v>
      </c>
      <c r="AC22">
        <f t="shared" si="18"/>
        <v>0.8399725805382674</v>
      </c>
      <c r="AD22">
        <f t="shared" si="19"/>
        <v>1.8376938133148801</v>
      </c>
      <c r="AE22">
        <f t="shared" si="20"/>
        <v>2.0792869824966695</v>
      </c>
      <c r="AF22">
        <f t="shared" si="21"/>
        <v>2.9524537697799906</v>
      </c>
      <c r="AG22">
        <f t="shared" si="22"/>
        <v>1.4745972080860905</v>
      </c>
      <c r="AH22">
        <f t="shared" si="23"/>
        <v>2.8771640068764066</v>
      </c>
      <c r="AI22">
        <f t="shared" si="24"/>
        <v>4.310476172720886</v>
      </c>
      <c r="AJ22">
        <f t="shared" si="25"/>
        <v>5.8038442165940287</v>
      </c>
      <c r="AK22">
        <f t="shared" si="26"/>
        <v>4.849055008156463</v>
      </c>
      <c r="AL22">
        <f t="shared" si="27"/>
        <v>3.9442001587802618</v>
      </c>
      <c r="AM22">
        <f t="shared" si="28"/>
        <v>4.6601250247506449</v>
      </c>
    </row>
    <row r="23" spans="1:39" x14ac:dyDescent="0.2">
      <c r="A23">
        <v>24</v>
      </c>
      <c r="B23">
        <f>[6]ST001!J34</f>
        <v>2.3298659641749739E-2</v>
      </c>
      <c r="C23">
        <f>[6]ST002!J34</f>
        <v>7.757934932594332E-2</v>
      </c>
      <c r="D23">
        <f>[6]ST003!J34</f>
        <v>6.342198625947422E-2</v>
      </c>
      <c r="E23">
        <f>[7]ST004!J34</f>
        <v>0.13607851085465403</v>
      </c>
      <c r="F23">
        <f>[6]ROT001!J34</f>
        <v>3.9954725700485257E-2</v>
      </c>
      <c r="G23">
        <f>[6]ROT002!J34</f>
        <v>0.1098416782405722</v>
      </c>
      <c r="H23">
        <f>[6]ROT003!J34</f>
        <v>0.18415028450218943</v>
      </c>
      <c r="I23">
        <f>[7]ROT004!J34</f>
        <v>0.2213413571474025</v>
      </c>
      <c r="J23">
        <f>[7]MIX001!J34</f>
        <v>0.17546450964688184</v>
      </c>
      <c r="K23">
        <f>[7]MIX002!J34</f>
        <v>0.15777417449853023</v>
      </c>
      <c r="L23">
        <f>[7]MIX003!J34</f>
        <v>0.18828944010868146</v>
      </c>
      <c r="N23">
        <f>PUF!G23</f>
        <v>22</v>
      </c>
      <c r="O23">
        <f t="shared" si="7"/>
        <v>0.40216109986460807</v>
      </c>
      <c r="P23">
        <f t="shared" si="8"/>
        <v>0.94523198293050148</v>
      </c>
      <c r="Q23">
        <f t="shared" si="9"/>
        <v>1.1150554267051591</v>
      </c>
      <c r="R23">
        <f t="shared" si="10"/>
        <v>1.4813272360551661</v>
      </c>
      <c r="S23">
        <f t="shared" si="11"/>
        <v>0.8388831846489162</v>
      </c>
      <c r="T23">
        <f t="shared" si="12"/>
        <v>1.4977038303373715</v>
      </c>
      <c r="U23">
        <f t="shared" si="13"/>
        <v>2.3164959830320613</v>
      </c>
      <c r="V23">
        <f t="shared" si="14"/>
        <v>2.9949263173221734</v>
      </c>
      <c r="W23">
        <f t="shared" si="15"/>
        <v>2.3135493325987997</v>
      </c>
      <c r="X23">
        <f t="shared" si="16"/>
        <v>1.9928305787116869</v>
      </c>
      <c r="Y23">
        <f t="shared" si="17"/>
        <v>2.2622059996341828</v>
      </c>
      <c r="Z23">
        <f>[8]WB!N23</f>
        <v>1.8031416174093012E-2</v>
      </c>
      <c r="AB23" t="str">
        <f>PUF!S23</f>
        <v xml:space="preserve">PCB22 </v>
      </c>
      <c r="AC23">
        <f t="shared" si="18"/>
        <v>0.40216109986460807</v>
      </c>
      <c r="AD23">
        <f t="shared" si="19"/>
        <v>0.94523198293050148</v>
      </c>
      <c r="AE23">
        <f t="shared" si="20"/>
        <v>1.1150554267051591</v>
      </c>
      <c r="AF23">
        <f t="shared" si="21"/>
        <v>1.4813272360551661</v>
      </c>
      <c r="AG23">
        <f t="shared" si="22"/>
        <v>0.8388831846489162</v>
      </c>
      <c r="AH23">
        <f t="shared" si="23"/>
        <v>1.4977038303373715</v>
      </c>
      <c r="AI23">
        <f t="shared" si="24"/>
        <v>2.3164959830320613</v>
      </c>
      <c r="AJ23">
        <f t="shared" si="25"/>
        <v>2.9949263173221734</v>
      </c>
      <c r="AK23">
        <f t="shared" si="26"/>
        <v>2.3135493325987997</v>
      </c>
      <c r="AL23">
        <f t="shared" si="27"/>
        <v>1.9928305787116869</v>
      </c>
      <c r="AM23">
        <f t="shared" si="28"/>
        <v>2.2622059996341828</v>
      </c>
    </row>
    <row r="24" spans="1:39" x14ac:dyDescent="0.2">
      <c r="A24">
        <v>16</v>
      </c>
      <c r="B24">
        <f>[6]ST001!J35</f>
        <v>0.19821999047566624</v>
      </c>
      <c r="C24">
        <f>[6]ST002!J35</f>
        <v>0.74663629736237513</v>
      </c>
      <c r="D24">
        <f>[6]ST003!J35</f>
        <v>1.0013368616152818</v>
      </c>
      <c r="E24">
        <f>[7]ST004!J35</f>
        <v>0.63345668029518931</v>
      </c>
      <c r="F24">
        <f>[6]ROT001!J35</f>
        <v>0.6104138808002556</v>
      </c>
      <c r="G24">
        <f>[6]ROT002!J35</f>
        <v>0.84097545952073038</v>
      </c>
      <c r="H24">
        <f>[6]ROT003!J35</f>
        <v>1.0102520226943883</v>
      </c>
      <c r="I24">
        <f>[7]ROT004!J35</f>
        <v>1.3254476182444279</v>
      </c>
      <c r="J24">
        <f>[7]MIX001!J35</f>
        <v>1.2354930764209278</v>
      </c>
      <c r="K24">
        <f>[7]MIX002!J35</f>
        <v>1.1033006210692722</v>
      </c>
      <c r="L24">
        <f>[7]MIX003!J35</f>
        <v>1.0842574567113792</v>
      </c>
      <c r="N24">
        <f>PUF!G24</f>
        <v>23</v>
      </c>
      <c r="O24">
        <f t="shared" si="7"/>
        <v>4.1890161819411853E-2</v>
      </c>
      <c r="P24">
        <f t="shared" si="8"/>
        <v>6.3237976716845876E-2</v>
      </c>
      <c r="Q24">
        <f t="shared" si="9"/>
        <v>6.1638792600429357E-2</v>
      </c>
      <c r="R24">
        <f t="shared" si="10"/>
        <v>5.5764745030269347E-2</v>
      </c>
      <c r="S24">
        <f t="shared" si="11"/>
        <v>4.3269210114842395E-2</v>
      </c>
      <c r="T24">
        <f t="shared" si="12"/>
        <v>7.8763256349145633E-2</v>
      </c>
      <c r="U24">
        <f t="shared" si="13"/>
        <v>7.0123553597269322E-2</v>
      </c>
      <c r="V24">
        <f t="shared" si="14"/>
        <v>6.6587605559261895E-2</v>
      </c>
      <c r="W24">
        <f t="shared" si="15"/>
        <v>6.7867617290615995E-2</v>
      </c>
      <c r="X24">
        <f t="shared" si="16"/>
        <v>4.5552173275537337E-2</v>
      </c>
      <c r="Y24">
        <f t="shared" si="17"/>
        <v>4.9086580012803083E-2</v>
      </c>
      <c r="Z24">
        <f>[8]WB!N24</f>
        <v>1.1792077335711765E-2</v>
      </c>
      <c r="AB24" s="7" t="str">
        <f>PUF!S24</f>
        <v xml:space="preserve">PCB23 </v>
      </c>
      <c r="AC24">
        <f t="shared" si="18"/>
        <v>4.1890161819411853E-2</v>
      </c>
      <c r="AD24">
        <f t="shared" si="19"/>
        <v>6.3237976716845876E-2</v>
      </c>
      <c r="AE24">
        <f t="shared" si="20"/>
        <v>6.1638792600429357E-2</v>
      </c>
      <c r="AF24">
        <f t="shared" si="21"/>
        <v>5.5764745030269347E-2</v>
      </c>
      <c r="AG24">
        <f t="shared" si="22"/>
        <v>4.3269210114842395E-2</v>
      </c>
      <c r="AH24">
        <f t="shared" si="23"/>
        <v>7.8763256349145633E-2</v>
      </c>
      <c r="AI24">
        <f t="shared" si="24"/>
        <v>7.0123553597269322E-2</v>
      </c>
      <c r="AJ24">
        <f t="shared" si="25"/>
        <v>6.6587605559261895E-2</v>
      </c>
      <c r="AK24">
        <f t="shared" si="26"/>
        <v>6.7867617290615995E-2</v>
      </c>
      <c r="AL24">
        <f t="shared" si="27"/>
        <v>4.5552173275537337E-2</v>
      </c>
      <c r="AM24">
        <f t="shared" si="28"/>
        <v>4.9086580012803083E-2</v>
      </c>
    </row>
    <row r="25" spans="1:39" x14ac:dyDescent="0.2">
      <c r="A25">
        <v>32</v>
      </c>
      <c r="B25">
        <f>[6]ST001!J36</f>
        <v>0.11811826447374726</v>
      </c>
      <c r="C25">
        <f>[6]ST002!J36</f>
        <v>0.40166888750066576</v>
      </c>
      <c r="D25">
        <f>[6]ST003!J36</f>
        <v>0.53735954213511361</v>
      </c>
      <c r="E25">
        <f>[7]ST004!J36</f>
        <v>0.42097728787031807</v>
      </c>
      <c r="F25">
        <f>[6]ROT001!J36</f>
        <v>0.33270067166060113</v>
      </c>
      <c r="G25">
        <f>[6]ROT002!J36</f>
        <v>0.54213469952900784</v>
      </c>
      <c r="H25">
        <f>[6]ROT003!J36</f>
        <v>0.70041690409417934</v>
      </c>
      <c r="I25">
        <f>[7]ROT004!J36</f>
        <v>0.82121294336136774</v>
      </c>
      <c r="J25">
        <f>[7]MIX001!J36</f>
        <v>0.65978202461830737</v>
      </c>
      <c r="K25">
        <f>[7]MIX002!J36</f>
        <v>0.64386765212946684</v>
      </c>
      <c r="L25">
        <f>[7]MIX003!J36</f>
        <v>0.62681133742325168</v>
      </c>
      <c r="N25">
        <f>PUF!G25</f>
        <v>24</v>
      </c>
      <c r="O25">
        <f t="shared" si="7"/>
        <v>6.1276428046682534E-2</v>
      </c>
      <c r="P25">
        <f t="shared" si="8"/>
        <v>0.17771129840457484</v>
      </c>
      <c r="Q25">
        <f t="shared" si="9"/>
        <v>0.1423335730092431</v>
      </c>
      <c r="R25">
        <f t="shared" si="10"/>
        <v>0.38817545853242086</v>
      </c>
      <c r="S25">
        <f t="shared" si="11"/>
        <v>8.9546772172946862E-2</v>
      </c>
      <c r="T25">
        <f t="shared" si="12"/>
        <v>0.2921251550107048</v>
      </c>
      <c r="U25">
        <f t="shared" si="13"/>
        <v>0.53316120106359333</v>
      </c>
      <c r="V25">
        <f t="shared" si="14"/>
        <v>0.65263579581061282</v>
      </c>
      <c r="W25">
        <f t="shared" si="15"/>
        <v>0.51293136240076775</v>
      </c>
      <c r="X25">
        <f t="shared" si="16"/>
        <v>0.41327965849322268</v>
      </c>
      <c r="Y25">
        <f t="shared" si="17"/>
        <v>0.49969120644227005</v>
      </c>
      <c r="Z25">
        <f>[8]WB!N25</f>
        <v>1.1105160118518597E-2</v>
      </c>
      <c r="AB25" t="str">
        <f>PUF!S25</f>
        <v xml:space="preserve">PCB24 </v>
      </c>
      <c r="AC25">
        <f t="shared" si="18"/>
        <v>6.1276428046682534E-2</v>
      </c>
      <c r="AD25">
        <f t="shared" si="19"/>
        <v>0.17771129840457484</v>
      </c>
      <c r="AE25">
        <f t="shared" si="20"/>
        <v>0.1423335730092431</v>
      </c>
      <c r="AF25">
        <f t="shared" si="21"/>
        <v>0.38817545853242086</v>
      </c>
      <c r="AG25">
        <f t="shared" si="22"/>
        <v>8.9546772172946862E-2</v>
      </c>
      <c r="AH25">
        <f t="shared" si="23"/>
        <v>0.2921251550107048</v>
      </c>
      <c r="AI25">
        <f t="shared" si="24"/>
        <v>0.53316120106359333</v>
      </c>
      <c r="AJ25">
        <f t="shared" si="25"/>
        <v>0.65263579581061282</v>
      </c>
      <c r="AK25">
        <f t="shared" si="26"/>
        <v>0.51293136240076775</v>
      </c>
      <c r="AL25">
        <f t="shared" si="27"/>
        <v>0.41327965849322268</v>
      </c>
      <c r="AM25">
        <f t="shared" si="28"/>
        <v>0.49969120644227005</v>
      </c>
    </row>
    <row r="26" spans="1:39" x14ac:dyDescent="0.2">
      <c r="A26">
        <v>34</v>
      </c>
      <c r="B26">
        <f>[6]ST001!J37</f>
        <v>2.1207380173778073E-2</v>
      </c>
      <c r="C26">
        <f>[6]ST002!J37</f>
        <v>2.0539429618025587E-2</v>
      </c>
      <c r="D26">
        <f>[6]ST003!J37</f>
        <v>2.2137472605209964E-2</v>
      </c>
      <c r="E26">
        <f>[7]ST004!J37</f>
        <v>1.827587873273499E-2</v>
      </c>
      <c r="F26">
        <f>[6]ROT001!J37</f>
        <v>2.4339062111669231E-2</v>
      </c>
      <c r="G26">
        <f>[6]ROT002!J37</f>
        <v>2.0841386673743831E-2</v>
      </c>
      <c r="H26">
        <f>[6]ROT003!J37</f>
        <v>2.4097048035115184E-2</v>
      </c>
      <c r="I26">
        <f>[7]ROT004!J37</f>
        <v>3.2296186097732001E-2</v>
      </c>
      <c r="J26">
        <f>[7]MIX001!J37</f>
        <v>2.8968066363342357E-2</v>
      </c>
      <c r="K26">
        <f>[7]MIX002!J37</f>
        <v>1.6186872865816913E-2</v>
      </c>
      <c r="L26">
        <f>[7]MIX003!J37</f>
        <v>2.5656791239743525E-2</v>
      </c>
      <c r="N26">
        <f>PUF!G26</f>
        <v>25</v>
      </c>
      <c r="O26">
        <f t="shared" si="7"/>
        <v>0.18307567669297176</v>
      </c>
      <c r="P26">
        <f t="shared" si="8"/>
        <v>0.35046986567979899</v>
      </c>
      <c r="Q26">
        <f t="shared" si="9"/>
        <v>0.39176365317197342</v>
      </c>
      <c r="R26">
        <f t="shared" si="10"/>
        <v>0.43053656902741227</v>
      </c>
      <c r="S26">
        <f t="shared" si="11"/>
        <v>0.32354154811225905</v>
      </c>
      <c r="T26">
        <f t="shared" si="12"/>
        <v>0.5538608093675399</v>
      </c>
      <c r="U26">
        <f t="shared" si="13"/>
        <v>0.76229866717445072</v>
      </c>
      <c r="V26">
        <f t="shared" si="14"/>
        <v>0.84114173722978702</v>
      </c>
      <c r="W26">
        <f t="shared" si="15"/>
        <v>0.76246495196878994</v>
      </c>
      <c r="X26">
        <f t="shared" si="16"/>
        <v>0.60741731262447662</v>
      </c>
      <c r="Y26">
        <f t="shared" si="17"/>
        <v>0.68690571010945656</v>
      </c>
      <c r="Z26">
        <f>[8]WB!N26</f>
        <v>1.662495658993899E-2</v>
      </c>
      <c r="AB26" t="str">
        <f>PUF!S26</f>
        <v xml:space="preserve">PCB25 </v>
      </c>
      <c r="AC26">
        <f t="shared" si="18"/>
        <v>0.18307567669297176</v>
      </c>
      <c r="AD26">
        <f t="shared" si="19"/>
        <v>0.35046986567979899</v>
      </c>
      <c r="AE26">
        <f t="shared" si="20"/>
        <v>0.39176365317197342</v>
      </c>
      <c r="AF26">
        <f t="shared" si="21"/>
        <v>0.43053656902741227</v>
      </c>
      <c r="AG26">
        <f t="shared" si="22"/>
        <v>0.32354154811225905</v>
      </c>
      <c r="AH26">
        <f t="shared" si="23"/>
        <v>0.5538608093675399</v>
      </c>
      <c r="AI26">
        <f t="shared" si="24"/>
        <v>0.76229866717445072</v>
      </c>
      <c r="AJ26">
        <f t="shared" si="25"/>
        <v>0.84114173722978702</v>
      </c>
      <c r="AK26">
        <f t="shared" si="26"/>
        <v>0.76246495196878994</v>
      </c>
      <c r="AL26">
        <f t="shared" si="27"/>
        <v>0.60741731262447662</v>
      </c>
      <c r="AM26">
        <f t="shared" si="28"/>
        <v>0.68690571010945656</v>
      </c>
    </row>
    <row r="27" spans="1:39" x14ac:dyDescent="0.2">
      <c r="A27">
        <v>23</v>
      </c>
      <c r="B27">
        <f>[6]ST001!J38</f>
        <v>1.5927570416225265E-2</v>
      </c>
      <c r="C27">
        <f>[6]ST002!J38</f>
        <v>2.7606354409797966E-2</v>
      </c>
      <c r="D27">
        <f>[6]ST003!J38</f>
        <v>2.7465443146720878E-2</v>
      </c>
      <c r="E27">
        <f>[7]ST004!J38</f>
        <v>1.9548849096740956E-2</v>
      </c>
      <c r="F27">
        <f>[6]ROT001!J38</f>
        <v>1.9306217069178559E-2</v>
      </c>
      <c r="G27">
        <f>[6]ROT002!J38</f>
        <v>2.9615690784196687E-2</v>
      </c>
      <c r="H27">
        <f>[6]ROT003!J38</f>
        <v>2.4220202669438862E-2</v>
      </c>
      <c r="I27">
        <f>[7]ROT004!J38</f>
        <v>2.2583178977145648E-2</v>
      </c>
      <c r="J27">
        <f>[7]MIX001!J38</f>
        <v>2.321628011409417E-2</v>
      </c>
      <c r="K27">
        <f>[7]MIX002!J38</f>
        <v>1.7390056315292304E-2</v>
      </c>
      <c r="L27">
        <f>[7]MIX003!J38</f>
        <v>1.8496392468592464E-2</v>
      </c>
      <c r="N27" t="str">
        <f>PUF!G27</f>
        <v>26/29</v>
      </c>
      <c r="O27">
        <f t="shared" si="7"/>
        <v>0.31267107944072486</v>
      </c>
      <c r="P27">
        <f t="shared" si="8"/>
        <v>0.55443278250613681</v>
      </c>
      <c r="Q27">
        <f t="shared" si="9"/>
        <v>0.76548074359653961</v>
      </c>
      <c r="R27">
        <f t="shared" si="10"/>
        <v>0.76426535920310534</v>
      </c>
      <c r="S27">
        <f t="shared" si="11"/>
        <v>0.50870508776363599</v>
      </c>
      <c r="T27">
        <f t="shared" si="12"/>
        <v>0.97246826450867052</v>
      </c>
      <c r="U27">
        <f t="shared" si="13"/>
        <v>1.4271073604691438</v>
      </c>
      <c r="V27">
        <f t="shared" si="14"/>
        <v>1.428434896391416</v>
      </c>
      <c r="W27">
        <f t="shared" si="15"/>
        <v>1.1833789484468717</v>
      </c>
      <c r="X27">
        <f t="shared" si="16"/>
        <v>1.0582716251030631</v>
      </c>
      <c r="Y27">
        <f t="shared" si="17"/>
        <v>1.1410247282621691</v>
      </c>
      <c r="Z27">
        <f>[8]WB!N27</f>
        <v>2.0728223662405634E-2</v>
      </c>
      <c r="AB27" t="str">
        <f>PUF!S27</f>
        <v xml:space="preserve">PCB26+29 </v>
      </c>
      <c r="AC27">
        <f t="shared" si="18"/>
        <v>0.31267107944072486</v>
      </c>
      <c r="AD27">
        <f t="shared" si="19"/>
        <v>0.55443278250613681</v>
      </c>
      <c r="AE27">
        <f t="shared" si="20"/>
        <v>0.76548074359653961</v>
      </c>
      <c r="AF27">
        <f t="shared" si="21"/>
        <v>0.76426535920310534</v>
      </c>
      <c r="AG27">
        <f t="shared" si="22"/>
        <v>0.50870508776363599</v>
      </c>
      <c r="AH27">
        <f t="shared" si="23"/>
        <v>0.97246826450867052</v>
      </c>
      <c r="AI27">
        <f t="shared" si="24"/>
        <v>1.4271073604691438</v>
      </c>
      <c r="AJ27">
        <f t="shared" si="25"/>
        <v>1.428434896391416</v>
      </c>
      <c r="AK27">
        <f t="shared" si="26"/>
        <v>1.1833789484468717</v>
      </c>
      <c r="AL27">
        <f t="shared" si="27"/>
        <v>1.0582716251030631</v>
      </c>
      <c r="AM27">
        <f t="shared" si="28"/>
        <v>1.1410247282621691</v>
      </c>
    </row>
    <row r="28" spans="1:39" x14ac:dyDescent="0.2">
      <c r="A28" t="s">
        <v>190</v>
      </c>
      <c r="B28">
        <f>[6]ST001!J39</f>
        <v>0.1188844926495734</v>
      </c>
      <c r="C28">
        <f>[6]ST002!J39</f>
        <v>0.24203601514337406</v>
      </c>
      <c r="D28">
        <f>[6]ST003!J39</f>
        <v>0.34108824907472202</v>
      </c>
      <c r="E28">
        <f>[7]ST004!J39</f>
        <v>0.26792031719715126</v>
      </c>
      <c r="F28">
        <f>[6]ROT001!J39</f>
        <v>0.22697827906942505</v>
      </c>
      <c r="G28">
        <f>[6]ROT002!J39</f>
        <v>0.36565678914373106</v>
      </c>
      <c r="H28">
        <f>[6]ROT003!J39</f>
        <v>0.49291326135754465</v>
      </c>
      <c r="I28">
        <f>[7]ROT004!J39</f>
        <v>0.48445353533095903</v>
      </c>
      <c r="J28">
        <f>[7]MIX001!J39</f>
        <v>0.40481246056745745</v>
      </c>
      <c r="K28">
        <f>[7]MIX002!J39</f>
        <v>0.40400713805901467</v>
      </c>
      <c r="L28">
        <f>[7]MIX003!J39</f>
        <v>0.42995134688139697</v>
      </c>
      <c r="N28">
        <f>PUF!G28</f>
        <v>27</v>
      </c>
      <c r="O28">
        <f t="shared" si="7"/>
        <v>9.0888415203266765E-2</v>
      </c>
      <c r="P28">
        <f t="shared" si="8"/>
        <v>0.26461239744974102</v>
      </c>
      <c r="Q28">
        <f t="shared" si="9"/>
        <v>0.36972881204860064</v>
      </c>
      <c r="R28">
        <f t="shared" si="10"/>
        <v>0.41443943484183426</v>
      </c>
      <c r="S28">
        <f t="shared" si="11"/>
        <v>0.23189345889206811</v>
      </c>
      <c r="T28">
        <f t="shared" si="12"/>
        <v>0.41529301955568398</v>
      </c>
      <c r="U28">
        <f t="shared" si="13"/>
        <v>0.5728253768513204</v>
      </c>
      <c r="V28">
        <f t="shared" si="14"/>
        <v>0.82064181164924321</v>
      </c>
      <c r="W28">
        <f t="shared" si="15"/>
        <v>0.51929686466879166</v>
      </c>
      <c r="X28">
        <f t="shared" si="16"/>
        <v>0.48361210070386729</v>
      </c>
      <c r="Y28">
        <f t="shared" si="17"/>
        <v>0.53092596769704947</v>
      </c>
      <c r="Z28">
        <f>[8]WB!N28</f>
        <v>1.3154960963922926E-2</v>
      </c>
      <c r="AB28" t="str">
        <f>PUF!S28</f>
        <v xml:space="preserve">PCB27 </v>
      </c>
      <c r="AC28">
        <f t="shared" si="18"/>
        <v>9.0888415203266765E-2</v>
      </c>
      <c r="AD28">
        <f t="shared" si="19"/>
        <v>0.26461239744974102</v>
      </c>
      <c r="AE28">
        <f t="shared" si="20"/>
        <v>0.36972881204860064</v>
      </c>
      <c r="AF28">
        <f t="shared" si="21"/>
        <v>0.41443943484183426</v>
      </c>
      <c r="AG28">
        <f t="shared" si="22"/>
        <v>0.23189345889206811</v>
      </c>
      <c r="AH28">
        <f t="shared" si="23"/>
        <v>0.41529301955568398</v>
      </c>
      <c r="AI28">
        <f t="shared" si="24"/>
        <v>0.5728253768513204</v>
      </c>
      <c r="AJ28">
        <f t="shared" si="25"/>
        <v>0.82064181164924321</v>
      </c>
      <c r="AK28">
        <f t="shared" si="26"/>
        <v>0.51929686466879166</v>
      </c>
      <c r="AL28">
        <f t="shared" si="27"/>
        <v>0.48361210070386729</v>
      </c>
      <c r="AM28">
        <f t="shared" si="28"/>
        <v>0.53092596769704947</v>
      </c>
    </row>
    <row r="29" spans="1:39" x14ac:dyDescent="0.2">
      <c r="A29">
        <v>25</v>
      </c>
      <c r="B29">
        <f>[6]ST001!J40</f>
        <v>6.9609440627038818E-2</v>
      </c>
      <c r="C29">
        <f>[6]ST002!J40</f>
        <v>0.1529965983135804</v>
      </c>
      <c r="D29">
        <f>[6]ST003!J40</f>
        <v>0.17456478119059657</v>
      </c>
      <c r="E29">
        <f>[7]ST004!J40</f>
        <v>0.15092859142415102</v>
      </c>
      <c r="F29">
        <f>[6]ROT001!J40</f>
        <v>0.14436046653439361</v>
      </c>
      <c r="G29">
        <f>[6]ROT002!J40</f>
        <v>0.208256631683714</v>
      </c>
      <c r="H29">
        <f>[6]ROT003!J40</f>
        <v>0.26329282054991698</v>
      </c>
      <c r="I29">
        <f>[7]ROT004!J40</f>
        <v>0.28527312609403965</v>
      </c>
      <c r="J29">
        <f>[7]MIX001!J40</f>
        <v>0.26082542173665457</v>
      </c>
      <c r="K29">
        <f>[7]MIX002!J40</f>
        <v>0.2318884152799745</v>
      </c>
      <c r="L29">
        <f>[7]MIX003!J40</f>
        <v>0.2588340356934184</v>
      </c>
      <c r="N29">
        <f>PUF!G29</f>
        <v>31</v>
      </c>
      <c r="O29">
        <f t="shared" si="7"/>
        <v>1.4924876953765649</v>
      </c>
      <c r="P29">
        <f t="shared" si="8"/>
        <v>3.2241765678799679</v>
      </c>
      <c r="Q29">
        <f t="shared" si="9"/>
        <v>3.7343012675062037</v>
      </c>
      <c r="R29">
        <f t="shared" si="10"/>
        <v>4.3044381872311677</v>
      </c>
      <c r="S29">
        <f t="shared" si="11"/>
        <v>2.8041518488515207</v>
      </c>
      <c r="T29">
        <f t="shared" si="12"/>
        <v>5.6761435738993606</v>
      </c>
      <c r="U29">
        <f t="shared" si="13"/>
        <v>8.1252096410890413</v>
      </c>
      <c r="V29">
        <f t="shared" si="14"/>
        <v>9.0429526893376604</v>
      </c>
      <c r="W29">
        <f t="shared" si="15"/>
        <v>7.4250237781971338</v>
      </c>
      <c r="X29">
        <f t="shared" si="16"/>
        <v>6.2721709127053638</v>
      </c>
      <c r="Y29">
        <f t="shared" si="17"/>
        <v>7.0191726733335225</v>
      </c>
      <c r="Z29">
        <f>[8]WB!N29</f>
        <v>3.0313212719119929E-2</v>
      </c>
      <c r="AB29" t="str">
        <f>PUF!S29</f>
        <v xml:space="preserve">PCB31 </v>
      </c>
      <c r="AC29">
        <f t="shared" si="18"/>
        <v>1.4924876953765649</v>
      </c>
      <c r="AD29">
        <f t="shared" si="19"/>
        <v>3.2241765678799679</v>
      </c>
      <c r="AE29">
        <f t="shared" si="20"/>
        <v>3.7343012675062037</v>
      </c>
      <c r="AF29">
        <f t="shared" si="21"/>
        <v>4.3044381872311677</v>
      </c>
      <c r="AG29">
        <f t="shared" si="22"/>
        <v>2.8041518488515207</v>
      </c>
      <c r="AH29">
        <f t="shared" si="23"/>
        <v>5.6761435738993606</v>
      </c>
      <c r="AI29">
        <f t="shared" si="24"/>
        <v>8.1252096410890413</v>
      </c>
      <c r="AJ29">
        <f t="shared" si="25"/>
        <v>9.0429526893376604</v>
      </c>
      <c r="AK29">
        <f t="shared" si="26"/>
        <v>7.4250237781971338</v>
      </c>
      <c r="AL29">
        <f t="shared" si="27"/>
        <v>6.2721709127053638</v>
      </c>
      <c r="AM29">
        <f t="shared" si="28"/>
        <v>7.0191726733335225</v>
      </c>
    </row>
    <row r="30" spans="1:39" x14ac:dyDescent="0.2">
      <c r="A30">
        <v>31</v>
      </c>
      <c r="B30">
        <f>[6]ST001!J41</f>
        <v>0.5674769881754006</v>
      </c>
      <c r="C30">
        <f>[6]ST002!J41</f>
        <v>1.4075048828839234</v>
      </c>
      <c r="D30">
        <f>[6]ST003!J41</f>
        <v>1.6639560060867404</v>
      </c>
      <c r="E30">
        <f>[7]ST004!J41</f>
        <v>1.5089607694387561</v>
      </c>
      <c r="F30">
        <f>[6]ROT001!J41</f>
        <v>1.2511798608104319</v>
      </c>
      <c r="G30">
        <f>[6]ROT002!J41</f>
        <v>2.1342808909034141</v>
      </c>
      <c r="H30">
        <f>[6]ROT003!J41</f>
        <v>2.806392633337945</v>
      </c>
      <c r="I30">
        <f>[7]ROT004!J41</f>
        <v>3.0669163930729066</v>
      </c>
      <c r="J30">
        <f>[7]MIX001!J41</f>
        <v>2.5399658743032005</v>
      </c>
      <c r="K30">
        <f>[7]MIX002!J41</f>
        <v>2.394472042668923</v>
      </c>
      <c r="L30">
        <f>[7]MIX003!J41</f>
        <v>2.6449056450242256</v>
      </c>
      <c r="N30">
        <f>PUF!G30</f>
        <v>32</v>
      </c>
      <c r="O30">
        <f t="shared" si="7"/>
        <v>0.31065586799056844</v>
      </c>
      <c r="P30">
        <f t="shared" si="8"/>
        <v>0.92010438533794003</v>
      </c>
      <c r="Q30">
        <f t="shared" si="9"/>
        <v>1.2059588185993799</v>
      </c>
      <c r="R30">
        <f t="shared" si="10"/>
        <v>1.2008733100065869</v>
      </c>
      <c r="S30">
        <f t="shared" si="11"/>
        <v>0.74565075156094518</v>
      </c>
      <c r="T30">
        <f t="shared" si="12"/>
        <v>1.441813214012746</v>
      </c>
      <c r="U30">
        <f t="shared" si="13"/>
        <v>2.0278823833566029</v>
      </c>
      <c r="V30">
        <f t="shared" si="14"/>
        <v>2.4213864490932151</v>
      </c>
      <c r="W30">
        <f t="shared" si="15"/>
        <v>1.9287256064264695</v>
      </c>
      <c r="X30">
        <f t="shared" si="16"/>
        <v>1.6865713557536504</v>
      </c>
      <c r="Y30">
        <f t="shared" si="17"/>
        <v>1.6634608570078602</v>
      </c>
      <c r="Z30">
        <f>[8]WB!N30</f>
        <v>1.6867907823519067E-2</v>
      </c>
      <c r="AB30" t="str">
        <f>PUF!S30</f>
        <v xml:space="preserve">PCB32 </v>
      </c>
      <c r="AC30">
        <f t="shared" si="18"/>
        <v>0.31065586799056844</v>
      </c>
      <c r="AD30">
        <f t="shared" si="19"/>
        <v>0.92010438533794003</v>
      </c>
      <c r="AE30">
        <f t="shared" si="20"/>
        <v>1.2059588185993799</v>
      </c>
      <c r="AF30">
        <f t="shared" si="21"/>
        <v>1.2008733100065869</v>
      </c>
      <c r="AG30">
        <f t="shared" si="22"/>
        <v>0.74565075156094518</v>
      </c>
      <c r="AH30">
        <f t="shared" si="23"/>
        <v>1.441813214012746</v>
      </c>
      <c r="AI30">
        <f t="shared" si="24"/>
        <v>2.0278823833566029</v>
      </c>
      <c r="AJ30">
        <f t="shared" si="25"/>
        <v>2.4213864490932151</v>
      </c>
      <c r="AK30">
        <f t="shared" si="26"/>
        <v>1.9287256064264695</v>
      </c>
      <c r="AL30">
        <f t="shared" si="27"/>
        <v>1.6865713557536504</v>
      </c>
      <c r="AM30">
        <f t="shared" si="28"/>
        <v>1.6634608570078602</v>
      </c>
    </row>
    <row r="31" spans="1:39" x14ac:dyDescent="0.2">
      <c r="A31" t="s">
        <v>188</v>
      </c>
      <c r="B31">
        <f>[6]ST001!J42</f>
        <v>0.36284242157222973</v>
      </c>
      <c r="C31">
        <f>[6]ST002!J42</f>
        <v>0.95583165501994838</v>
      </c>
      <c r="D31">
        <f>[6]ST003!J42</f>
        <v>1.1642458874021611</v>
      </c>
      <c r="E31">
        <f>[7]ST004!J42</f>
        <v>1.238360452062603</v>
      </c>
      <c r="F31">
        <f>[6]ROT001!J42</f>
        <v>0.88782534928883117</v>
      </c>
      <c r="G31">
        <f>[6]ROT002!J42</f>
        <v>1.3788109157822173</v>
      </c>
      <c r="H31">
        <f>[6]ROT003!J42</f>
        <v>1.9645030745006498</v>
      </c>
      <c r="I31">
        <f>[7]ROT004!J42</f>
        <v>2.5053317916726821</v>
      </c>
      <c r="J31">
        <f>[7]MIX001!J42</f>
        <v>2.0649176247261956</v>
      </c>
      <c r="K31">
        <f>[7]MIX002!J42</f>
        <v>1.8075461011451914</v>
      </c>
      <c r="L31">
        <f>[7]MIX003!J42</f>
        <v>1.9911567829369048</v>
      </c>
      <c r="N31">
        <f>PUF!G31</f>
        <v>34</v>
      </c>
      <c r="O31">
        <f t="shared" si="7"/>
        <v>5.5776277488019478E-2</v>
      </c>
      <c r="P31">
        <f t="shared" si="8"/>
        <v>4.7049746325831594E-2</v>
      </c>
      <c r="Q31">
        <f t="shared" si="9"/>
        <v>4.9681597173615435E-2</v>
      </c>
      <c r="R31">
        <f t="shared" si="10"/>
        <v>5.2133489429052583E-2</v>
      </c>
      <c r="S31">
        <f t="shared" si="11"/>
        <v>5.4548852772886819E-2</v>
      </c>
      <c r="T31">
        <f t="shared" si="12"/>
        <v>5.5427897772747453E-2</v>
      </c>
      <c r="U31">
        <f t="shared" si="13"/>
        <v>6.9766990082148719E-2</v>
      </c>
      <c r="V31">
        <f t="shared" si="14"/>
        <v>9.5226881172072578E-2</v>
      </c>
      <c r="W31">
        <f t="shared" si="15"/>
        <v>8.4681681644725129E-2</v>
      </c>
      <c r="X31">
        <f t="shared" si="16"/>
        <v>4.240050890027218E-2</v>
      </c>
      <c r="Y31">
        <f t="shared" si="17"/>
        <v>6.808917675162704E-2</v>
      </c>
      <c r="Z31">
        <f>[8]WB!N31</f>
        <v>9.4535671666286965E-3</v>
      </c>
      <c r="AB31" s="7" t="str">
        <f>PUF!S31</f>
        <v xml:space="preserve">PCB34 </v>
      </c>
      <c r="AC31">
        <f t="shared" si="18"/>
        <v>5.5776277488019478E-2</v>
      </c>
      <c r="AD31">
        <f t="shared" si="19"/>
        <v>4.7049746325831594E-2</v>
      </c>
      <c r="AE31">
        <f t="shared" si="20"/>
        <v>4.9681597173615435E-2</v>
      </c>
      <c r="AF31">
        <f t="shared" si="21"/>
        <v>5.2133489429052583E-2</v>
      </c>
      <c r="AG31">
        <f t="shared" si="22"/>
        <v>5.4548852772886819E-2</v>
      </c>
      <c r="AH31">
        <f t="shared" si="23"/>
        <v>5.5427897772747453E-2</v>
      </c>
      <c r="AI31">
        <f t="shared" si="24"/>
        <v>6.9766990082148719E-2</v>
      </c>
      <c r="AJ31">
        <f t="shared" si="25"/>
        <v>9.5226881172072578E-2</v>
      </c>
      <c r="AK31">
        <f t="shared" si="26"/>
        <v>8.4681681644725129E-2</v>
      </c>
      <c r="AL31">
        <f t="shared" si="27"/>
        <v>4.240050890027218E-2</v>
      </c>
      <c r="AM31">
        <f t="shared" si="28"/>
        <v>6.808917675162704E-2</v>
      </c>
    </row>
    <row r="32" spans="1:39" x14ac:dyDescent="0.2">
      <c r="A32" t="s">
        <v>189</v>
      </c>
      <c r="B32">
        <f>[6]ST001!J43</f>
        <v>0.31937624117799457</v>
      </c>
      <c r="C32">
        <f>[6]ST002!J43</f>
        <v>0.80223987769598015</v>
      </c>
      <c r="D32">
        <f>[6]ST003!J43</f>
        <v>0.92650319699937289</v>
      </c>
      <c r="E32">
        <f>[7]ST004!J43</f>
        <v>1.0350100799206365</v>
      </c>
      <c r="F32">
        <f>[6]ROT001!J43</f>
        <v>0.65794808163482521</v>
      </c>
      <c r="G32">
        <f>[6]ROT002!J43</f>
        <v>1.0818394707470256</v>
      </c>
      <c r="H32">
        <f>[6]ROT003!J43</f>
        <v>1.4888094106678653</v>
      </c>
      <c r="I32">
        <f>[7]ROT004!J43</f>
        <v>1.9683731168582883</v>
      </c>
      <c r="J32">
        <f>[7]MIX001!J43</f>
        <v>1.6587737105303912</v>
      </c>
      <c r="K32">
        <f>[7]MIX002!J43</f>
        <v>1.505742930531222</v>
      </c>
      <c r="L32">
        <f>[7]MIX003!J43</f>
        <v>1.7559891397611125</v>
      </c>
      <c r="N32">
        <f>PUF!G32</f>
        <v>35</v>
      </c>
      <c r="O32">
        <f t="shared" si="7"/>
        <v>6.319160486734253E-2</v>
      </c>
      <c r="P32">
        <f t="shared" si="8"/>
        <v>8.782938415830123E-2</v>
      </c>
      <c r="Q32">
        <f t="shared" si="9"/>
        <v>0.10895604861611216</v>
      </c>
      <c r="R32">
        <f t="shared" si="10"/>
        <v>6.7823734754789269E-2</v>
      </c>
      <c r="S32">
        <f t="shared" si="11"/>
        <v>0.10106944518014338</v>
      </c>
      <c r="T32">
        <f t="shared" si="12"/>
        <v>0.12664075602271327</v>
      </c>
      <c r="U32">
        <f t="shared" si="13"/>
        <v>0.17125247032735713</v>
      </c>
      <c r="V32">
        <f t="shared" si="14"/>
        <v>0.12221920611374609</v>
      </c>
      <c r="W32">
        <f t="shared" si="15"/>
        <v>0.13290681918993111</v>
      </c>
      <c r="X32">
        <f t="shared" si="16"/>
        <v>0.12264362656385638</v>
      </c>
      <c r="Y32">
        <f t="shared" si="17"/>
        <v>0.14127927734870283</v>
      </c>
      <c r="Z32">
        <f>[8]WB!N32</f>
        <v>1.3792455701076775E-2</v>
      </c>
      <c r="AB32" t="str">
        <f>PUF!S32</f>
        <v xml:space="preserve">PCB35 </v>
      </c>
      <c r="AC32">
        <f t="shared" si="18"/>
        <v>6.319160486734253E-2</v>
      </c>
      <c r="AD32">
        <f t="shared" si="19"/>
        <v>8.782938415830123E-2</v>
      </c>
      <c r="AE32">
        <f t="shared" si="20"/>
        <v>0.10895604861611216</v>
      </c>
      <c r="AF32">
        <f t="shared" si="21"/>
        <v>6.7823734754789269E-2</v>
      </c>
      <c r="AG32">
        <f t="shared" si="22"/>
        <v>0.10106944518014338</v>
      </c>
      <c r="AH32">
        <f t="shared" si="23"/>
        <v>0.12664075602271327</v>
      </c>
      <c r="AI32">
        <f t="shared" si="24"/>
        <v>0.17125247032735713</v>
      </c>
      <c r="AJ32">
        <f t="shared" si="25"/>
        <v>0.12221920611374609</v>
      </c>
      <c r="AK32">
        <f t="shared" si="26"/>
        <v>0.13290681918993111</v>
      </c>
      <c r="AL32">
        <f t="shared" si="27"/>
        <v>0.12264362656385638</v>
      </c>
      <c r="AM32">
        <f t="shared" si="28"/>
        <v>0.14127927734870283</v>
      </c>
    </row>
    <row r="33" spans="1:39" x14ac:dyDescent="0.2">
      <c r="A33">
        <v>22</v>
      </c>
      <c r="B33">
        <f>[6]ST001!J44</f>
        <v>0.15291058708185432</v>
      </c>
      <c r="C33">
        <f>[6]ST002!J44</f>
        <v>0.41263826698782208</v>
      </c>
      <c r="D33">
        <f>[6]ST003!J44</f>
        <v>0.49685417471009657</v>
      </c>
      <c r="E33">
        <f>[7]ST004!J44</f>
        <v>0.51929301541352246</v>
      </c>
      <c r="F33">
        <f>[6]ROT001!J44</f>
        <v>0.37429989628953886</v>
      </c>
      <c r="G33">
        <f>[6]ROT002!J44</f>
        <v>0.56315007252820004</v>
      </c>
      <c r="H33">
        <f>[6]ROT003!J44</f>
        <v>0.80010209571242208</v>
      </c>
      <c r="I33">
        <f>[7]ROT004!J44</f>
        <v>1.0157289255168713</v>
      </c>
      <c r="J33">
        <f>[7]MIX001!J44</f>
        <v>0.7914232369966534</v>
      </c>
      <c r="K33">
        <f>[7]MIX002!J44</f>
        <v>0.76078556737585179</v>
      </c>
      <c r="L33">
        <f>[7]MIX003!J44</f>
        <v>0.85242544913751805</v>
      </c>
      <c r="N33">
        <f>PUF!G33</f>
        <v>36</v>
      </c>
      <c r="O33">
        <f t="shared" si="7"/>
        <v>9.5255223094804553E-2</v>
      </c>
      <c r="P33">
        <f t="shared" si="8"/>
        <v>0.19808993962820889</v>
      </c>
      <c r="Q33">
        <f t="shared" si="9"/>
        <v>0.18584005037288853</v>
      </c>
      <c r="R33">
        <f t="shared" si="10"/>
        <v>0.22644437967020115</v>
      </c>
      <c r="S33">
        <f t="shared" si="11"/>
        <v>0.14485702051728633</v>
      </c>
      <c r="T33">
        <f t="shared" si="12"/>
        <v>0.28942806510897623</v>
      </c>
      <c r="U33">
        <f t="shared" si="13"/>
        <v>0.42840668236387675</v>
      </c>
      <c r="V33">
        <f t="shared" si="14"/>
        <v>0.4589272121355038</v>
      </c>
      <c r="W33">
        <f t="shared" si="15"/>
        <v>0.39420369244851755</v>
      </c>
      <c r="X33">
        <f t="shared" si="16"/>
        <v>0.31368729187653605</v>
      </c>
      <c r="Y33">
        <f t="shared" si="17"/>
        <v>0.35942754560818369</v>
      </c>
      <c r="Z33">
        <f>[8]WB!N33</f>
        <v>1.1794016803085883E-2</v>
      </c>
      <c r="AB33" t="str">
        <f>PUF!S33</f>
        <v xml:space="preserve">PCB36 </v>
      </c>
      <c r="AC33">
        <f t="shared" si="18"/>
        <v>9.5255223094804553E-2</v>
      </c>
      <c r="AD33">
        <f t="shared" si="19"/>
        <v>0.19808993962820889</v>
      </c>
      <c r="AE33">
        <f t="shared" si="20"/>
        <v>0.18584005037288853</v>
      </c>
      <c r="AF33">
        <f t="shared" si="21"/>
        <v>0.22644437967020115</v>
      </c>
      <c r="AG33">
        <f t="shared" si="22"/>
        <v>0.14485702051728633</v>
      </c>
      <c r="AH33">
        <f t="shared" si="23"/>
        <v>0.28942806510897623</v>
      </c>
      <c r="AI33">
        <f t="shared" si="24"/>
        <v>0.42840668236387675</v>
      </c>
      <c r="AJ33">
        <f t="shared" si="25"/>
        <v>0.4589272121355038</v>
      </c>
      <c r="AK33">
        <f t="shared" si="26"/>
        <v>0.39420369244851755</v>
      </c>
      <c r="AL33">
        <f t="shared" si="27"/>
        <v>0.31368729187653605</v>
      </c>
      <c r="AM33">
        <f t="shared" si="28"/>
        <v>0.35942754560818369</v>
      </c>
    </row>
    <row r="34" spans="1:39" x14ac:dyDescent="0.2">
      <c r="A34">
        <v>36</v>
      </c>
      <c r="B34">
        <f>[6]ST001!J45</f>
        <v>3.6218152603380134E-2</v>
      </c>
      <c r="C34">
        <f>[6]ST002!J45</f>
        <v>8.6475585752493894E-2</v>
      </c>
      <c r="D34">
        <f>[6]ST003!J45</f>
        <v>8.2807905907371068E-2</v>
      </c>
      <c r="E34">
        <f>[7]ST004!J45</f>
        <v>7.9382179629352401E-2</v>
      </c>
      <c r="F34">
        <f>[6]ROT001!J45</f>
        <v>6.463351363887887E-2</v>
      </c>
      <c r="G34">
        <f>[6]ROT002!J45</f>
        <v>0.10882754824837515</v>
      </c>
      <c r="H34">
        <f>[6]ROT003!J45</f>
        <v>0.14796877995354574</v>
      </c>
      <c r="I34">
        <f>[7]ROT004!J45</f>
        <v>0.15564511266161607</v>
      </c>
      <c r="J34">
        <f>[7]MIX001!J45</f>
        <v>0.13484992860004891</v>
      </c>
      <c r="K34">
        <f>[7]MIX002!J45</f>
        <v>0.11975366439989349</v>
      </c>
      <c r="L34">
        <f>[7]MIX003!J45</f>
        <v>0.13543646646105473</v>
      </c>
      <c r="N34">
        <f>PUF!G34</f>
        <v>37</v>
      </c>
      <c r="O34">
        <f t="shared" si="7"/>
        <v>0.29561402686310878</v>
      </c>
      <c r="P34">
        <f t="shared" si="8"/>
        <v>0.51610421375439974</v>
      </c>
      <c r="Q34">
        <f t="shared" si="9"/>
        <v>0.59502365964120629</v>
      </c>
      <c r="R34">
        <f t="shared" si="10"/>
        <v>0.64946402103828249</v>
      </c>
      <c r="S34">
        <f t="shared" si="11"/>
        <v>0.57518629547971711</v>
      </c>
      <c r="T34">
        <f t="shared" si="12"/>
        <v>0.80300786270586433</v>
      </c>
      <c r="U34">
        <f t="shared" si="13"/>
        <v>1.3192063548202866</v>
      </c>
      <c r="V34">
        <f t="shared" si="14"/>
        <v>1.2963790213685487</v>
      </c>
      <c r="W34">
        <f t="shared" si="15"/>
        <v>1.0300512125682808</v>
      </c>
      <c r="X34">
        <f t="shared" si="16"/>
        <v>0.8287279389922122</v>
      </c>
      <c r="Y34">
        <f t="shared" si="17"/>
        <v>0.96690329233740113</v>
      </c>
      <c r="Z34">
        <f>[8]WB!N34</f>
        <v>1.577028516334392E-2</v>
      </c>
      <c r="AB34" t="str">
        <f>PUF!S34</f>
        <v xml:space="preserve">PCB37 </v>
      </c>
      <c r="AC34">
        <f t="shared" si="18"/>
        <v>0.29561402686310878</v>
      </c>
      <c r="AD34">
        <f t="shared" si="19"/>
        <v>0.51610421375439974</v>
      </c>
      <c r="AE34">
        <f t="shared" si="20"/>
        <v>0.59502365964120629</v>
      </c>
      <c r="AF34">
        <f t="shared" si="21"/>
        <v>0.64946402103828249</v>
      </c>
      <c r="AG34">
        <f t="shared" si="22"/>
        <v>0.57518629547971711</v>
      </c>
      <c r="AH34">
        <f t="shared" si="23"/>
        <v>0.80300786270586433</v>
      </c>
      <c r="AI34">
        <f t="shared" si="24"/>
        <v>1.3192063548202866</v>
      </c>
      <c r="AJ34">
        <f t="shared" si="25"/>
        <v>1.2963790213685487</v>
      </c>
      <c r="AK34">
        <f t="shared" si="26"/>
        <v>1.0300512125682808</v>
      </c>
      <c r="AL34">
        <f t="shared" si="27"/>
        <v>0.8287279389922122</v>
      </c>
      <c r="AM34">
        <f t="shared" si="28"/>
        <v>0.96690329233740113</v>
      </c>
    </row>
    <row r="35" spans="1:39" x14ac:dyDescent="0.2">
      <c r="A35">
        <v>39</v>
      </c>
      <c r="B35">
        <f>[6]ST001!J46</f>
        <v>1.6923554852703693E-2</v>
      </c>
      <c r="C35">
        <f>[6]ST002!J46</f>
        <v>3.9571193914415465E-2</v>
      </c>
      <c r="D35">
        <f>[6]ST003!J46</f>
        <v>3.3824251237529294E-2</v>
      </c>
      <c r="E35">
        <f>[7]ST004!J46</f>
        <v>3.7260843025302484E-2</v>
      </c>
      <c r="F35">
        <f>[6]ROT001!J46</f>
        <v>2.8843014641609356E-2</v>
      </c>
      <c r="G35">
        <f>[6]ROT002!J46</f>
        <v>3.6249376528664078E-2</v>
      </c>
      <c r="H35">
        <f>[6]ROT003!J46</f>
        <v>4.5397767734486789E-2</v>
      </c>
      <c r="I35">
        <f>[7]ROT004!J46</f>
        <v>4.2490550821663066E-2</v>
      </c>
      <c r="J35">
        <f>[7]MIX001!J46</f>
        <v>4.9471289511771765E-2</v>
      </c>
      <c r="K35">
        <f>[7]MIX002!J46</f>
        <v>4.9851034998126473E-2</v>
      </c>
      <c r="L35">
        <f>[7]MIX003!J46</f>
        <v>4.9972350869952033E-2</v>
      </c>
      <c r="N35">
        <f>PUF!G35</f>
        <v>38</v>
      </c>
      <c r="O35">
        <f t="shared" si="7"/>
        <v>5.4242058627827272E-2</v>
      </c>
      <c r="P35">
        <f t="shared" si="8"/>
        <v>0.10328690996025799</v>
      </c>
      <c r="Q35">
        <f t="shared" si="9"/>
        <v>7.5241281698398055E-2</v>
      </c>
      <c r="R35">
        <f t="shared" si="10"/>
        <v>0.12486762786139202</v>
      </c>
      <c r="S35">
        <f t="shared" si="11"/>
        <v>8.4806185925793878E-2</v>
      </c>
      <c r="T35">
        <f t="shared" si="12"/>
        <v>0.13608078784497249</v>
      </c>
      <c r="U35">
        <f t="shared" si="13"/>
        <v>0.12851402895937558</v>
      </c>
      <c r="V35">
        <f t="shared" si="14"/>
        <v>0.21010090023790542</v>
      </c>
      <c r="W35">
        <f t="shared" si="15"/>
        <v>0.17897110612364722</v>
      </c>
      <c r="X35">
        <f t="shared" si="16"/>
        <v>0.14927778705605083</v>
      </c>
      <c r="Y35">
        <f t="shared" si="17"/>
        <v>0.15362771665795599</v>
      </c>
      <c r="Z35">
        <f>[8]WB!N35</f>
        <v>8.4735134301982869E-3</v>
      </c>
      <c r="AB35" t="str">
        <f>PUF!S35</f>
        <v xml:space="preserve">PCB38 </v>
      </c>
      <c r="AC35">
        <f t="shared" si="18"/>
        <v>5.4242058627827272E-2</v>
      </c>
      <c r="AD35">
        <f t="shared" si="19"/>
        <v>0.10328690996025799</v>
      </c>
      <c r="AE35">
        <f t="shared" si="20"/>
        <v>7.5241281698398055E-2</v>
      </c>
      <c r="AF35">
        <f t="shared" si="21"/>
        <v>0.12486762786139202</v>
      </c>
      <c r="AG35">
        <f t="shared" si="22"/>
        <v>8.4806185925793878E-2</v>
      </c>
      <c r="AH35">
        <f t="shared" si="23"/>
        <v>0.13608078784497249</v>
      </c>
      <c r="AI35">
        <f t="shared" si="24"/>
        <v>0.12851402895937558</v>
      </c>
      <c r="AJ35">
        <f t="shared" si="25"/>
        <v>0.21010090023790542</v>
      </c>
      <c r="AK35">
        <f t="shared" si="26"/>
        <v>0.17897110612364722</v>
      </c>
      <c r="AL35">
        <f t="shared" si="27"/>
        <v>0.14927778705605083</v>
      </c>
      <c r="AM35">
        <f t="shared" si="28"/>
        <v>0.15362771665795599</v>
      </c>
    </row>
    <row r="36" spans="1:39" x14ac:dyDescent="0.2">
      <c r="A36">
        <v>38</v>
      </c>
      <c r="B36">
        <f>[6]ST001!J47</f>
        <v>2.0624036069380548E-2</v>
      </c>
      <c r="C36">
        <f>[6]ST002!J47</f>
        <v>4.5089599482650747E-2</v>
      </c>
      <c r="D36">
        <f>[6]ST003!J47</f>
        <v>3.3526535118395019E-2</v>
      </c>
      <c r="E36">
        <f>[7]ST004!J47</f>
        <v>4.3773506232394024E-2</v>
      </c>
      <c r="F36">
        <f>[6]ROT001!J47</f>
        <v>3.7839531388414754E-2</v>
      </c>
      <c r="G36">
        <f>[6]ROT002!J47</f>
        <v>5.1167596685206027E-2</v>
      </c>
      <c r="H36">
        <f>[6]ROT003!J47</f>
        <v>4.4387879215856234E-2</v>
      </c>
      <c r="I36">
        <f>[7]ROT004!J47</f>
        <v>7.1255696814466363E-2</v>
      </c>
      <c r="J36">
        <f>[7]MIX001!J47</f>
        <v>6.1222767174859749E-2</v>
      </c>
      <c r="K36">
        <f>[7]MIX002!J47</f>
        <v>5.6988480172493243E-2</v>
      </c>
      <c r="L36">
        <f>[7]MIX003!J47</f>
        <v>5.7888704827635598E-2</v>
      </c>
      <c r="N36">
        <f>PUF!G36</f>
        <v>39</v>
      </c>
      <c r="O36">
        <f t="shared" si="7"/>
        <v>4.4509641634813919E-2</v>
      </c>
      <c r="P36">
        <f t="shared" si="8"/>
        <v>9.0645878201485855E-2</v>
      </c>
      <c r="Q36">
        <f t="shared" si="9"/>
        <v>7.5909425373455158E-2</v>
      </c>
      <c r="R36">
        <f t="shared" si="10"/>
        <v>0.10628970537530447</v>
      </c>
      <c r="S36">
        <f t="shared" si="11"/>
        <v>6.4643138342501363E-2</v>
      </c>
      <c r="T36">
        <f t="shared" si="12"/>
        <v>9.6405616766751218E-2</v>
      </c>
      <c r="U36">
        <f t="shared" si="13"/>
        <v>0.13143790918572951</v>
      </c>
      <c r="V36">
        <f t="shared" si="14"/>
        <v>0.12528546317469252</v>
      </c>
      <c r="W36">
        <f t="shared" si="15"/>
        <v>0.14461828195378795</v>
      </c>
      <c r="X36">
        <f t="shared" si="16"/>
        <v>0.13058169237799641</v>
      </c>
      <c r="Y36">
        <f t="shared" si="17"/>
        <v>0.13261893115487269</v>
      </c>
      <c r="Z36">
        <f>[8]WB!N36</f>
        <v>9.3369156107196843E-3</v>
      </c>
      <c r="AB36" t="str">
        <f>PUF!S36</f>
        <v xml:space="preserve">PCB39 </v>
      </c>
      <c r="AC36">
        <f t="shared" si="18"/>
        <v>4.4509641634813919E-2</v>
      </c>
      <c r="AD36">
        <f t="shared" si="19"/>
        <v>9.0645878201485855E-2</v>
      </c>
      <c r="AE36">
        <f t="shared" si="20"/>
        <v>7.5909425373455158E-2</v>
      </c>
      <c r="AF36">
        <f t="shared" si="21"/>
        <v>0.10628970537530447</v>
      </c>
      <c r="AG36">
        <f t="shared" si="22"/>
        <v>6.4643138342501363E-2</v>
      </c>
      <c r="AH36">
        <f t="shared" si="23"/>
        <v>9.6405616766751218E-2</v>
      </c>
      <c r="AI36">
        <f t="shared" si="24"/>
        <v>0.13143790918572951</v>
      </c>
      <c r="AJ36">
        <f t="shared" si="25"/>
        <v>0.12528546317469252</v>
      </c>
      <c r="AK36">
        <f t="shared" si="26"/>
        <v>0.14461828195378795</v>
      </c>
      <c r="AL36">
        <f t="shared" si="27"/>
        <v>0.13058169237799641</v>
      </c>
      <c r="AM36">
        <f t="shared" si="28"/>
        <v>0.13261893115487269</v>
      </c>
    </row>
    <row r="37" spans="1:39" x14ac:dyDescent="0.2">
      <c r="A37">
        <v>35</v>
      </c>
      <c r="B37">
        <f>[6]ST001!J48</f>
        <v>2.4026852428449569E-2</v>
      </c>
      <c r="C37">
        <f>[6]ST002!J48</f>
        <v>3.8341661649374997E-2</v>
      </c>
      <c r="D37">
        <f>[6]ST003!J48</f>
        <v>4.8549396127145088E-2</v>
      </c>
      <c r="E37">
        <f>[7]ST004!J48</f>
        <v>2.3776239901734851E-2</v>
      </c>
      <c r="F37">
        <f>[6]ROT001!J48</f>
        <v>4.5096008051229895E-2</v>
      </c>
      <c r="G37">
        <f>[6]ROT002!J48</f>
        <v>4.7618060056074031E-2</v>
      </c>
      <c r="H37">
        <f>[6]ROT003!J48</f>
        <v>5.9149448740033229E-2</v>
      </c>
      <c r="I37">
        <f>[7]ROT004!J48</f>
        <v>4.1450630082424854E-2</v>
      </c>
      <c r="J37">
        <f>[7]MIX001!J48</f>
        <v>4.5465010657053828E-2</v>
      </c>
      <c r="K37">
        <f>[7]MIX002!J48</f>
        <v>4.6820588773148569E-2</v>
      </c>
      <c r="L37">
        <f>[7]MIX003!J48</f>
        <v>5.3235669725598164E-2</v>
      </c>
      <c r="N37" t="str">
        <f>PUF!G37</f>
        <v>40/71</v>
      </c>
      <c r="O37">
        <f t="shared" si="7"/>
        <v>1.0785491636836135</v>
      </c>
      <c r="P37">
        <f t="shared" si="8"/>
        <v>2.2521111516393719</v>
      </c>
      <c r="Q37">
        <f t="shared" si="9"/>
        <v>2.7771364462710122</v>
      </c>
      <c r="R37">
        <f t="shared" si="10"/>
        <v>2.6999930675203276</v>
      </c>
      <c r="S37">
        <f t="shared" si="11"/>
        <v>2.152590187574412</v>
      </c>
      <c r="T37">
        <f t="shared" si="12"/>
        <v>3.9199981052750652</v>
      </c>
      <c r="U37">
        <f t="shared" si="13"/>
        <v>6.0930532323240696</v>
      </c>
      <c r="V37">
        <f t="shared" si="14"/>
        <v>6.2040329905291633</v>
      </c>
      <c r="W37">
        <f t="shared" si="15"/>
        <v>5.1163829016706908</v>
      </c>
      <c r="X37">
        <f t="shared" si="16"/>
        <v>4.1609722230429673</v>
      </c>
      <c r="Y37">
        <f t="shared" si="17"/>
        <v>4.6529265454518507</v>
      </c>
      <c r="Z37">
        <f>[8]WB!N37</f>
        <v>4.4596464791132551E-2</v>
      </c>
      <c r="AB37" t="str">
        <f>PUF!S37</f>
        <v xml:space="preserve">PCB40+71 </v>
      </c>
      <c r="AC37">
        <f t="shared" si="18"/>
        <v>1.0785491636836135</v>
      </c>
      <c r="AD37">
        <f t="shared" si="19"/>
        <v>2.2521111516393719</v>
      </c>
      <c r="AE37">
        <f t="shared" si="20"/>
        <v>2.7771364462710122</v>
      </c>
      <c r="AF37">
        <f t="shared" si="21"/>
        <v>2.6999930675203276</v>
      </c>
      <c r="AG37">
        <f t="shared" si="22"/>
        <v>2.152590187574412</v>
      </c>
      <c r="AH37">
        <f t="shared" si="23"/>
        <v>3.9199981052750652</v>
      </c>
      <c r="AI37">
        <f t="shared" si="24"/>
        <v>6.0930532323240696</v>
      </c>
      <c r="AJ37">
        <f t="shared" si="25"/>
        <v>6.2040329905291633</v>
      </c>
      <c r="AK37">
        <f t="shared" si="26"/>
        <v>5.1163829016706908</v>
      </c>
      <c r="AL37">
        <f t="shared" si="27"/>
        <v>4.1609722230429673</v>
      </c>
      <c r="AM37">
        <f t="shared" si="28"/>
        <v>4.6529265454518507</v>
      </c>
    </row>
    <row r="38" spans="1:39" x14ac:dyDescent="0.2">
      <c r="A38">
        <v>37</v>
      </c>
      <c r="B38">
        <f>[6]ST001!J49</f>
        <v>0.11239902221395093</v>
      </c>
      <c r="C38">
        <f>[6]ST002!J49</f>
        <v>0.22530379017484672</v>
      </c>
      <c r="D38">
        <f>[6]ST003!J49</f>
        <v>0.26513479264218276</v>
      </c>
      <c r="E38">
        <f>[7]ST004!J49</f>
        <v>0.22767564227449411</v>
      </c>
      <c r="F38">
        <f>[6]ROT001!J49</f>
        <v>0.25664141883512043</v>
      </c>
      <c r="G38">
        <f>[6]ROT002!J49</f>
        <v>0.30193815824164449</v>
      </c>
      <c r="H38">
        <f>[6]ROT003!J49</f>
        <v>0.45564498142893939</v>
      </c>
      <c r="I38">
        <f>[7]ROT004!J49</f>
        <v>0.43966680008830428</v>
      </c>
      <c r="J38">
        <f>[7]MIX001!J49</f>
        <v>0.35236182493995011</v>
      </c>
      <c r="K38">
        <f>[7]MIX002!J49</f>
        <v>0.31637624492594957</v>
      </c>
      <c r="L38">
        <f>[7]MIX003!J49</f>
        <v>0.36434037102568739</v>
      </c>
      <c r="N38">
        <f>PUF!G38</f>
        <v>41</v>
      </c>
      <c r="O38">
        <f t="shared" si="7"/>
        <v>0.33279083386316183</v>
      </c>
      <c r="P38">
        <f t="shared" si="8"/>
        <v>0.57471486021993656</v>
      </c>
      <c r="Q38">
        <f t="shared" si="9"/>
        <v>0.55084644511810554</v>
      </c>
      <c r="R38">
        <f t="shared" si="10"/>
        <v>0.90737729111978604</v>
      </c>
      <c r="S38">
        <f t="shared" si="11"/>
        <v>0.2093063171925143</v>
      </c>
      <c r="T38">
        <f t="shared" si="12"/>
        <v>0.56037804338621267</v>
      </c>
      <c r="U38">
        <f t="shared" si="13"/>
        <v>1.0001869762146034</v>
      </c>
      <c r="V38">
        <f t="shared" si="14"/>
        <v>1.3149766095922371</v>
      </c>
      <c r="W38">
        <f t="shared" si="15"/>
        <v>1.5699519001319675</v>
      </c>
      <c r="X38">
        <f t="shared" si="16"/>
        <v>1.1666495694847969</v>
      </c>
      <c r="Y38">
        <f t="shared" si="17"/>
        <v>1.126774857858122</v>
      </c>
      <c r="Z38">
        <f>[8]WB!N38</f>
        <v>1.9748544419700673E-2</v>
      </c>
      <c r="AB38" s="7" t="str">
        <f>PUF!S38</f>
        <v xml:space="preserve">PCB41 </v>
      </c>
      <c r="AC38">
        <f t="shared" si="18"/>
        <v>0.33279083386316183</v>
      </c>
      <c r="AD38">
        <f t="shared" si="19"/>
        <v>0.57471486021993656</v>
      </c>
      <c r="AE38">
        <f t="shared" si="20"/>
        <v>0.55084644511810554</v>
      </c>
      <c r="AF38">
        <f t="shared" si="21"/>
        <v>0.90737729111978604</v>
      </c>
      <c r="AG38">
        <f t="shared" si="22"/>
        <v>0.2093063171925143</v>
      </c>
      <c r="AH38">
        <f t="shared" si="23"/>
        <v>0.56037804338621267</v>
      </c>
      <c r="AI38">
        <f t="shared" si="24"/>
        <v>1.0001869762146034</v>
      </c>
      <c r="AJ38">
        <f t="shared" si="25"/>
        <v>1.3149766095922371</v>
      </c>
      <c r="AK38">
        <f t="shared" si="26"/>
        <v>1.5699519001319675</v>
      </c>
      <c r="AL38">
        <f t="shared" si="27"/>
        <v>1.1666495694847969</v>
      </c>
      <c r="AM38">
        <f t="shared" si="28"/>
        <v>1.126774857858122</v>
      </c>
    </row>
    <row r="39" spans="1:39" x14ac:dyDescent="0.2">
      <c r="A39" t="s">
        <v>215</v>
      </c>
      <c r="B39">
        <f>[6]ST001!J50</f>
        <v>10.44326381971684</v>
      </c>
      <c r="C39">
        <f>[6]ST002!J50</f>
        <v>11.992997123118711</v>
      </c>
      <c r="D39">
        <f>[6]ST003!J50</f>
        <v>16.97587966045273</v>
      </c>
      <c r="E39">
        <f>[7]ST004!J50</f>
        <v>13.108063560905979</v>
      </c>
      <c r="F39">
        <f>[6]ROT001!J50</f>
        <v>12.994591391962123</v>
      </c>
      <c r="G39">
        <f>[6]ROT002!J50</f>
        <v>14.87740740506206</v>
      </c>
      <c r="H39">
        <f>[6]ROT003!J50</f>
        <v>13.197635356464257</v>
      </c>
      <c r="I39">
        <f>[7]ROT004!J50</f>
        <v>12.145807101893018</v>
      </c>
      <c r="J39">
        <f>[7]MIX001!J50</f>
        <v>11.874567500750327</v>
      </c>
      <c r="K39">
        <f>[7]MIX002!J50</f>
        <v>12.395348795584834</v>
      </c>
      <c r="L39">
        <f>[7]MIX003!J50</f>
        <v>12.240984826306747</v>
      </c>
      <c r="N39">
        <f>PUF!G39</f>
        <v>42</v>
      </c>
      <c r="O39">
        <f t="shared" si="7"/>
        <v>0.80740063587907951</v>
      </c>
      <c r="P39">
        <f t="shared" si="8"/>
        <v>1.6027568647244856</v>
      </c>
      <c r="Q39">
        <f t="shared" si="9"/>
        <v>1.9581930622030872</v>
      </c>
      <c r="R39">
        <f t="shared" si="10"/>
        <v>2.3411086555516114</v>
      </c>
      <c r="S39">
        <f t="shared" si="11"/>
        <v>1.3696168531187387</v>
      </c>
      <c r="T39">
        <f t="shared" si="12"/>
        <v>2.8452052728288697</v>
      </c>
      <c r="U39">
        <f t="shared" si="13"/>
        <v>4.3603556811445658</v>
      </c>
      <c r="V39">
        <f t="shared" si="14"/>
        <v>4.8583547824953834</v>
      </c>
      <c r="W39">
        <f t="shared" si="15"/>
        <v>3.8168428202863098</v>
      </c>
      <c r="X39">
        <f t="shared" si="16"/>
        <v>3.3913345320304904</v>
      </c>
      <c r="Y39">
        <f t="shared" si="17"/>
        <v>3.608506278860558</v>
      </c>
      <c r="Z39">
        <f>[8]WB!N39</f>
        <v>3.9276804358708645E-2</v>
      </c>
      <c r="AB39" t="str">
        <f>PUF!S39</f>
        <v xml:space="preserve">PCB42 </v>
      </c>
      <c r="AC39">
        <f t="shared" si="18"/>
        <v>0.80740063587907951</v>
      </c>
      <c r="AD39">
        <f t="shared" si="19"/>
        <v>1.6027568647244856</v>
      </c>
      <c r="AE39">
        <f t="shared" si="20"/>
        <v>1.9581930622030872</v>
      </c>
      <c r="AF39">
        <f t="shared" si="21"/>
        <v>2.3411086555516114</v>
      </c>
      <c r="AG39">
        <f t="shared" si="22"/>
        <v>1.3696168531187387</v>
      </c>
      <c r="AH39">
        <f t="shared" si="23"/>
        <v>2.8452052728288697</v>
      </c>
      <c r="AI39">
        <f t="shared" si="24"/>
        <v>4.3603556811445658</v>
      </c>
      <c r="AJ39">
        <f t="shared" si="25"/>
        <v>4.8583547824953834</v>
      </c>
      <c r="AK39">
        <f t="shared" si="26"/>
        <v>3.8168428202863098</v>
      </c>
      <c r="AL39">
        <f t="shared" si="27"/>
        <v>3.3913345320304904</v>
      </c>
      <c r="AM39">
        <f t="shared" si="28"/>
        <v>3.608506278860558</v>
      </c>
    </row>
    <row r="40" spans="1:39" x14ac:dyDescent="0.2">
      <c r="A40" t="s">
        <v>216</v>
      </c>
      <c r="B40">
        <f>[6]ST001!J51</f>
        <v>9.0505575419177333</v>
      </c>
      <c r="C40">
        <f>[6]ST002!J51</f>
        <v>9.0505575419177333</v>
      </c>
      <c r="D40">
        <f>[6]ST003!J51</f>
        <v>9.0505575419177333</v>
      </c>
      <c r="E40">
        <f>[7]ST004!J51</f>
        <v>8.4181023379337621</v>
      </c>
      <c r="F40">
        <f>[6]ROT001!J51</f>
        <v>9.0505575419177333</v>
      </c>
      <c r="G40">
        <f>[6]ROT002!J51</f>
        <v>9.0505575419177333</v>
      </c>
      <c r="H40">
        <f>[6]ROT003!J51</f>
        <v>9.0505575419177333</v>
      </c>
      <c r="I40">
        <f>[7]ROT004!J51</f>
        <v>8.4181023379337621</v>
      </c>
      <c r="J40">
        <f>[7]MIX001!J51</f>
        <v>8.4181023379337621</v>
      </c>
      <c r="K40">
        <f>[7]MIX002!J51</f>
        <v>8.4181023379337621</v>
      </c>
      <c r="L40">
        <f>[7]MIX003!J51</f>
        <v>8.4181023379337621</v>
      </c>
      <c r="N40">
        <f>PUF!G40</f>
        <v>43</v>
      </c>
      <c r="O40">
        <f t="shared" si="7"/>
        <v>0.28018329166623879</v>
      </c>
      <c r="P40">
        <f t="shared" si="8"/>
        <v>0.62414888376546784</v>
      </c>
      <c r="Q40">
        <f t="shared" si="9"/>
        <v>0.65270017165891547</v>
      </c>
      <c r="R40">
        <f t="shared" si="10"/>
        <v>0.82710074716591264</v>
      </c>
      <c r="S40">
        <f t="shared" si="11"/>
        <v>0.31889255067871858</v>
      </c>
      <c r="T40">
        <f t="shared" si="12"/>
        <v>0.51160208917224648</v>
      </c>
      <c r="U40">
        <f t="shared" si="13"/>
        <v>0.52138460552535215</v>
      </c>
      <c r="V40">
        <f t="shared" si="14"/>
        <v>1.9180041776041898</v>
      </c>
      <c r="W40">
        <f t="shared" si="15"/>
        <v>1.5482364868040461</v>
      </c>
      <c r="X40">
        <f t="shared" si="16"/>
        <v>1.2648114746121695</v>
      </c>
      <c r="Y40">
        <f t="shared" si="17"/>
        <v>1.3333887657793759</v>
      </c>
      <c r="Z40">
        <f>[8]WB!N40</f>
        <v>2.8872538491154294E-2</v>
      </c>
      <c r="AB40" s="7" t="str">
        <f>PUF!S40</f>
        <v xml:space="preserve">PCB43 </v>
      </c>
      <c r="AC40">
        <f t="shared" si="18"/>
        <v>0.28018329166623879</v>
      </c>
      <c r="AD40">
        <f t="shared" si="19"/>
        <v>0.62414888376546784</v>
      </c>
      <c r="AE40">
        <f t="shared" si="20"/>
        <v>0.65270017165891547</v>
      </c>
      <c r="AF40">
        <f t="shared" si="21"/>
        <v>0.82710074716591264</v>
      </c>
      <c r="AG40">
        <f t="shared" si="22"/>
        <v>0.31889255067871858</v>
      </c>
      <c r="AH40">
        <f t="shared" si="23"/>
        <v>0.51160208917224648</v>
      </c>
      <c r="AI40">
        <f t="shared" si="24"/>
        <v>0.52138460552535215</v>
      </c>
      <c r="AJ40">
        <f t="shared" si="25"/>
        <v>1.9180041776041898</v>
      </c>
      <c r="AK40">
        <f t="shared" si="26"/>
        <v>1.5482364868040461</v>
      </c>
      <c r="AL40">
        <f t="shared" si="27"/>
        <v>1.2648114746121695</v>
      </c>
      <c r="AM40">
        <f t="shared" si="28"/>
        <v>1.3333887657793759</v>
      </c>
    </row>
    <row r="41" spans="1:39" x14ac:dyDescent="0.2">
      <c r="A41">
        <v>54</v>
      </c>
      <c r="B41">
        <f>[6]ST001!J52</f>
        <v>3.8120755227524367E-2</v>
      </c>
      <c r="C41">
        <f>[6]ST002!J52</f>
        <v>5.903133460965309E-2</v>
      </c>
      <c r="D41">
        <f>[6]ST003!J52</f>
        <v>6.1862283420208587E-2</v>
      </c>
      <c r="E41">
        <f>[7]ST004!J52</f>
        <v>3.7862841052450247E-2</v>
      </c>
      <c r="F41">
        <f>[6]ROT001!J52</f>
        <v>3.9389569470762963E-2</v>
      </c>
      <c r="G41">
        <f>[6]ROT002!J52</f>
        <v>4.8770662587293151E-2</v>
      </c>
      <c r="H41">
        <f>[6]ROT003!J52</f>
        <v>6.0600212208466502E-2</v>
      </c>
      <c r="I41">
        <f>[7]ROT004!J52</f>
        <v>4.0915296779124061E-2</v>
      </c>
      <c r="J41">
        <f>[7]MIX001!J52</f>
        <v>3.7114422214943148E-2</v>
      </c>
      <c r="K41">
        <f>[7]MIX002!J52</f>
        <v>4.3116905856114419E-2</v>
      </c>
      <c r="L41">
        <f>[7]MIX003!J52</f>
        <v>4.7755822959383874E-2</v>
      </c>
      <c r="N41" t="str">
        <f>PUF!G41</f>
        <v>44/47/65</v>
      </c>
      <c r="O41">
        <f t="shared" si="7"/>
        <v>7.4917397699633845</v>
      </c>
      <c r="P41">
        <f t="shared" si="8"/>
        <v>15.049016566002043</v>
      </c>
      <c r="Q41">
        <f t="shared" si="9"/>
        <v>17.602710336800246</v>
      </c>
      <c r="R41">
        <f t="shared" si="10"/>
        <v>20.762940542283136</v>
      </c>
      <c r="S41">
        <f t="shared" si="11"/>
        <v>13.207972082584703</v>
      </c>
      <c r="T41">
        <f t="shared" si="12"/>
        <v>27.038789976946607</v>
      </c>
      <c r="U41">
        <f t="shared" si="13"/>
        <v>40.001695145813535</v>
      </c>
      <c r="V41">
        <f t="shared" si="14"/>
        <v>46.283722626537084</v>
      </c>
      <c r="W41">
        <f t="shared" si="15"/>
        <v>38.431294325541394</v>
      </c>
      <c r="X41">
        <f t="shared" si="16"/>
        <v>32.162543310018705</v>
      </c>
      <c r="Y41">
        <f t="shared" si="17"/>
        <v>35.607360039195967</v>
      </c>
      <c r="Z41">
        <f>[8]WB!N41</f>
        <v>0.12738071069748272</v>
      </c>
      <c r="AB41" t="str">
        <f>PUF!S41</f>
        <v xml:space="preserve">PCB44+47+65 </v>
      </c>
      <c r="AC41">
        <f t="shared" si="18"/>
        <v>7.4917397699633845</v>
      </c>
      <c r="AD41">
        <f t="shared" si="19"/>
        <v>15.049016566002043</v>
      </c>
      <c r="AE41">
        <f t="shared" si="20"/>
        <v>17.602710336800246</v>
      </c>
      <c r="AF41">
        <f t="shared" si="21"/>
        <v>20.762940542283136</v>
      </c>
      <c r="AG41">
        <f t="shared" si="22"/>
        <v>13.207972082584703</v>
      </c>
      <c r="AH41">
        <f t="shared" si="23"/>
        <v>27.038789976946607</v>
      </c>
      <c r="AI41">
        <f t="shared" si="24"/>
        <v>40.001695145813535</v>
      </c>
      <c r="AJ41">
        <f t="shared" si="25"/>
        <v>46.283722626537084</v>
      </c>
      <c r="AK41">
        <f t="shared" si="26"/>
        <v>38.431294325541394</v>
      </c>
      <c r="AL41">
        <f t="shared" si="27"/>
        <v>32.162543310018705</v>
      </c>
      <c r="AM41">
        <f t="shared" si="28"/>
        <v>35.607360039195967</v>
      </c>
    </row>
    <row r="42" spans="1:39" x14ac:dyDescent="0.2">
      <c r="A42" t="s">
        <v>194</v>
      </c>
      <c r="B42">
        <f>[6]ST001!J53</f>
        <v>0.36820046708382431</v>
      </c>
      <c r="C42">
        <f>[6]ST002!J53</f>
        <v>0.74719033368671595</v>
      </c>
      <c r="D42">
        <f>[6]ST003!J53</f>
        <v>0.76736480900891679</v>
      </c>
      <c r="E42">
        <f>[7]ST004!J53</f>
        <v>0.85125396896357231</v>
      </c>
      <c r="F42">
        <f>[6]ROT001!J53</f>
        <v>0.72451121933670037</v>
      </c>
      <c r="G42">
        <f>[6]ROT002!J53</f>
        <v>1.1020534712477059</v>
      </c>
      <c r="H42">
        <f>[6]ROT003!J53</f>
        <v>1.4431211601884724</v>
      </c>
      <c r="I42">
        <f>[7]ROT004!J53</f>
        <v>1.6265162889088789</v>
      </c>
      <c r="J42">
        <f>[7]MIX001!J53</f>
        <v>1.42409765566089</v>
      </c>
      <c r="K42">
        <f>[7]MIX002!J53</f>
        <v>1.3149673530513242</v>
      </c>
      <c r="L42">
        <f>[7]MIX003!J53</f>
        <v>1.4084776559681187</v>
      </c>
      <c r="N42" t="str">
        <f>PUF!G42</f>
        <v>45/51</v>
      </c>
      <c r="O42">
        <f t="shared" si="7"/>
        <v>0.46477928470743995</v>
      </c>
      <c r="P42">
        <f t="shared" si="8"/>
        <v>1.0073284468574777</v>
      </c>
      <c r="Q42">
        <f t="shared" si="9"/>
        <v>1.0345341281907274</v>
      </c>
      <c r="R42">
        <f t="shared" si="10"/>
        <v>1.1858923939213804</v>
      </c>
      <c r="S42">
        <f t="shared" si="11"/>
        <v>0.71029941498985305</v>
      </c>
      <c r="T42">
        <f t="shared" si="12"/>
        <v>1.4547313041878371</v>
      </c>
      <c r="U42">
        <f t="shared" si="13"/>
        <v>2.1577780342953203</v>
      </c>
      <c r="V42">
        <f t="shared" si="14"/>
        <v>2.4856805687034162</v>
      </c>
      <c r="W42">
        <f t="shared" si="15"/>
        <v>2.1597724310226565</v>
      </c>
      <c r="X42">
        <f t="shared" si="16"/>
        <v>1.7924774416466454</v>
      </c>
      <c r="Y42">
        <f t="shared" si="17"/>
        <v>1.9924319984050065</v>
      </c>
      <c r="Z42">
        <f>[8]WB!N42</f>
        <v>4.7653867582278235E-2</v>
      </c>
      <c r="AB42" t="str">
        <f>PUF!S42</f>
        <v>PCB45+51</v>
      </c>
      <c r="AC42">
        <f t="shared" si="18"/>
        <v>0.46477928470743995</v>
      </c>
      <c r="AD42">
        <f t="shared" si="19"/>
        <v>1.0073284468574777</v>
      </c>
      <c r="AE42">
        <f t="shared" si="20"/>
        <v>1.0345341281907274</v>
      </c>
      <c r="AF42">
        <f t="shared" si="21"/>
        <v>1.1858923939213804</v>
      </c>
      <c r="AG42">
        <f t="shared" si="22"/>
        <v>0.71029941498985305</v>
      </c>
      <c r="AH42">
        <f t="shared" si="23"/>
        <v>1.4547313041878371</v>
      </c>
      <c r="AI42">
        <f t="shared" si="24"/>
        <v>2.1577780342953203</v>
      </c>
      <c r="AJ42">
        <f t="shared" si="25"/>
        <v>2.4856805687034162</v>
      </c>
      <c r="AK42">
        <f t="shared" si="26"/>
        <v>2.1597724310226565</v>
      </c>
      <c r="AL42">
        <f t="shared" si="27"/>
        <v>1.7924774416466454</v>
      </c>
      <c r="AM42">
        <f t="shared" si="28"/>
        <v>1.9924319984050065</v>
      </c>
    </row>
    <row r="43" spans="1:39" x14ac:dyDescent="0.2">
      <c r="A43" s="3" t="s">
        <v>264</v>
      </c>
      <c r="B43">
        <f>[6]ST001!J54</f>
        <v>0.17671941247431772</v>
      </c>
      <c r="C43">
        <f>[6]ST002!J54</f>
        <v>0.4397462973164819</v>
      </c>
      <c r="D43">
        <f>[6]ST003!J54</f>
        <v>0.46097493286990426</v>
      </c>
      <c r="E43">
        <f>[7]ST004!J54</f>
        <v>0.4157255886520812</v>
      </c>
      <c r="F43">
        <f>[6]ROT001!J54</f>
        <v>0.31692731745062952</v>
      </c>
      <c r="G43">
        <f>[6]ROT002!J54</f>
        <v>0.54699201729215319</v>
      </c>
      <c r="H43">
        <f>[6]ROT003!J54</f>
        <v>0.74528198622739483</v>
      </c>
      <c r="I43">
        <f>[7]ROT004!J54</f>
        <v>0.84301828683543156</v>
      </c>
      <c r="J43">
        <f>[7]MIX001!J54</f>
        <v>0.73881894993613118</v>
      </c>
      <c r="K43">
        <f>[7]MIX002!J54</f>
        <v>0.68429849582755253</v>
      </c>
      <c r="L43">
        <f>[7]MIX003!J54</f>
        <v>0.75077147765985752</v>
      </c>
      <c r="N43">
        <f>PUF!G43</f>
        <v>46</v>
      </c>
      <c r="O43">
        <f t="shared" si="7"/>
        <v>0.18118741121859475</v>
      </c>
      <c r="P43">
        <f t="shared" si="8"/>
        <v>0.3459779501402766</v>
      </c>
      <c r="Q43">
        <f t="shared" si="9"/>
        <v>0.40054512232986333</v>
      </c>
      <c r="R43">
        <f t="shared" si="10"/>
        <v>0.53825487834121244</v>
      </c>
      <c r="S43">
        <f t="shared" si="11"/>
        <v>0.33843314467093777</v>
      </c>
      <c r="T43">
        <f t="shared" si="12"/>
        <v>0.50829477212135499</v>
      </c>
      <c r="U43">
        <f t="shared" si="13"/>
        <v>0.81742402742363252</v>
      </c>
      <c r="V43">
        <f t="shared" si="14"/>
        <v>0.87864922532695622</v>
      </c>
      <c r="W43">
        <f t="shared" si="15"/>
        <v>0.84352751975275841</v>
      </c>
      <c r="X43">
        <f t="shared" si="16"/>
        <v>0.68686665823861337</v>
      </c>
      <c r="Y43">
        <f t="shared" si="17"/>
        <v>0.73543289490895147</v>
      </c>
      <c r="Z43">
        <f>[8]WB!N43</f>
        <v>2.8838794847972471E-2</v>
      </c>
      <c r="AB43" t="str">
        <f>PUF!S43</f>
        <v xml:space="preserve">PCB46 </v>
      </c>
      <c r="AC43">
        <f t="shared" si="18"/>
        <v>0.18118741121859475</v>
      </c>
      <c r="AD43">
        <f t="shared" si="19"/>
        <v>0.3459779501402766</v>
      </c>
      <c r="AE43">
        <f t="shared" si="20"/>
        <v>0.40054512232986333</v>
      </c>
      <c r="AF43">
        <f t="shared" si="21"/>
        <v>0.53825487834121244</v>
      </c>
      <c r="AG43">
        <f t="shared" si="22"/>
        <v>0.33843314467093777</v>
      </c>
      <c r="AH43">
        <f t="shared" si="23"/>
        <v>0.50829477212135499</v>
      </c>
      <c r="AI43">
        <f t="shared" si="24"/>
        <v>0.81742402742363252</v>
      </c>
      <c r="AJ43">
        <f t="shared" si="25"/>
        <v>0.87864922532695622</v>
      </c>
      <c r="AK43">
        <f t="shared" si="26"/>
        <v>0.84352751975275841</v>
      </c>
      <c r="AL43">
        <f t="shared" si="27"/>
        <v>0.68686665823861337</v>
      </c>
      <c r="AM43">
        <f t="shared" si="28"/>
        <v>0.73543289490895147</v>
      </c>
    </row>
    <row r="44" spans="1:39" x14ac:dyDescent="0.2">
      <c r="A44">
        <v>46</v>
      </c>
      <c r="B44">
        <f>[6]ST001!J55</f>
        <v>6.8891480132225694E-2</v>
      </c>
      <c r="C44">
        <f>[6]ST002!J55</f>
        <v>0.15103566567782928</v>
      </c>
      <c r="D44">
        <f>[6]ST003!J55</f>
        <v>0.17847768947003334</v>
      </c>
      <c r="E44">
        <f>[7]ST004!J55</f>
        <v>0.18869024482341831</v>
      </c>
      <c r="F44">
        <f>[6]ROT001!J55</f>
        <v>0.1510049232948803</v>
      </c>
      <c r="G44">
        <f>[6]ROT002!J55</f>
        <v>0.19112339301513731</v>
      </c>
      <c r="H44">
        <f>[6]ROT003!J55</f>
        <v>0.28233274834834227</v>
      </c>
      <c r="I44">
        <f>[7]ROT004!J55</f>
        <v>0.29799378648672609</v>
      </c>
      <c r="J44">
        <f>[7]MIX001!J55</f>
        <v>0.28855545493321672</v>
      </c>
      <c r="K44">
        <f>[7]MIX002!J55</f>
        <v>0.26221909974777635</v>
      </c>
      <c r="L44">
        <f>[7]MIX003!J55</f>
        <v>0.27711964155989471</v>
      </c>
      <c r="N44">
        <f>PUF!G44</f>
        <v>48</v>
      </c>
      <c r="O44">
        <f t="shared" si="7"/>
        <v>0.66616853432238621</v>
      </c>
      <c r="P44">
        <f t="shared" si="8"/>
        <v>1.193392218421141</v>
      </c>
      <c r="Q44">
        <f t="shared" si="9"/>
        <v>1.4570295373637008</v>
      </c>
      <c r="R44">
        <f t="shared" si="10"/>
        <v>1.9041157447607933</v>
      </c>
      <c r="S44">
        <f t="shared" si="11"/>
        <v>1.0528634923033575</v>
      </c>
      <c r="T44">
        <f t="shared" si="12"/>
        <v>2.160990437651745</v>
      </c>
      <c r="U44">
        <f t="shared" si="13"/>
        <v>3.0021605790007571</v>
      </c>
      <c r="V44">
        <f t="shared" si="14"/>
        <v>3.6744991301185128</v>
      </c>
      <c r="W44">
        <f t="shared" si="15"/>
        <v>3.2505544194057863</v>
      </c>
      <c r="X44">
        <f t="shared" si="16"/>
        <v>2.5402198562871479</v>
      </c>
      <c r="Y44">
        <f t="shared" si="17"/>
        <v>2.9710549683215923</v>
      </c>
      <c r="Z44">
        <f>[8]WB!N44</f>
        <v>4.1555614811631371E-2</v>
      </c>
      <c r="AB44" t="str">
        <f>PUF!S44</f>
        <v xml:space="preserve">PCB48 </v>
      </c>
      <c r="AC44">
        <f t="shared" si="18"/>
        <v>0.66616853432238621</v>
      </c>
      <c r="AD44">
        <f t="shared" si="19"/>
        <v>1.193392218421141</v>
      </c>
      <c r="AE44">
        <f t="shared" si="20"/>
        <v>1.4570295373637008</v>
      </c>
      <c r="AF44">
        <f t="shared" si="21"/>
        <v>1.9041157447607933</v>
      </c>
      <c r="AG44">
        <f t="shared" si="22"/>
        <v>1.0528634923033575</v>
      </c>
      <c r="AH44">
        <f t="shared" si="23"/>
        <v>2.160990437651745</v>
      </c>
      <c r="AI44">
        <f t="shared" si="24"/>
        <v>3.0021605790007571</v>
      </c>
      <c r="AJ44">
        <f t="shared" si="25"/>
        <v>3.6744991301185128</v>
      </c>
      <c r="AK44">
        <f t="shared" si="26"/>
        <v>3.2505544194057863</v>
      </c>
      <c r="AL44">
        <f t="shared" si="27"/>
        <v>2.5402198562871479</v>
      </c>
      <c r="AM44">
        <f t="shared" si="28"/>
        <v>2.9710549683215923</v>
      </c>
    </row>
    <row r="45" spans="1:39" x14ac:dyDescent="0.2">
      <c r="A45">
        <v>52</v>
      </c>
      <c r="B45">
        <f>[6]ST001!J56</f>
        <v>7.523071735173315</v>
      </c>
      <c r="C45">
        <f>[6]ST002!J56</f>
        <v>19.971878768726665</v>
      </c>
      <c r="D45">
        <f>[6]ST003!J56</f>
        <v>22.284095883727556</v>
      </c>
      <c r="E45">
        <f>[7]ST004!J56</f>
        <v>21.481020342046701</v>
      </c>
      <c r="F45">
        <f>[6]ROT001!J56</f>
        <v>17.511576493206221</v>
      </c>
      <c r="G45">
        <f>[6]ROT002!J56</f>
        <v>28.457756296854267</v>
      </c>
      <c r="H45">
        <f>[6]ROT003!J56</f>
        <v>40.023962175457065</v>
      </c>
      <c r="I45">
        <f>[7]ROT004!J56</f>
        <v>45.711051179149941</v>
      </c>
      <c r="J45">
        <f>[7]MIX001!J56</f>
        <v>39.028017801419175</v>
      </c>
      <c r="K45">
        <f>[7]MIX002!J56</f>
        <v>35.731146570369283</v>
      </c>
      <c r="L45">
        <f>[7]MIX003!J56</f>
        <v>38.237775401994675</v>
      </c>
      <c r="N45" t="str">
        <f>PUF!G45</f>
        <v>49/69</v>
      </c>
      <c r="O45">
        <f t="shared" si="7"/>
        <v>4.2729797507886653</v>
      </c>
      <c r="P45">
        <f t="shared" si="8"/>
        <v>9.3786198597346004</v>
      </c>
      <c r="Q45">
        <f t="shared" si="9"/>
        <v>10.806603932808367</v>
      </c>
      <c r="R45">
        <f t="shared" si="10"/>
        <v>13.079890339340187</v>
      </c>
      <c r="S45">
        <f t="shared" si="11"/>
        <v>7.8036233498907004</v>
      </c>
      <c r="T45">
        <f t="shared" si="12"/>
        <v>15.649200493406344</v>
      </c>
      <c r="U45">
        <f t="shared" si="13"/>
        <v>24.715676617124448</v>
      </c>
      <c r="V45">
        <f t="shared" si="14"/>
        <v>27.566823183253135</v>
      </c>
      <c r="W45">
        <f t="shared" si="15"/>
        <v>23.163963546631035</v>
      </c>
      <c r="X45">
        <f t="shared" si="16"/>
        <v>18.837988096161386</v>
      </c>
      <c r="Y45">
        <f t="shared" si="17"/>
        <v>21.443621473658002</v>
      </c>
      <c r="Z45">
        <f>[8]WB!N45</f>
        <v>7.0931725054815334E-2</v>
      </c>
      <c r="AB45" t="str">
        <f>PUF!S45</f>
        <v xml:space="preserve">PCB49+69 </v>
      </c>
      <c r="AC45">
        <f t="shared" si="18"/>
        <v>4.2729797507886653</v>
      </c>
      <c r="AD45">
        <f t="shared" si="19"/>
        <v>9.3786198597346004</v>
      </c>
      <c r="AE45">
        <f t="shared" si="20"/>
        <v>10.806603932808367</v>
      </c>
      <c r="AF45">
        <f t="shared" si="21"/>
        <v>13.079890339340187</v>
      </c>
      <c r="AG45">
        <f t="shared" si="22"/>
        <v>7.8036233498907004</v>
      </c>
      <c r="AH45">
        <f t="shared" si="23"/>
        <v>15.649200493406344</v>
      </c>
      <c r="AI45">
        <f t="shared" si="24"/>
        <v>24.715676617124448</v>
      </c>
      <c r="AJ45">
        <f t="shared" si="25"/>
        <v>27.566823183253135</v>
      </c>
      <c r="AK45">
        <f t="shared" si="26"/>
        <v>23.163963546631035</v>
      </c>
      <c r="AL45">
        <f t="shared" si="27"/>
        <v>18.837988096161386</v>
      </c>
      <c r="AM45">
        <f t="shared" si="28"/>
        <v>21.443621473658002</v>
      </c>
    </row>
    <row r="46" spans="1:39" x14ac:dyDescent="0.2">
      <c r="A46">
        <v>73</v>
      </c>
      <c r="B46">
        <f>[6]ST001!J57</f>
        <v>0.19328511278490171</v>
      </c>
      <c r="C46">
        <f>[6]ST002!J57</f>
        <v>0.43296244035237158</v>
      </c>
      <c r="D46">
        <f>[6]ST003!J57</f>
        <v>0.25605117119544524</v>
      </c>
      <c r="E46">
        <f>[7]ST004!J57</f>
        <v>0.70778898604532436</v>
      </c>
      <c r="F46">
        <f>[6]ROT001!J57</f>
        <v>0.12042087442153258</v>
      </c>
      <c r="G46">
        <f>[6]ROT002!J57</f>
        <v>0.37533213743108834</v>
      </c>
      <c r="H46">
        <f>[6]ROT003!J57</f>
        <v>0.4514388791660936</v>
      </c>
      <c r="I46">
        <f>[7]ROT004!J57</f>
        <v>1.3373423492527858</v>
      </c>
      <c r="J46">
        <f>[7]MIX001!J57</f>
        <v>0.84104704261024787</v>
      </c>
      <c r="K46">
        <f>[7]MIX002!J57</f>
        <v>0.83085777907677416</v>
      </c>
      <c r="L46">
        <f>[7]MIX003!J57</f>
        <v>0.87993418281185276</v>
      </c>
      <c r="N46" t="str">
        <f>PUF!G46</f>
        <v>50/53</v>
      </c>
      <c r="O46">
        <f t="shared" si="7"/>
        <v>0.9683822921550026</v>
      </c>
      <c r="P46">
        <f t="shared" si="8"/>
        <v>1.7115916221072176</v>
      </c>
      <c r="Q46">
        <f t="shared" si="9"/>
        <v>1.7221437156027037</v>
      </c>
      <c r="R46">
        <f t="shared" si="10"/>
        <v>2.4282739255055317</v>
      </c>
      <c r="S46">
        <f t="shared" si="11"/>
        <v>1.6237789136892882</v>
      </c>
      <c r="T46">
        <f t="shared" si="12"/>
        <v>2.9309233642008157</v>
      </c>
      <c r="U46">
        <f t="shared" si="13"/>
        <v>4.1781972432262213</v>
      </c>
      <c r="V46">
        <f t="shared" si="14"/>
        <v>4.7958626724424063</v>
      </c>
      <c r="W46">
        <f t="shared" si="15"/>
        <v>4.1630318984729273</v>
      </c>
      <c r="X46">
        <f t="shared" si="16"/>
        <v>3.4444753732737849</v>
      </c>
      <c r="Y46">
        <f t="shared" si="17"/>
        <v>3.737883010069238</v>
      </c>
      <c r="Z46">
        <f>[8]WB!N46</f>
        <v>4.9563272331576154E-2</v>
      </c>
      <c r="AB46" t="str">
        <f>PUF!S46</f>
        <v xml:space="preserve">PCB50+53 </v>
      </c>
      <c r="AC46">
        <f t="shared" si="18"/>
        <v>0.9683822921550026</v>
      </c>
      <c r="AD46">
        <f t="shared" si="19"/>
        <v>1.7115916221072176</v>
      </c>
      <c r="AE46">
        <f t="shared" si="20"/>
        <v>1.7221437156027037</v>
      </c>
      <c r="AF46">
        <f t="shared" si="21"/>
        <v>2.4282739255055317</v>
      </c>
      <c r="AG46">
        <f t="shared" si="22"/>
        <v>1.6237789136892882</v>
      </c>
      <c r="AH46">
        <f t="shared" si="23"/>
        <v>2.9309233642008157</v>
      </c>
      <c r="AI46">
        <f t="shared" si="24"/>
        <v>4.1781972432262213</v>
      </c>
      <c r="AJ46">
        <f t="shared" si="25"/>
        <v>4.7958626724424063</v>
      </c>
      <c r="AK46">
        <f t="shared" si="26"/>
        <v>4.1630318984729273</v>
      </c>
      <c r="AL46">
        <f t="shared" si="27"/>
        <v>3.4444753732737849</v>
      </c>
      <c r="AM46">
        <f t="shared" si="28"/>
        <v>3.737883010069238</v>
      </c>
    </row>
    <row r="47" spans="1:39" x14ac:dyDescent="0.2">
      <c r="A47">
        <v>43</v>
      </c>
      <c r="B47">
        <f>[6]ST001!J58</f>
        <v>0.10653191378687435</v>
      </c>
      <c r="C47">
        <f>[6]ST002!J58</f>
        <v>0.27247037593976814</v>
      </c>
      <c r="D47">
        <f>[6]ST003!J58</f>
        <v>0.29083469516935395</v>
      </c>
      <c r="E47">
        <f>[7]ST004!J58</f>
        <v>0.28994784581856492</v>
      </c>
      <c r="F47">
        <f>[6]ROT001!J58</f>
        <v>0.14228613808310536</v>
      </c>
      <c r="G47">
        <f>[6]ROT002!J58</f>
        <v>0.19236697388830881</v>
      </c>
      <c r="H47">
        <f>[6]ROT003!J58</f>
        <v>0.18008272779605983</v>
      </c>
      <c r="I47">
        <f>[7]ROT004!J58</f>
        <v>0.65049090229260664</v>
      </c>
      <c r="J47">
        <f>[7]MIX001!J58</f>
        <v>0.52962360246988938</v>
      </c>
      <c r="K47">
        <f>[7]MIX002!J58</f>
        <v>0.48285605691497213</v>
      </c>
      <c r="L47">
        <f>[7]MIX003!J58</f>
        <v>0.50243634652556191</v>
      </c>
      <c r="N47">
        <f>PUF!G47</f>
        <v>52</v>
      </c>
      <c r="O47">
        <f t="shared" si="7"/>
        <v>19.785986445517192</v>
      </c>
      <c r="P47">
        <f t="shared" si="8"/>
        <v>45.749655525691281</v>
      </c>
      <c r="Q47">
        <f t="shared" si="9"/>
        <v>50.010653646750107</v>
      </c>
      <c r="R47">
        <f t="shared" si="10"/>
        <v>61.276426885098118</v>
      </c>
      <c r="S47">
        <f t="shared" si="11"/>
        <v>39.247050834019966</v>
      </c>
      <c r="T47">
        <f t="shared" si="12"/>
        <v>75.683716806183668</v>
      </c>
      <c r="U47">
        <f t="shared" si="13"/>
        <v>115.87939601872736</v>
      </c>
      <c r="V47">
        <f>VLOOKUP($N47,$A$3:$L$186,V$1,FALSE)/I$189*I$190</f>
        <v>134.78126567994738</v>
      </c>
      <c r="W47">
        <f t="shared" si="15"/>
        <v>114.08970613470782</v>
      </c>
      <c r="X47">
        <f t="shared" si="16"/>
        <v>93.595520934327979</v>
      </c>
      <c r="Y47">
        <f t="shared" si="17"/>
        <v>101.47717318221665</v>
      </c>
      <c r="Z47">
        <f>[8]WB!N47</f>
        <v>0.15950736675094385</v>
      </c>
      <c r="AB47" t="str">
        <f>PUF!S47</f>
        <v xml:space="preserve">PCB52 </v>
      </c>
      <c r="AC47">
        <f>IF(O47&gt;$Z47,O47,0)</f>
        <v>19.785986445517192</v>
      </c>
      <c r="AD47">
        <f t="shared" si="19"/>
        <v>45.749655525691281</v>
      </c>
      <c r="AE47">
        <f t="shared" si="20"/>
        <v>50.010653646750107</v>
      </c>
      <c r="AF47">
        <f t="shared" si="21"/>
        <v>61.276426885098118</v>
      </c>
      <c r="AG47">
        <f t="shared" si="22"/>
        <v>39.247050834019966</v>
      </c>
      <c r="AH47">
        <f t="shared" si="23"/>
        <v>75.683716806183668</v>
      </c>
      <c r="AI47">
        <f t="shared" si="24"/>
        <v>115.87939601872736</v>
      </c>
      <c r="AJ47">
        <f>IF(V47&gt;$Z47,V47,0)</f>
        <v>134.78126567994738</v>
      </c>
      <c r="AK47">
        <f t="shared" si="26"/>
        <v>114.08970613470782</v>
      </c>
      <c r="AL47">
        <f t="shared" si="27"/>
        <v>93.595520934327979</v>
      </c>
      <c r="AM47">
        <f t="shared" si="28"/>
        <v>101.47717318221665</v>
      </c>
    </row>
    <row r="48" spans="1:39" x14ac:dyDescent="0.2">
      <c r="A48" t="s">
        <v>193</v>
      </c>
      <c r="B48">
        <f>[6]ST001!J59</f>
        <v>1.6246818563554237</v>
      </c>
      <c r="C48">
        <f>[6]ST002!J59</f>
        <v>4.0942091629827955</v>
      </c>
      <c r="D48">
        <f>[6]ST003!J59</f>
        <v>4.8152819580637107</v>
      </c>
      <c r="E48">
        <f>[7]ST004!J59</f>
        <v>4.5852769936792113</v>
      </c>
      <c r="F48">
        <f>[6]ROT001!J59</f>
        <v>3.4818857547718594</v>
      </c>
      <c r="G48">
        <f>[6]ROT002!J59</f>
        <v>5.8842397370947177</v>
      </c>
      <c r="H48">
        <f>[6]ROT003!J59</f>
        <v>8.5366280810157917</v>
      </c>
      <c r="I48">
        <f>[7]ROT004!J59</f>
        <v>9.3492849990630322</v>
      </c>
      <c r="J48">
        <f>[7]MIX001!J59</f>
        <v>7.9239715157292094</v>
      </c>
      <c r="K48">
        <f>[7]MIX002!J59</f>
        <v>7.1916145883423432</v>
      </c>
      <c r="L48">
        <f>[7]MIX003!J59</f>
        <v>8.0802051929725796</v>
      </c>
      <c r="N48">
        <f>PUF!G48</f>
        <v>54</v>
      </c>
      <c r="O48">
        <f t="shared" si="7"/>
        <v>0.10025914583510206</v>
      </c>
      <c r="P48">
        <f t="shared" si="8"/>
        <v>0.13522329345611339</v>
      </c>
      <c r="Q48">
        <f t="shared" si="9"/>
        <v>0.13883323990650659</v>
      </c>
      <c r="R48">
        <f t="shared" si="10"/>
        <v>0.10800695565057601</v>
      </c>
      <c r="S48">
        <f t="shared" si="11"/>
        <v>8.828014062291599E-2</v>
      </c>
      <c r="T48">
        <f t="shared" si="12"/>
        <v>0.12970611516954528</v>
      </c>
      <c r="U48">
        <f t="shared" si="13"/>
        <v>0.17545279396725827</v>
      </c>
      <c r="V48">
        <f t="shared" si="14"/>
        <v>0.12064074973791855</v>
      </c>
      <c r="W48">
        <f t="shared" si="15"/>
        <v>0.10849573620181041</v>
      </c>
      <c r="X48">
        <f t="shared" si="16"/>
        <v>0.11294205901654328</v>
      </c>
      <c r="Y48">
        <f t="shared" si="17"/>
        <v>0.12673660708451875</v>
      </c>
      <c r="Z48">
        <f>[8]WB!N48</f>
        <v>2.6989704658216155E-2</v>
      </c>
      <c r="AB48" t="str">
        <f>PUF!S48</f>
        <v xml:space="preserve">PCB54 </v>
      </c>
      <c r="AC48">
        <f t="shared" si="18"/>
        <v>0.10025914583510206</v>
      </c>
      <c r="AD48">
        <f t="shared" si="19"/>
        <v>0.13522329345611339</v>
      </c>
      <c r="AE48">
        <f t="shared" si="20"/>
        <v>0.13883323990650659</v>
      </c>
      <c r="AF48">
        <f t="shared" si="21"/>
        <v>0.10800695565057601</v>
      </c>
      <c r="AG48">
        <f t="shared" si="22"/>
        <v>8.828014062291599E-2</v>
      </c>
      <c r="AH48">
        <f t="shared" si="23"/>
        <v>0.12970611516954528</v>
      </c>
      <c r="AI48">
        <f t="shared" si="24"/>
        <v>0.17545279396725827</v>
      </c>
      <c r="AJ48">
        <f t="shared" si="25"/>
        <v>0.12064074973791855</v>
      </c>
      <c r="AK48">
        <f t="shared" si="26"/>
        <v>0.10849573620181041</v>
      </c>
      <c r="AL48">
        <f t="shared" si="27"/>
        <v>0.11294205901654328</v>
      </c>
      <c r="AM48">
        <f t="shared" si="28"/>
        <v>0.12673660708451875</v>
      </c>
    </row>
    <row r="49" spans="1:39" x14ac:dyDescent="0.2">
      <c r="A49">
        <v>48</v>
      </c>
      <c r="B49">
        <f>[6]ST001!J60</f>
        <v>0.25329208049457841</v>
      </c>
      <c r="C49">
        <f>[6]ST002!J60</f>
        <v>0.52097189445425141</v>
      </c>
      <c r="D49">
        <f>[6]ST003!J60</f>
        <v>0.6492333842580329</v>
      </c>
      <c r="E49">
        <f>[7]ST004!J60</f>
        <v>0.66750545235797831</v>
      </c>
      <c r="F49">
        <f>[6]ROT001!J60</f>
        <v>0.46977541472728279</v>
      </c>
      <c r="G49">
        <f>[6]ROT002!J60</f>
        <v>0.81255178563721442</v>
      </c>
      <c r="H49">
        <f>[6]ROT003!J60</f>
        <v>1.0369260247020591</v>
      </c>
      <c r="I49">
        <f>[7]ROT004!J60</f>
        <v>1.2462059689618938</v>
      </c>
      <c r="J49">
        <f>[7]MIX001!J60</f>
        <v>1.1119556710511787</v>
      </c>
      <c r="K49">
        <f>[7]MIX002!J60</f>
        <v>0.96975760271310885</v>
      </c>
      <c r="L49">
        <f>[7]MIX003!J60</f>
        <v>1.1195279590777014</v>
      </c>
      <c r="N49">
        <f>PUF!G49</f>
        <v>55</v>
      </c>
      <c r="O49">
        <f t="shared" si="7"/>
        <v>0.38518987175968394</v>
      </c>
      <c r="P49">
        <f t="shared" si="8"/>
        <v>0.63755370775015796</v>
      </c>
      <c r="Q49">
        <f t="shared" si="9"/>
        <v>0.54156698399983905</v>
      </c>
      <c r="R49">
        <f t="shared" si="10"/>
        <v>1.2374417089915346</v>
      </c>
      <c r="S49">
        <f t="shared" si="11"/>
        <v>0.43652281531508041</v>
      </c>
      <c r="T49">
        <f t="shared" si="12"/>
        <v>1.1321776201282192</v>
      </c>
      <c r="U49">
        <f t="shared" si="13"/>
        <v>1.154528211681372</v>
      </c>
      <c r="V49">
        <f t="shared" si="14"/>
        <v>2.417043087281018</v>
      </c>
      <c r="W49">
        <f t="shared" si="15"/>
        <v>1.8577085023349669</v>
      </c>
      <c r="X49">
        <f t="shared" si="16"/>
        <v>1.3419939583185736</v>
      </c>
      <c r="Y49">
        <f t="shared" si="17"/>
        <v>2.1583961355604497</v>
      </c>
      <c r="Z49">
        <f>[8]WB!N49</f>
        <v>5.4046177244572551E-2</v>
      </c>
      <c r="AB49" t="str">
        <f>PUF!S49</f>
        <v xml:space="preserve">PCB55 </v>
      </c>
      <c r="AC49">
        <f t="shared" si="18"/>
        <v>0.38518987175968394</v>
      </c>
      <c r="AD49">
        <f t="shared" si="19"/>
        <v>0.63755370775015796</v>
      </c>
      <c r="AE49">
        <f t="shared" si="20"/>
        <v>0.54156698399983905</v>
      </c>
      <c r="AF49">
        <f t="shared" si="21"/>
        <v>1.2374417089915346</v>
      </c>
      <c r="AG49">
        <f t="shared" si="22"/>
        <v>0.43652281531508041</v>
      </c>
      <c r="AH49">
        <f t="shared" si="23"/>
        <v>1.1321776201282192</v>
      </c>
      <c r="AI49">
        <f t="shared" si="24"/>
        <v>1.154528211681372</v>
      </c>
      <c r="AJ49">
        <f t="shared" si="25"/>
        <v>2.417043087281018</v>
      </c>
      <c r="AK49">
        <f t="shared" si="26"/>
        <v>1.8577085023349669</v>
      </c>
      <c r="AL49">
        <f t="shared" si="27"/>
        <v>1.3419939583185736</v>
      </c>
      <c r="AM49">
        <f t="shared" si="28"/>
        <v>2.1583961355604497</v>
      </c>
    </row>
    <row r="50" spans="1:39" x14ac:dyDescent="0.2">
      <c r="A50" t="s">
        <v>192</v>
      </c>
      <c r="B50">
        <f>[6]ST001!J61</f>
        <v>2.8485259436460781</v>
      </c>
      <c r="C50">
        <f>[6]ST002!J61</f>
        <v>6.5696043170416996</v>
      </c>
      <c r="D50">
        <f>[6]ST003!J61</f>
        <v>7.8435384534157047</v>
      </c>
      <c r="E50">
        <f>[7]ST004!J61</f>
        <v>7.2786415726527229</v>
      </c>
      <c r="F50">
        <f>[6]ROT001!J61</f>
        <v>5.8932431489559551</v>
      </c>
      <c r="G50">
        <f>[6]ROT002!J61</f>
        <v>10.166827531690462</v>
      </c>
      <c r="H50">
        <f>[6]ROT003!J61</f>
        <v>13.816315829014695</v>
      </c>
      <c r="I50">
        <f>[7]ROT004!J61</f>
        <v>15.697119351639872</v>
      </c>
      <c r="J50">
        <f>[7]MIX001!J61</f>
        <v>13.146648281290629</v>
      </c>
      <c r="K50">
        <f>[7]MIX002!J61</f>
        <v>12.278413941330342</v>
      </c>
      <c r="L50">
        <f>[7]MIX003!J61</f>
        <v>13.417266101726016</v>
      </c>
      <c r="N50">
        <f>PUF!G50</f>
        <v>56</v>
      </c>
      <c r="O50">
        <f t="shared" si="7"/>
        <v>0.80668270302592371</v>
      </c>
      <c r="P50">
        <f t="shared" si="8"/>
        <v>1.590799380865618</v>
      </c>
      <c r="Q50">
        <f t="shared" si="9"/>
        <v>1.6542656123545525</v>
      </c>
      <c r="R50">
        <f t="shared" si="10"/>
        <v>2.0632926727293621</v>
      </c>
      <c r="S50">
        <f t="shared" si="11"/>
        <v>1.2892203813831171</v>
      </c>
      <c r="T50">
        <f t="shared" si="12"/>
        <v>2.2640520595987783</v>
      </c>
      <c r="U50">
        <f t="shared" si="13"/>
        <v>3.3944081703155691</v>
      </c>
      <c r="V50">
        <f t="shared" si="14"/>
        <v>3.9351511394686298</v>
      </c>
      <c r="W50">
        <f t="shared" si="15"/>
        <v>3.5065450701809535</v>
      </c>
      <c r="X50">
        <f t="shared" si="16"/>
        <v>3.1101043456776085</v>
      </c>
      <c r="Y50">
        <f t="shared" si="17"/>
        <v>3.3710620253808168</v>
      </c>
      <c r="Z50">
        <f>[8]WB!N50</f>
        <v>2.3694705796517623E-2</v>
      </c>
      <c r="AB50" t="str">
        <f>PUF!S50</f>
        <v xml:space="preserve">PCB56 </v>
      </c>
      <c r="AC50">
        <f t="shared" si="18"/>
        <v>0.80668270302592371</v>
      </c>
      <c r="AD50">
        <f t="shared" si="19"/>
        <v>1.590799380865618</v>
      </c>
      <c r="AE50">
        <f t="shared" si="20"/>
        <v>1.6542656123545525</v>
      </c>
      <c r="AF50">
        <f t="shared" si="21"/>
        <v>2.0632926727293621</v>
      </c>
      <c r="AG50">
        <f t="shared" si="22"/>
        <v>1.2892203813831171</v>
      </c>
      <c r="AH50">
        <f t="shared" si="23"/>
        <v>2.2640520595987783</v>
      </c>
      <c r="AI50">
        <f t="shared" si="24"/>
        <v>3.3944081703155691</v>
      </c>
      <c r="AJ50">
        <f t="shared" si="25"/>
        <v>3.9351511394686298</v>
      </c>
      <c r="AK50">
        <f t="shared" si="26"/>
        <v>3.5065450701809535</v>
      </c>
      <c r="AL50">
        <f t="shared" si="27"/>
        <v>3.1101043456776085</v>
      </c>
      <c r="AM50">
        <f t="shared" si="28"/>
        <v>3.3710620253808168</v>
      </c>
    </row>
    <row r="51" spans="1:39" x14ac:dyDescent="0.2">
      <c r="A51" t="s">
        <v>195</v>
      </c>
      <c r="B51">
        <f>[6]ST001!J62</f>
        <v>0.13730599593173318</v>
      </c>
      <c r="C51">
        <f>[6]ST002!J62</f>
        <v>0.29591885837150783</v>
      </c>
      <c r="D51">
        <f>[6]ST003!J62</f>
        <v>0.25901112663037079</v>
      </c>
      <c r="E51">
        <f>[7]ST004!J62</f>
        <v>0.30937084100902851</v>
      </c>
      <c r="F51">
        <f>[6]ROT001!J62</f>
        <v>0.25437220905507452</v>
      </c>
      <c r="G51">
        <f>[6]ROT002!J62</f>
        <v>0.38332522450256434</v>
      </c>
      <c r="H51">
        <f>[6]ROT003!J62</f>
        <v>0.45373856548357788</v>
      </c>
      <c r="I51">
        <f>[7]ROT004!J62</f>
        <v>0.49290820616404496</v>
      </c>
      <c r="J51">
        <f>[7]MIX001!J62</f>
        <v>0.53156275126319719</v>
      </c>
      <c r="K51">
        <f>[7]MIX002!J62</f>
        <v>0.41504252198244879</v>
      </c>
      <c r="L51">
        <f>[7]MIX003!J62</f>
        <v>0.51654005357149269</v>
      </c>
      <c r="N51">
        <f>PUF!G51</f>
        <v>57</v>
      </c>
      <c r="O51">
        <f t="shared" si="7"/>
        <v>0.12575662262467074</v>
      </c>
      <c r="P51">
        <f t="shared" si="8"/>
        <v>0.26841067414446046</v>
      </c>
      <c r="Q51">
        <f t="shared" si="9"/>
        <v>0.29885002140633687</v>
      </c>
      <c r="R51">
        <f t="shared" si="10"/>
        <v>0.25711502183215273</v>
      </c>
      <c r="S51">
        <f t="shared" si="11"/>
        <v>0.10029997109188027</v>
      </c>
      <c r="T51">
        <f t="shared" si="12"/>
        <v>0.37249442767580998</v>
      </c>
      <c r="U51">
        <f t="shared" si="13"/>
        <v>0.16672211929426567</v>
      </c>
      <c r="V51">
        <f t="shared" si="14"/>
        <v>0.48863284287727737</v>
      </c>
      <c r="W51">
        <f t="shared" si="15"/>
        <v>0.59955578304620449</v>
      </c>
      <c r="X51">
        <f t="shared" si="16"/>
        <v>0.74317014999639519</v>
      </c>
      <c r="Y51">
        <f t="shared" si="17"/>
        <v>0.65883238502894648</v>
      </c>
      <c r="Z51">
        <f>[8]WB!N51</f>
        <v>2.1891270240597865E-2</v>
      </c>
      <c r="AB51" t="str">
        <f>PUF!S51</f>
        <v xml:space="preserve">PCB57 </v>
      </c>
      <c r="AC51">
        <f t="shared" si="18"/>
        <v>0.12575662262467074</v>
      </c>
      <c r="AD51">
        <f t="shared" si="19"/>
        <v>0.26841067414446046</v>
      </c>
      <c r="AE51">
        <f t="shared" si="20"/>
        <v>0.29885002140633687</v>
      </c>
      <c r="AF51">
        <f t="shared" si="21"/>
        <v>0.25711502183215273</v>
      </c>
      <c r="AG51">
        <f t="shared" si="22"/>
        <v>0.10029997109188027</v>
      </c>
      <c r="AH51">
        <f t="shared" si="23"/>
        <v>0.37249442767580998</v>
      </c>
      <c r="AI51">
        <f t="shared" si="24"/>
        <v>0.16672211929426567</v>
      </c>
      <c r="AJ51">
        <f t="shared" si="25"/>
        <v>0.48863284287727737</v>
      </c>
      <c r="AK51">
        <f t="shared" si="26"/>
        <v>0.59955578304620449</v>
      </c>
      <c r="AL51">
        <f t="shared" si="27"/>
        <v>0.74317014999639519</v>
      </c>
      <c r="AM51">
        <f t="shared" si="28"/>
        <v>0.65883238502894648</v>
      </c>
    </row>
    <row r="52" spans="1:39" x14ac:dyDescent="0.2">
      <c r="A52">
        <v>42</v>
      </c>
      <c r="B52">
        <f>[6]ST001!J63</f>
        <v>0.30699166399757893</v>
      </c>
      <c r="C52">
        <f>[6]ST002!J63</f>
        <v>0.69967883758263982</v>
      </c>
      <c r="D52">
        <f>[6]ST003!J63</f>
        <v>0.87254532334670554</v>
      </c>
      <c r="E52">
        <f>[7]ST004!J63</f>
        <v>0.82069737432871925</v>
      </c>
      <c r="F52">
        <f>[6]ROT001!J63</f>
        <v>0.61110707123459418</v>
      </c>
      <c r="G52">
        <f>[6]ROT002!J63</f>
        <v>1.0698227001197342</v>
      </c>
      <c r="H52">
        <f>[6]ROT003!J63</f>
        <v>1.5060374566110555</v>
      </c>
      <c r="I52">
        <f>[7]ROT004!J63</f>
        <v>1.6477104810431773</v>
      </c>
      <c r="J52">
        <f>[7]MIX001!J63</f>
        <v>1.3056726551602189</v>
      </c>
      <c r="K52">
        <f>[7]MIX002!J63</f>
        <v>1.2946802370827173</v>
      </c>
      <c r="L52">
        <f>[7]MIX003!J63</f>
        <v>1.359727003628616</v>
      </c>
      <c r="N52">
        <f>PUF!G52</f>
        <v>58</v>
      </c>
      <c r="O52">
        <f t="shared" si="7"/>
        <v>0.16938274353009874</v>
      </c>
      <c r="P52">
        <f t="shared" si="8"/>
        <v>0.19411030564052525</v>
      </c>
      <c r="Q52">
        <f t="shared" si="9"/>
        <v>0.15486608141653058</v>
      </c>
      <c r="R52">
        <f t="shared" si="10"/>
        <v>0.2629210227260278</v>
      </c>
      <c r="S52">
        <f t="shared" si="11"/>
        <v>0.34520732361957068</v>
      </c>
      <c r="T52">
        <f t="shared" si="12"/>
        <v>0.24061542531192984</v>
      </c>
      <c r="U52">
        <f t="shared" si="13"/>
        <v>0.70317237698563473</v>
      </c>
      <c r="V52">
        <f t="shared" si="14"/>
        <v>0.60440298478795063</v>
      </c>
      <c r="W52">
        <f t="shared" si="15"/>
        <v>0.35054714121783687</v>
      </c>
      <c r="X52">
        <f t="shared" si="16"/>
        <v>0.18678091927729601</v>
      </c>
      <c r="Y52">
        <f t="shared" si="17"/>
        <v>0.26943604867863591</v>
      </c>
      <c r="Z52">
        <f>[8]WB!N52</f>
        <v>1.5775257301416629E-2</v>
      </c>
      <c r="AB52" s="7" t="str">
        <f>PUF!S52</f>
        <v xml:space="preserve">PCB58 </v>
      </c>
      <c r="AC52">
        <f t="shared" si="18"/>
        <v>0.16938274353009874</v>
      </c>
      <c r="AD52">
        <f t="shared" si="19"/>
        <v>0.19411030564052525</v>
      </c>
      <c r="AE52">
        <f t="shared" si="20"/>
        <v>0.15486608141653058</v>
      </c>
      <c r="AF52">
        <f t="shared" si="21"/>
        <v>0.2629210227260278</v>
      </c>
      <c r="AG52">
        <f t="shared" si="22"/>
        <v>0.34520732361957068</v>
      </c>
      <c r="AH52">
        <f t="shared" si="23"/>
        <v>0.24061542531192984</v>
      </c>
      <c r="AI52">
        <f t="shared" si="24"/>
        <v>0.70317237698563473</v>
      </c>
      <c r="AJ52">
        <f t="shared" si="25"/>
        <v>0.60440298478795063</v>
      </c>
      <c r="AK52">
        <f t="shared" si="26"/>
        <v>0.35054714121783687</v>
      </c>
      <c r="AL52">
        <f t="shared" si="27"/>
        <v>0.18678091927729601</v>
      </c>
      <c r="AM52">
        <f t="shared" si="28"/>
        <v>0.26943604867863591</v>
      </c>
    </row>
    <row r="53" spans="1:39" x14ac:dyDescent="0.2">
      <c r="A53">
        <v>41</v>
      </c>
      <c r="B53">
        <f>[6]ST001!J64</f>
        <v>0.12653447038663776</v>
      </c>
      <c r="C53">
        <f>[6]ST002!J64</f>
        <v>0.25089009705116966</v>
      </c>
      <c r="D53">
        <f>[6]ST003!J64</f>
        <v>0.24545000125228353</v>
      </c>
      <c r="E53">
        <f>[7]ST004!J64</f>
        <v>0.31808953359836795</v>
      </c>
      <c r="F53">
        <f>[6]ROT001!J64</f>
        <v>9.3390038388588212E-2</v>
      </c>
      <c r="G53">
        <f>[6]ROT002!J64</f>
        <v>0.2107071701252643</v>
      </c>
      <c r="H53">
        <f>[6]ROT003!J64</f>
        <v>0.34545783875097646</v>
      </c>
      <c r="I53">
        <f>[7]ROT004!J64</f>
        <v>0.445974170054101</v>
      </c>
      <c r="J53">
        <f>[7]MIX001!J64</f>
        <v>0.53705205124621125</v>
      </c>
      <c r="K53">
        <f>[7]MIX002!J64</f>
        <v>0.44538164163612726</v>
      </c>
      <c r="L53">
        <f>[7]MIX003!J64</f>
        <v>0.42458183049726339</v>
      </c>
      <c r="N53" t="str">
        <f>PUF!G53</f>
        <v>59/62/75</v>
      </c>
      <c r="O53">
        <f t="shared" si="7"/>
        <v>0.36112038672869623</v>
      </c>
      <c r="P53">
        <f t="shared" si="8"/>
        <v>0.67786240797993058</v>
      </c>
      <c r="Q53">
        <f t="shared" si="9"/>
        <v>0.58128073995700524</v>
      </c>
      <c r="R53">
        <f t="shared" si="10"/>
        <v>0.88250648328676284</v>
      </c>
      <c r="S53">
        <f t="shared" si="11"/>
        <v>0.57010052883700124</v>
      </c>
      <c r="T53">
        <f t="shared" si="12"/>
        <v>1.0194576632566708</v>
      </c>
      <c r="U53">
        <f t="shared" si="13"/>
        <v>1.3136868031242173</v>
      </c>
      <c r="V53">
        <f t="shared" si="14"/>
        <v>1.4533639060377841</v>
      </c>
      <c r="W53">
        <f t="shared" si="15"/>
        <v>1.553905155838319</v>
      </c>
      <c r="X53">
        <f t="shared" si="16"/>
        <v>1.0871781284247517</v>
      </c>
      <c r="Y53">
        <f t="shared" si="17"/>
        <v>1.3708178344781923</v>
      </c>
      <c r="Z53">
        <f>[8]WB!N53</f>
        <v>5.3643425398223629E-2</v>
      </c>
      <c r="AB53" t="str">
        <f>PUF!S53</f>
        <v xml:space="preserve">PCB59+62+75 </v>
      </c>
      <c r="AC53">
        <f t="shared" si="18"/>
        <v>0.36112038672869623</v>
      </c>
      <c r="AD53">
        <f t="shared" si="19"/>
        <v>0.67786240797993058</v>
      </c>
      <c r="AE53">
        <f t="shared" si="20"/>
        <v>0.58128073995700524</v>
      </c>
      <c r="AF53">
        <f t="shared" si="21"/>
        <v>0.88250648328676284</v>
      </c>
      <c r="AG53">
        <f t="shared" si="22"/>
        <v>0.57010052883700124</v>
      </c>
      <c r="AH53">
        <f t="shared" si="23"/>
        <v>1.0194576632566708</v>
      </c>
      <c r="AI53">
        <f t="shared" si="24"/>
        <v>1.3136868031242173</v>
      </c>
      <c r="AJ53">
        <f t="shared" si="25"/>
        <v>1.4533639060377841</v>
      </c>
      <c r="AK53">
        <f t="shared" si="26"/>
        <v>1.553905155838319</v>
      </c>
      <c r="AL53">
        <f t="shared" si="27"/>
        <v>1.0871781284247517</v>
      </c>
      <c r="AM53">
        <f t="shared" si="28"/>
        <v>1.3708178344781923</v>
      </c>
    </row>
    <row r="54" spans="1:39" x14ac:dyDescent="0.2">
      <c r="A54" t="s">
        <v>191</v>
      </c>
      <c r="B54">
        <f>[6]ST001!J65</f>
        <v>0.41008835979170288</v>
      </c>
      <c r="C54">
        <f>[6]ST002!J65</f>
        <v>0.98315255879862273</v>
      </c>
      <c r="D54">
        <f>[6]ST003!J65</f>
        <v>1.2374558286726018</v>
      </c>
      <c r="E54">
        <f>[7]ST004!J65</f>
        <v>0.94650763686898287</v>
      </c>
      <c r="F54">
        <f>[6]ROT001!J65</f>
        <v>0.96046064423163224</v>
      </c>
      <c r="G54">
        <f>[6]ROT002!J65</f>
        <v>1.4739544445171042</v>
      </c>
      <c r="H54">
        <f>[6]ROT003!J65</f>
        <v>2.1044995096813697</v>
      </c>
      <c r="I54">
        <f>[7]ROT004!J65</f>
        <v>2.1040970947745441</v>
      </c>
      <c r="J54">
        <f>[7]MIX001!J65</f>
        <v>1.750221731043043</v>
      </c>
      <c r="K54">
        <f>[7]MIX002!J65</f>
        <v>1.588498112864861</v>
      </c>
      <c r="L54">
        <f>[7]MIX003!J65</f>
        <v>1.7532766693006971</v>
      </c>
      <c r="N54">
        <f>PUF!G54</f>
        <v>60</v>
      </c>
      <c r="O54">
        <f t="shared" si="7"/>
        <v>0.48891472629748034</v>
      </c>
      <c r="P54">
        <f t="shared" si="8"/>
        <v>0.74404585817118274</v>
      </c>
      <c r="Q54">
        <f t="shared" si="9"/>
        <v>1.0282246703881721</v>
      </c>
      <c r="R54">
        <f t="shared" si="10"/>
        <v>1.2672316365038887</v>
      </c>
      <c r="S54">
        <f t="shared" si="11"/>
        <v>0.78895795269452995</v>
      </c>
      <c r="T54">
        <f t="shared" si="12"/>
        <v>1.4110328174784263</v>
      </c>
      <c r="U54">
        <f t="shared" si="13"/>
        <v>1.8973405681682527</v>
      </c>
      <c r="V54">
        <f t="shared" si="14"/>
        <v>2.1704866339229403</v>
      </c>
      <c r="W54">
        <f t="shared" si="15"/>
        <v>1.8747323867862851</v>
      </c>
      <c r="X54">
        <f t="shared" si="16"/>
        <v>1.8322507134820423</v>
      </c>
      <c r="Y54">
        <f t="shared" si="17"/>
        <v>1.9927759240781644</v>
      </c>
      <c r="Z54">
        <f>[8]WB!N54</f>
        <v>2.7417542045802445E-2</v>
      </c>
      <c r="AB54" t="str">
        <f>PUF!S54</f>
        <v xml:space="preserve">PCB60 </v>
      </c>
      <c r="AC54">
        <f t="shared" si="18"/>
        <v>0.48891472629748034</v>
      </c>
      <c r="AD54">
        <f t="shared" si="19"/>
        <v>0.74404585817118274</v>
      </c>
      <c r="AE54">
        <f t="shared" si="20"/>
        <v>1.0282246703881721</v>
      </c>
      <c r="AF54">
        <f t="shared" si="21"/>
        <v>1.2672316365038887</v>
      </c>
      <c r="AG54">
        <f t="shared" si="22"/>
        <v>0.78895795269452995</v>
      </c>
      <c r="AH54">
        <f t="shared" si="23"/>
        <v>1.4110328174784263</v>
      </c>
      <c r="AI54">
        <f t="shared" si="24"/>
        <v>1.8973405681682527</v>
      </c>
      <c r="AJ54">
        <f t="shared" si="25"/>
        <v>2.1704866339229403</v>
      </c>
      <c r="AK54">
        <f t="shared" si="26"/>
        <v>1.8747323867862851</v>
      </c>
      <c r="AL54">
        <f t="shared" si="27"/>
        <v>1.8322507134820423</v>
      </c>
      <c r="AM54">
        <f t="shared" si="28"/>
        <v>1.9927759240781644</v>
      </c>
    </row>
    <row r="55" spans="1:39" x14ac:dyDescent="0.2">
      <c r="A55">
        <v>64</v>
      </c>
      <c r="B55">
        <f>[6]ST001!J66</f>
        <v>0.87143756827839347</v>
      </c>
      <c r="C55">
        <f>[6]ST002!J66</f>
        <v>2.0369876588005638</v>
      </c>
      <c r="D55">
        <f>[6]ST003!J66</f>
        <v>2.4144776400186094</v>
      </c>
      <c r="E55">
        <f>[7]ST004!J66</f>
        <v>2.2836827518946539</v>
      </c>
      <c r="F55">
        <f>[6]ROT001!J66</f>
        <v>1.7765399538165418</v>
      </c>
      <c r="G55">
        <f>[6]ROT002!J66</f>
        <v>3.067432240879076</v>
      </c>
      <c r="H55">
        <f>[6]ROT003!J66</f>
        <v>4.3586008872994322</v>
      </c>
      <c r="I55">
        <f>[7]ROT004!J66</f>
        <v>4.732651119434947</v>
      </c>
      <c r="J55">
        <f>[7]MIX001!J66</f>
        <v>3.7807722709594267</v>
      </c>
      <c r="K55">
        <f>[7]MIX002!J66</f>
        <v>3.5523288687303607</v>
      </c>
      <c r="L55">
        <f>[7]MIX003!J66</f>
        <v>3.9427750746573613</v>
      </c>
      <c r="N55" t="str">
        <f>PUF!G55</f>
        <v>61/70/74/76</v>
      </c>
      <c r="O55">
        <f t="shared" si="7"/>
        <v>10.4440751297345</v>
      </c>
      <c r="P55">
        <f t="shared" si="8"/>
        <v>23.72040166888285</v>
      </c>
      <c r="Q55">
        <f t="shared" si="9"/>
        <v>28.062004392637885</v>
      </c>
      <c r="R55">
        <f t="shared" si="10"/>
        <v>22.11813911220451</v>
      </c>
      <c r="S55">
        <f t="shared" si="11"/>
        <v>20.119509459219671</v>
      </c>
      <c r="T55">
        <f t="shared" si="12"/>
        <v>40.734910810350918</v>
      </c>
      <c r="U55">
        <f t="shared" si="13"/>
        <v>57.631693928696528</v>
      </c>
      <c r="V55">
        <f t="shared" si="14"/>
        <v>44.741876156246775</v>
      </c>
      <c r="W55">
        <f t="shared" si="15"/>
        <v>36.707342216632661</v>
      </c>
      <c r="X55">
        <f t="shared" si="16"/>
        <v>35.927373099950259</v>
      </c>
      <c r="Y55">
        <f t="shared" si="17"/>
        <v>38.922539985326601</v>
      </c>
      <c r="Z55">
        <f>[8]WB!N55</f>
        <v>0.17161452083381817</v>
      </c>
      <c r="AB55" t="str">
        <f>PUF!S55</f>
        <v xml:space="preserve">PCB61+70+74+76 </v>
      </c>
      <c r="AC55">
        <f t="shared" si="18"/>
        <v>10.4440751297345</v>
      </c>
      <c r="AD55">
        <f t="shared" si="19"/>
        <v>23.72040166888285</v>
      </c>
      <c r="AE55">
        <f t="shared" si="20"/>
        <v>28.062004392637885</v>
      </c>
      <c r="AF55">
        <f t="shared" si="21"/>
        <v>22.11813911220451</v>
      </c>
      <c r="AG55">
        <f t="shared" si="22"/>
        <v>20.119509459219671</v>
      </c>
      <c r="AH55">
        <f t="shared" si="23"/>
        <v>40.734910810350918</v>
      </c>
      <c r="AI55">
        <f t="shared" si="24"/>
        <v>57.631693928696528</v>
      </c>
      <c r="AJ55">
        <f t="shared" si="25"/>
        <v>44.741876156246775</v>
      </c>
      <c r="AK55">
        <f t="shared" si="26"/>
        <v>36.707342216632661</v>
      </c>
      <c r="AL55">
        <f t="shared" si="27"/>
        <v>35.927373099950259</v>
      </c>
      <c r="AM55">
        <f t="shared" si="28"/>
        <v>38.922539985326601</v>
      </c>
    </row>
    <row r="56" spans="1:39" x14ac:dyDescent="0.2">
      <c r="A56">
        <v>72</v>
      </c>
      <c r="B56">
        <f>[6]ST001!J67</f>
        <v>3.3060734828694816E-2</v>
      </c>
      <c r="C56">
        <f>[6]ST002!J67</f>
        <v>6.1345627363854294E-2</v>
      </c>
      <c r="D56">
        <f>[6]ST003!J67</f>
        <v>7.6214753524167789E-2</v>
      </c>
      <c r="E56">
        <f>[7]ST004!J67</f>
        <v>4.8464655990231552E-2</v>
      </c>
      <c r="F56">
        <f>[6]ROT001!J67</f>
        <v>4.9508885436645111E-2</v>
      </c>
      <c r="G56">
        <f>[6]ROT002!J67</f>
        <v>7.1877270921489281E-2</v>
      </c>
      <c r="H56">
        <f>[6]ROT003!J67</f>
        <v>8.1089827662480171E-2</v>
      </c>
      <c r="I56">
        <f>[7]ROT004!J67</f>
        <v>8.8762695963874053E-2</v>
      </c>
      <c r="J56">
        <f>[7]MIX001!J67</f>
        <v>6.9334067005175457E-2</v>
      </c>
      <c r="K56">
        <f>[7]MIX002!J67</f>
        <v>6.9040633831634821E-2</v>
      </c>
      <c r="L56">
        <f>[7]MIX003!J67</f>
        <v>8.549621719476079E-2</v>
      </c>
      <c r="N56">
        <f>PUF!G56</f>
        <v>63</v>
      </c>
      <c r="O56">
        <f t="shared" si="7"/>
        <v>0.17247418413658858</v>
      </c>
      <c r="P56">
        <f t="shared" si="8"/>
        <v>0.3201495712813559</v>
      </c>
      <c r="Q56">
        <f t="shared" si="9"/>
        <v>0.3794070329856985</v>
      </c>
      <c r="R56">
        <f t="shared" si="10"/>
        <v>0.36347395414436712</v>
      </c>
      <c r="S56">
        <f t="shared" si="11"/>
        <v>0.30200803094172374</v>
      </c>
      <c r="T56">
        <f t="shared" si="12"/>
        <v>0.45922230459917246</v>
      </c>
      <c r="U56">
        <f t="shared" si="13"/>
        <v>0.70565367243851629</v>
      </c>
      <c r="V56">
        <f t="shared" si="14"/>
        <v>0.58173628173961967</v>
      </c>
      <c r="W56">
        <f t="shared" si="15"/>
        <v>0.56373920441148695</v>
      </c>
      <c r="X56">
        <f t="shared" si="16"/>
        <v>0.43963398697310363</v>
      </c>
      <c r="Y56">
        <f t="shared" si="17"/>
        <v>0.5014867764416433</v>
      </c>
      <c r="Z56">
        <f>[8]WB!N56</f>
        <v>1.7065118256750375E-2</v>
      </c>
      <c r="AB56" t="str">
        <f>PUF!S56</f>
        <v>PCB63</v>
      </c>
      <c r="AC56">
        <f t="shared" si="18"/>
        <v>0.17247418413658858</v>
      </c>
      <c r="AD56">
        <f t="shared" si="19"/>
        <v>0.3201495712813559</v>
      </c>
      <c r="AE56">
        <f t="shared" si="20"/>
        <v>0.3794070329856985</v>
      </c>
      <c r="AF56">
        <f t="shared" si="21"/>
        <v>0.36347395414436712</v>
      </c>
      <c r="AG56">
        <f t="shared" si="22"/>
        <v>0.30200803094172374</v>
      </c>
      <c r="AH56">
        <f t="shared" si="23"/>
        <v>0.45922230459917246</v>
      </c>
      <c r="AI56">
        <f t="shared" si="24"/>
        <v>0.70565367243851629</v>
      </c>
      <c r="AJ56">
        <f t="shared" si="25"/>
        <v>0.58173628173961967</v>
      </c>
      <c r="AK56">
        <f t="shared" si="26"/>
        <v>0.56373920441148695</v>
      </c>
      <c r="AL56">
        <f t="shared" si="27"/>
        <v>0.43963398697310363</v>
      </c>
      <c r="AM56">
        <f t="shared" si="28"/>
        <v>0.5014867764416433</v>
      </c>
    </row>
    <row r="57" spans="1:39" x14ac:dyDescent="0.2">
      <c r="A57">
        <v>68</v>
      </c>
      <c r="B57">
        <f>[6]ST001!J68</f>
        <v>5.0575843312040666E-2</v>
      </c>
      <c r="C57">
        <f>[6]ST002!J68</f>
        <v>8.1406303299896107E-2</v>
      </c>
      <c r="D57">
        <f>[6]ST003!J68</f>
        <v>7.9696973580000371E-2</v>
      </c>
      <c r="E57">
        <f>[7]ST004!J68</f>
        <v>5.358587753693729E-2</v>
      </c>
      <c r="F57">
        <f>[6]ROT001!J68</f>
        <v>7.695957136133684E-2</v>
      </c>
      <c r="G57">
        <f>[6]ROT002!J68</f>
        <v>8.2331199466138635E-2</v>
      </c>
      <c r="H57">
        <f>[6]ROT003!J68</f>
        <v>8.290846307797127E-2</v>
      </c>
      <c r="I57">
        <f>[7]ROT004!J68</f>
        <v>7.7207873529842722E-2</v>
      </c>
      <c r="J57">
        <f>[7]MIX001!J68</f>
        <v>8.7544446761980144E-2</v>
      </c>
      <c r="K57">
        <f>[7]MIX002!J68</f>
        <v>6.5864757890331388E-2</v>
      </c>
      <c r="L57">
        <f>[7]MIX003!J68</f>
        <v>6.6836081456829871E-2</v>
      </c>
      <c r="N57">
        <f>PUF!G57</f>
        <v>64</v>
      </c>
      <c r="O57">
        <f t="shared" si="7"/>
        <v>2.2919164566059442</v>
      </c>
      <c r="P57">
        <f t="shared" si="8"/>
        <v>4.6661350581666738</v>
      </c>
      <c r="Q57">
        <f t="shared" si="9"/>
        <v>5.4186450113494562</v>
      </c>
      <c r="R57">
        <f t="shared" si="10"/>
        <v>6.5143981499483745</v>
      </c>
      <c r="S57">
        <f t="shared" si="11"/>
        <v>3.9815920572973749</v>
      </c>
      <c r="T57">
        <f t="shared" si="12"/>
        <v>8.1578698833158487</v>
      </c>
      <c r="U57">
        <f t="shared" si="13"/>
        <v>12.619241345792112</v>
      </c>
      <c r="V57">
        <f t="shared" si="14"/>
        <v>13.954452838967157</v>
      </c>
      <c r="W57">
        <f t="shared" si="15"/>
        <v>11.052244558019234</v>
      </c>
      <c r="X57">
        <f t="shared" si="16"/>
        <v>9.3051050109482638</v>
      </c>
      <c r="Y57">
        <f t="shared" si="17"/>
        <v>10.46351846735992</v>
      </c>
      <c r="Z57">
        <f>[8]WB!N57</f>
        <v>4.0854146587934806E-2</v>
      </c>
      <c r="AB57" t="str">
        <f>PUF!S57</f>
        <v xml:space="preserve">PCB64 </v>
      </c>
      <c r="AC57">
        <f t="shared" si="18"/>
        <v>2.2919164566059442</v>
      </c>
      <c r="AD57">
        <f t="shared" si="19"/>
        <v>4.6661350581666738</v>
      </c>
      <c r="AE57">
        <f t="shared" si="20"/>
        <v>5.4186450113494562</v>
      </c>
      <c r="AF57">
        <f t="shared" si="21"/>
        <v>6.5143981499483745</v>
      </c>
      <c r="AG57">
        <f t="shared" si="22"/>
        <v>3.9815920572973749</v>
      </c>
      <c r="AH57">
        <f t="shared" si="23"/>
        <v>8.1578698833158487</v>
      </c>
      <c r="AI57">
        <f t="shared" si="24"/>
        <v>12.619241345792112</v>
      </c>
      <c r="AJ57">
        <f t="shared" si="25"/>
        <v>13.954452838967157</v>
      </c>
      <c r="AK57">
        <f t="shared" si="26"/>
        <v>11.052244558019234</v>
      </c>
      <c r="AL57">
        <f t="shared" si="27"/>
        <v>9.3051050109482638</v>
      </c>
      <c r="AM57">
        <f t="shared" si="28"/>
        <v>10.46351846735992</v>
      </c>
    </row>
    <row r="58" spans="1:39" x14ac:dyDescent="0.2">
      <c r="A58">
        <v>57</v>
      </c>
      <c r="B58">
        <f>[6]ST001!J69</f>
        <v>4.7815462513513707E-2</v>
      </c>
      <c r="C58">
        <f>[6]ST002!J69</f>
        <v>0.11717389743481267</v>
      </c>
      <c r="D58">
        <f>[6]ST003!J69</f>
        <v>0.13316367706194959</v>
      </c>
      <c r="E58">
        <f>[7]ST004!J69</f>
        <v>9.0134057989034302E-2</v>
      </c>
      <c r="F58">
        <f>[6]ROT001!J69</f>
        <v>4.4752677684493661E-2</v>
      </c>
      <c r="G58">
        <f>[6]ROT002!J69</f>
        <v>0.14006124556330346</v>
      </c>
      <c r="H58">
        <f>[6]ROT003!J69</f>
        <v>5.7584696034895792E-2</v>
      </c>
      <c r="I58">
        <f>[7]ROT004!J69</f>
        <v>0.16571977400491109</v>
      </c>
      <c r="J58">
        <f>[7]MIX001!J69</f>
        <v>0.20509715176269183</v>
      </c>
      <c r="K58">
        <f>[7]MIX002!J69</f>
        <v>0.28371359324851203</v>
      </c>
      <c r="L58">
        <f>[7]MIX003!J69</f>
        <v>0.24825568131525519</v>
      </c>
      <c r="N58">
        <f>PUF!G58</f>
        <v>66</v>
      </c>
      <c r="O58">
        <f t="shared" si="7"/>
        <v>1.9354867922930898</v>
      </c>
      <c r="P58">
        <f t="shared" si="8"/>
        <v>3.6591589114103376</v>
      </c>
      <c r="Q58">
        <f t="shared" si="9"/>
        <v>4.599260180827395</v>
      </c>
      <c r="R58">
        <f t="shared" si="10"/>
        <v>5.3335396775056889</v>
      </c>
      <c r="S58">
        <f t="shared" si="11"/>
        <v>3.3020701450551209</v>
      </c>
      <c r="T58">
        <f t="shared" si="12"/>
        <v>6.6514979815253854</v>
      </c>
      <c r="U58">
        <f t="shared" si="13"/>
        <v>10.139917273912626</v>
      </c>
      <c r="V58">
        <f t="shared" si="14"/>
        <v>9.3332219797080072</v>
      </c>
      <c r="W58">
        <f t="shared" si="15"/>
        <v>9.4773452735290178</v>
      </c>
      <c r="X58">
        <f t="shared" si="16"/>
        <v>7.985596813884615</v>
      </c>
      <c r="Y58">
        <f t="shared" si="17"/>
        <v>8.6347159111264453</v>
      </c>
      <c r="Z58">
        <f>[8]WB!N58</f>
        <v>6.3511148086034169E-2</v>
      </c>
      <c r="AB58" t="str">
        <f>PUF!S58</f>
        <v xml:space="preserve">PCB66 </v>
      </c>
      <c r="AC58">
        <f t="shared" si="18"/>
        <v>1.9354867922930898</v>
      </c>
      <c r="AD58">
        <f t="shared" si="19"/>
        <v>3.6591589114103376</v>
      </c>
      <c r="AE58">
        <f t="shared" si="20"/>
        <v>4.599260180827395</v>
      </c>
      <c r="AF58">
        <f t="shared" si="21"/>
        <v>5.3335396775056889</v>
      </c>
      <c r="AG58">
        <f t="shared" si="22"/>
        <v>3.3020701450551209</v>
      </c>
      <c r="AH58">
        <f t="shared" si="23"/>
        <v>6.6514979815253854</v>
      </c>
      <c r="AI58">
        <f t="shared" si="24"/>
        <v>10.139917273912626</v>
      </c>
      <c r="AJ58">
        <f t="shared" si="25"/>
        <v>9.3332219797080072</v>
      </c>
      <c r="AK58">
        <f t="shared" si="26"/>
        <v>9.4773452735290178</v>
      </c>
      <c r="AL58">
        <f t="shared" si="27"/>
        <v>7.985596813884615</v>
      </c>
      <c r="AM58">
        <f t="shared" si="28"/>
        <v>8.6347159111264453</v>
      </c>
    </row>
    <row r="59" spans="1:39" x14ac:dyDescent="0.2">
      <c r="A59">
        <v>58</v>
      </c>
      <c r="B59">
        <f>[6]ST001!J70</f>
        <v>6.4403083151110888E-2</v>
      </c>
      <c r="C59">
        <f>[6]ST002!J70</f>
        <v>8.4738288135000603E-2</v>
      </c>
      <c r="D59">
        <f>[6]ST003!J70</f>
        <v>6.9006308771718858E-2</v>
      </c>
      <c r="E59">
        <f>[7]ST004!J70</f>
        <v>9.2169405505969915E-2</v>
      </c>
      <c r="F59">
        <f>[6]ROT001!J70</f>
        <v>0.15402748296030172</v>
      </c>
      <c r="G59">
        <f>[6]ROT002!J70</f>
        <v>9.047355790316286E-2</v>
      </c>
      <c r="H59">
        <f>[6]ROT003!J70</f>
        <v>0.24287099852290348</v>
      </c>
      <c r="I59">
        <f>[7]ROT004!J70</f>
        <v>0.20498320468423561</v>
      </c>
      <c r="J59">
        <f>[7]MIX001!J70</f>
        <v>0.11991581476713369</v>
      </c>
      <c r="K59">
        <f>[7]MIX002!J70</f>
        <v>7.1305724212253369E-2</v>
      </c>
      <c r="L59">
        <f>[7]MIX003!J70</f>
        <v>0.10152662703832659</v>
      </c>
      <c r="N59">
        <f>PUF!G59</f>
        <v>67</v>
      </c>
      <c r="O59">
        <f t="shared" si="7"/>
        <v>0.14637647283672947</v>
      </c>
      <c r="P59">
        <f t="shared" si="8"/>
        <v>0.18931017930873706</v>
      </c>
      <c r="Q59">
        <f t="shared" si="9"/>
        <v>0.22383030779460833</v>
      </c>
      <c r="R59">
        <f t="shared" si="10"/>
        <v>0.1808912683410222</v>
      </c>
      <c r="S59">
        <f t="shared" si="11"/>
        <v>0.17847712234930618</v>
      </c>
      <c r="T59">
        <f t="shared" si="12"/>
        <v>0.2680558617319318</v>
      </c>
      <c r="U59">
        <f t="shared" si="13"/>
        <v>0.40267337153107502</v>
      </c>
      <c r="V59">
        <f t="shared" si="14"/>
        <v>0.27927174919362485</v>
      </c>
      <c r="W59">
        <f t="shared" si="15"/>
        <v>0.25936751655299162</v>
      </c>
      <c r="X59">
        <f t="shared" si="16"/>
        <v>0.18328220549494853</v>
      </c>
      <c r="Y59">
        <f t="shared" si="17"/>
        <v>0.2325630208194594</v>
      </c>
      <c r="Z59">
        <f>[8]WB!N59</f>
        <v>2.3608406947764799E-2</v>
      </c>
      <c r="AB59" t="str">
        <f>PUF!S59</f>
        <v xml:space="preserve">PCB67 </v>
      </c>
      <c r="AC59">
        <f t="shared" si="18"/>
        <v>0.14637647283672947</v>
      </c>
      <c r="AD59">
        <f t="shared" si="19"/>
        <v>0.18931017930873706</v>
      </c>
      <c r="AE59">
        <f t="shared" si="20"/>
        <v>0.22383030779460833</v>
      </c>
      <c r="AF59">
        <f t="shared" si="21"/>
        <v>0.1808912683410222</v>
      </c>
      <c r="AG59">
        <f t="shared" si="22"/>
        <v>0.17847712234930618</v>
      </c>
      <c r="AH59">
        <f t="shared" si="23"/>
        <v>0.2680558617319318</v>
      </c>
      <c r="AI59">
        <f t="shared" si="24"/>
        <v>0.40267337153107502</v>
      </c>
      <c r="AJ59">
        <f t="shared" si="25"/>
        <v>0.27927174919362485</v>
      </c>
      <c r="AK59">
        <f t="shared" si="26"/>
        <v>0.25936751655299162</v>
      </c>
      <c r="AL59">
        <f t="shared" si="27"/>
        <v>0.18328220549494853</v>
      </c>
      <c r="AM59">
        <f t="shared" si="28"/>
        <v>0.2325630208194594</v>
      </c>
    </row>
    <row r="60" spans="1:39" x14ac:dyDescent="0.2">
      <c r="A60">
        <v>67</v>
      </c>
      <c r="B60">
        <f>[6]ST001!J71</f>
        <v>5.5655587783032028E-2</v>
      </c>
      <c r="C60">
        <f>[6]ST002!J71</f>
        <v>8.2642806976258087E-2</v>
      </c>
      <c r="D60">
        <f>[6]ST003!J71</f>
        <v>9.9735869797083404E-2</v>
      </c>
      <c r="E60">
        <f>[7]ST004!J71</f>
        <v>6.3413113532523893E-2</v>
      </c>
      <c r="F60">
        <f>[6]ROT001!J71</f>
        <v>7.9634411093076077E-2</v>
      </c>
      <c r="G60">
        <f>[6]ROT002!J71</f>
        <v>0.1007914080996524</v>
      </c>
      <c r="H60">
        <f>[6]ROT003!J71</f>
        <v>0.1390806678748904</v>
      </c>
      <c r="I60">
        <f>[7]ROT004!J71</f>
        <v>9.4714982500567174E-2</v>
      </c>
      <c r="J60">
        <f>[7]MIX001!J71</f>
        <v>8.8724920030805399E-2</v>
      </c>
      <c r="K60">
        <f>[7]MIX002!J71</f>
        <v>6.9970050734325454E-2</v>
      </c>
      <c r="L60">
        <f>[7]MIX003!J71</f>
        <v>8.7632442627622376E-2</v>
      </c>
      <c r="N60">
        <f>PUF!G60</f>
        <v>68</v>
      </c>
      <c r="O60">
        <f t="shared" si="7"/>
        <v>0.13301653705679894</v>
      </c>
      <c r="P60">
        <f t="shared" si="8"/>
        <v>0.18647771582821604</v>
      </c>
      <c r="Q60">
        <f t="shared" si="9"/>
        <v>0.17885840032280853</v>
      </c>
      <c r="R60">
        <f t="shared" si="10"/>
        <v>0.15285824670715362</v>
      </c>
      <c r="S60">
        <f t="shared" si="11"/>
        <v>0.1724822554128454</v>
      </c>
      <c r="T60">
        <f t="shared" si="12"/>
        <v>0.21896073322538956</v>
      </c>
      <c r="U60">
        <f t="shared" si="13"/>
        <v>0.24004076818280559</v>
      </c>
      <c r="V60">
        <f t="shared" si="14"/>
        <v>0.2276511838248001</v>
      </c>
      <c r="W60">
        <f t="shared" si="15"/>
        <v>0.25591666621707593</v>
      </c>
      <c r="X60">
        <f t="shared" si="16"/>
        <v>0.17252864566823339</v>
      </c>
      <c r="Y60">
        <f t="shared" si="17"/>
        <v>0.17737267771235621</v>
      </c>
      <c r="Z60">
        <f>[8]WB!N60</f>
        <v>3.5570867938614019E-2</v>
      </c>
      <c r="AB60" t="str">
        <f>PUF!S60</f>
        <v xml:space="preserve">PCB68 </v>
      </c>
      <c r="AC60">
        <f t="shared" si="18"/>
        <v>0.13301653705679894</v>
      </c>
      <c r="AD60">
        <f t="shared" si="19"/>
        <v>0.18647771582821604</v>
      </c>
      <c r="AE60">
        <f t="shared" si="20"/>
        <v>0.17885840032280853</v>
      </c>
      <c r="AF60">
        <f t="shared" si="21"/>
        <v>0.15285824670715362</v>
      </c>
      <c r="AG60">
        <f t="shared" si="22"/>
        <v>0.1724822554128454</v>
      </c>
      <c r="AH60">
        <f t="shared" si="23"/>
        <v>0.21896073322538956</v>
      </c>
      <c r="AI60">
        <f t="shared" si="24"/>
        <v>0.24004076818280559</v>
      </c>
      <c r="AJ60">
        <f t="shared" si="25"/>
        <v>0.2276511838248001</v>
      </c>
      <c r="AK60">
        <f t="shared" si="26"/>
        <v>0.25591666621707593</v>
      </c>
      <c r="AL60">
        <f t="shared" si="27"/>
        <v>0.17252864566823339</v>
      </c>
      <c r="AM60">
        <f t="shared" si="28"/>
        <v>0.17737267771235621</v>
      </c>
    </row>
    <row r="61" spans="1:39" x14ac:dyDescent="0.2">
      <c r="A61">
        <v>63</v>
      </c>
      <c r="B61">
        <f>[6]ST001!J72</f>
        <v>6.5578517568378458E-2</v>
      </c>
      <c r="C61">
        <f>[6]ST002!J72</f>
        <v>0.13976036217147983</v>
      </c>
      <c r="D61">
        <f>[6]ST003!J72</f>
        <v>0.16905883217871742</v>
      </c>
      <c r="E61">
        <f>[7]ST004!J72</f>
        <v>0.12741916915978149</v>
      </c>
      <c r="F61">
        <f>[6]ROT001!J72</f>
        <v>0.13475246223632964</v>
      </c>
      <c r="G61">
        <f>[6]ROT002!J72</f>
        <v>0.17267170511498034</v>
      </c>
      <c r="H61">
        <f>[6]ROT003!J72</f>
        <v>0.24372802124449425</v>
      </c>
      <c r="I61">
        <f>[7]ROT004!J72</f>
        <v>0.19729579488081955</v>
      </c>
      <c r="J61">
        <f>[7]MIX001!J72</f>
        <v>0.19284495026353801</v>
      </c>
      <c r="K61">
        <f>[7]MIX002!J72</f>
        <v>0.16783523686858762</v>
      </c>
      <c r="L61">
        <f>[7]MIX003!J72</f>
        <v>0.18896603170264822</v>
      </c>
      <c r="N61">
        <f>PUF!G61</f>
        <v>72</v>
      </c>
      <c r="O61">
        <f t="shared" si="7"/>
        <v>8.6951085171903378E-2</v>
      </c>
      <c r="P61">
        <f t="shared" si="8"/>
        <v>0.14052465230754499</v>
      </c>
      <c r="Q61">
        <f t="shared" si="9"/>
        <v>0.17104349492827656</v>
      </c>
      <c r="R61">
        <f t="shared" si="10"/>
        <v>0.13824952921272177</v>
      </c>
      <c r="S61">
        <f t="shared" si="11"/>
        <v>0.11095961258665187</v>
      </c>
      <c r="T61">
        <f t="shared" si="12"/>
        <v>0.19115839493729408</v>
      </c>
      <c r="U61">
        <f t="shared" si="13"/>
        <v>0.23477536310867717</v>
      </c>
      <c r="V61">
        <f t="shared" si="14"/>
        <v>0.26172114179321698</v>
      </c>
      <c r="W61">
        <f t="shared" si="15"/>
        <v>0.20268268222059094</v>
      </c>
      <c r="X61">
        <f t="shared" si="16"/>
        <v>0.18084765559879051</v>
      </c>
      <c r="Y61">
        <f t="shared" si="17"/>
        <v>0.22689380717071134</v>
      </c>
      <c r="Z61">
        <f>[8]WB!N61</f>
        <v>2.1335313986285145E-2</v>
      </c>
      <c r="AB61" t="str">
        <f>PUF!S61</f>
        <v xml:space="preserve">PCB72 </v>
      </c>
      <c r="AC61">
        <f t="shared" si="18"/>
        <v>8.6951085171903378E-2</v>
      </c>
      <c r="AD61">
        <f t="shared" si="19"/>
        <v>0.14052465230754499</v>
      </c>
      <c r="AE61">
        <f t="shared" si="20"/>
        <v>0.17104349492827656</v>
      </c>
      <c r="AF61">
        <f t="shared" si="21"/>
        <v>0.13824952921272177</v>
      </c>
      <c r="AG61">
        <f t="shared" si="22"/>
        <v>0.11095961258665187</v>
      </c>
      <c r="AH61">
        <f t="shared" si="23"/>
        <v>0.19115839493729408</v>
      </c>
      <c r="AI61">
        <f t="shared" si="24"/>
        <v>0.23477536310867717</v>
      </c>
      <c r="AJ61">
        <f t="shared" si="25"/>
        <v>0.26172114179321698</v>
      </c>
      <c r="AK61">
        <f t="shared" si="26"/>
        <v>0.20268268222059094</v>
      </c>
      <c r="AL61">
        <f t="shared" si="27"/>
        <v>0.18084765559879051</v>
      </c>
      <c r="AM61">
        <f t="shared" si="28"/>
        <v>0.22689380717071134</v>
      </c>
    </row>
    <row r="62" spans="1:39" x14ac:dyDescent="0.2">
      <c r="A62" t="s">
        <v>196</v>
      </c>
      <c r="B62">
        <f>[6]ST001!J73</f>
        <v>3.9710694548834957</v>
      </c>
      <c r="C62">
        <f>[6]ST002!J73</f>
        <v>10.355072208366572</v>
      </c>
      <c r="D62">
        <f>[6]ST003!J73</f>
        <v>12.504063653960326</v>
      </c>
      <c r="E62">
        <f>[7]ST004!J73</f>
        <v>7.753719013159837</v>
      </c>
      <c r="F62">
        <f>[6]ROT001!J73</f>
        <v>8.9770905434634845</v>
      </c>
      <c r="G62">
        <f>[6]ROT002!J73</f>
        <v>15.316691800214908</v>
      </c>
      <c r="H62">
        <f>[6]ROT003!J73</f>
        <v>19.905598554698102</v>
      </c>
      <c r="I62">
        <f>[7]ROT004!J73</f>
        <v>15.174202293706962</v>
      </c>
      <c r="J62">
        <f>[7]MIX001!J73</f>
        <v>12.556915553643467</v>
      </c>
      <c r="K62">
        <f>[7]MIX002!J73</f>
        <v>13.715680208921555</v>
      </c>
      <c r="L62">
        <f>[7]MIX003!J73</f>
        <v>14.66646434229698</v>
      </c>
      <c r="N62">
        <f>PUF!G62</f>
        <v>73</v>
      </c>
      <c r="O62">
        <f t="shared" si="7"/>
        <v>0.5083477542560243</v>
      </c>
      <c r="P62">
        <f t="shared" si="8"/>
        <v>0.9917886409715343</v>
      </c>
      <c r="Q62">
        <f t="shared" si="9"/>
        <v>0.57463791689439347</v>
      </c>
      <c r="R62">
        <f t="shared" si="10"/>
        <v>2.0190279308376518</v>
      </c>
      <c r="S62">
        <f t="shared" si="11"/>
        <v>0.26988798990956553</v>
      </c>
      <c r="T62">
        <f t="shared" si="12"/>
        <v>0.99819996001350864</v>
      </c>
      <c r="U62">
        <f t="shared" si="13"/>
        <v>1.3070286351913576</v>
      </c>
      <c r="V62">
        <f t="shared" si="14"/>
        <v>3.9432191960158001</v>
      </c>
      <c r="W62">
        <f t="shared" si="15"/>
        <v>2.4586134613625972</v>
      </c>
      <c r="X62">
        <f t="shared" si="16"/>
        <v>2.1763803885184356</v>
      </c>
      <c r="Y62">
        <f t="shared" si="17"/>
        <v>2.3352099466929941</v>
      </c>
      <c r="Z62">
        <f>[8]WB!N62</f>
        <v>1.3607376422235241E-2</v>
      </c>
      <c r="AB62" t="str">
        <f>PUF!S62</f>
        <v xml:space="preserve">PCB73 </v>
      </c>
      <c r="AC62">
        <f t="shared" si="18"/>
        <v>0.5083477542560243</v>
      </c>
      <c r="AD62">
        <f t="shared" si="19"/>
        <v>0.9917886409715343</v>
      </c>
      <c r="AE62">
        <f t="shared" si="20"/>
        <v>0.57463791689439347</v>
      </c>
      <c r="AF62">
        <f t="shared" si="21"/>
        <v>2.0190279308376518</v>
      </c>
      <c r="AG62">
        <f t="shared" si="22"/>
        <v>0.26988798990956553</v>
      </c>
      <c r="AH62">
        <f t="shared" si="23"/>
        <v>0.99819996001350864</v>
      </c>
      <c r="AI62">
        <f t="shared" si="24"/>
        <v>1.3070286351913576</v>
      </c>
      <c r="AJ62">
        <f t="shared" si="25"/>
        <v>3.9432191960158001</v>
      </c>
      <c r="AK62">
        <f t="shared" si="26"/>
        <v>2.4586134613625972</v>
      </c>
      <c r="AL62">
        <f t="shared" si="27"/>
        <v>2.1763803885184356</v>
      </c>
      <c r="AM62">
        <f t="shared" si="28"/>
        <v>2.3352099466929941</v>
      </c>
    </row>
    <row r="63" spans="1:39" x14ac:dyDescent="0.2">
      <c r="A63">
        <v>66</v>
      </c>
      <c r="B63">
        <f>[6]ST001!J74</f>
        <v>0.73591508924743931</v>
      </c>
      <c r="C63">
        <f>[6]ST002!J74</f>
        <v>1.5973951570663514</v>
      </c>
      <c r="D63">
        <f>[6]ST003!J74</f>
        <v>2.0493704319025241</v>
      </c>
      <c r="E63">
        <f>[7]ST004!J74</f>
        <v>1.8697218511524418</v>
      </c>
      <c r="F63">
        <f>[6]ROT001!J74</f>
        <v>1.4733451992510518</v>
      </c>
      <c r="G63">
        <f>[6]ROT002!J74</f>
        <v>2.5010228957439624</v>
      </c>
      <c r="H63">
        <f>[6]ROT003!J74</f>
        <v>3.502259067416563</v>
      </c>
      <c r="I63">
        <f>[7]ROT004!J74</f>
        <v>3.1653611904334094</v>
      </c>
      <c r="J63">
        <f>[7]MIX001!J74</f>
        <v>3.2420278093166432</v>
      </c>
      <c r="K63">
        <f>[7]MIX002!J74</f>
        <v>3.0485917206336435</v>
      </c>
      <c r="L63">
        <f>[7]MIX003!J74</f>
        <v>3.2536610679606892</v>
      </c>
      <c r="N63">
        <f>PUF!G63</f>
        <v>77</v>
      </c>
      <c r="O63">
        <f t="shared" si="7"/>
        <v>0.27575655532485527</v>
      </c>
      <c r="P63">
        <f t="shared" si="8"/>
        <v>0.38045061370291622</v>
      </c>
      <c r="Q63">
        <f t="shared" si="9"/>
        <v>0.45458595943354391</v>
      </c>
      <c r="R63">
        <f t="shared" si="10"/>
        <v>0.21360102834415604</v>
      </c>
      <c r="S63">
        <f t="shared" si="11"/>
        <v>0.36446492305370581</v>
      </c>
      <c r="T63">
        <f t="shared" si="12"/>
        <v>0.40582514524994884</v>
      </c>
      <c r="U63">
        <f t="shared" si="13"/>
        <v>0.72831581847418647</v>
      </c>
      <c r="V63">
        <f t="shared" si="14"/>
        <v>0.25351726605264896</v>
      </c>
      <c r="W63">
        <f t="shared" si="15"/>
        <v>0.53456609071395556</v>
      </c>
      <c r="X63">
        <f t="shared" si="16"/>
        <v>0.48054520384112065</v>
      </c>
      <c r="Y63">
        <f t="shared" si="17"/>
        <v>0.31355302876782409</v>
      </c>
      <c r="Z63">
        <f>[8]WB!N63</f>
        <v>3.1136485741865637E-2</v>
      </c>
      <c r="AB63" t="str">
        <f>PUF!S63</f>
        <v xml:space="preserve">PCB77 </v>
      </c>
      <c r="AC63">
        <f t="shared" si="18"/>
        <v>0.27575655532485527</v>
      </c>
      <c r="AD63">
        <f t="shared" si="19"/>
        <v>0.38045061370291622</v>
      </c>
      <c r="AE63">
        <f t="shared" si="20"/>
        <v>0.45458595943354391</v>
      </c>
      <c r="AF63">
        <f t="shared" si="21"/>
        <v>0.21360102834415604</v>
      </c>
      <c r="AG63">
        <f t="shared" si="22"/>
        <v>0.36446492305370581</v>
      </c>
      <c r="AH63">
        <f t="shared" si="23"/>
        <v>0.40582514524994884</v>
      </c>
      <c r="AI63">
        <f t="shared" si="24"/>
        <v>0.72831581847418647</v>
      </c>
      <c r="AJ63">
        <f t="shared" si="25"/>
        <v>0.25351726605264896</v>
      </c>
      <c r="AK63">
        <f t="shared" si="26"/>
        <v>0.53456609071395556</v>
      </c>
      <c r="AL63">
        <f t="shared" si="27"/>
        <v>0.48054520384112065</v>
      </c>
      <c r="AM63">
        <f t="shared" si="28"/>
        <v>0.31355302876782409</v>
      </c>
    </row>
    <row r="64" spans="1:39" x14ac:dyDescent="0.2">
      <c r="A64">
        <v>55</v>
      </c>
      <c r="B64">
        <f>[6]ST001!J75</f>
        <v>0.14645774901795983</v>
      </c>
      <c r="C64">
        <f>[6]ST002!J75</f>
        <v>0.27832221277792774</v>
      </c>
      <c r="D64">
        <f>[6]ST003!J75</f>
        <v>0.24131519424157355</v>
      </c>
      <c r="E64">
        <f>[7]ST004!J75</f>
        <v>0.43379667963976165</v>
      </c>
      <c r="F64">
        <f>[6]ROT001!J75</f>
        <v>0.19477139068991256</v>
      </c>
      <c r="G64">
        <f>[6]ROT002!J75</f>
        <v>0.42570893922758379</v>
      </c>
      <c r="H64">
        <f>[6]ROT003!J75</f>
        <v>0.39876626097848733</v>
      </c>
      <c r="I64">
        <f>[7]ROT004!J75</f>
        <v>0.81973989268859582</v>
      </c>
      <c r="J64">
        <f>[7]MIX001!J75</f>
        <v>0.63548836223113414</v>
      </c>
      <c r="K64">
        <f>[7]MIX002!J75</f>
        <v>0.51232134126243267</v>
      </c>
      <c r="L64">
        <f>[7]MIX003!J75</f>
        <v>0.81330868876190865</v>
      </c>
      <c r="N64">
        <f>PUF!G64</f>
        <v>78</v>
      </c>
      <c r="O64">
        <f t="shared" si="7"/>
        <v>0.16550735047283172</v>
      </c>
      <c r="P64">
        <f t="shared" si="8"/>
        <v>0.21837326998236853</v>
      </c>
      <c r="Q64">
        <f t="shared" si="9"/>
        <v>0.17285492358766558</v>
      </c>
      <c r="R64">
        <f t="shared" si="10"/>
        <v>0.25056221535462431</v>
      </c>
      <c r="S64">
        <f t="shared" si="11"/>
        <v>0.13774334795148369</v>
      </c>
      <c r="T64">
        <f t="shared" si="12"/>
        <v>0.32066022013232959</v>
      </c>
      <c r="U64">
        <f t="shared" si="13"/>
        <v>0.32256402486719693</v>
      </c>
      <c r="V64">
        <f t="shared" si="14"/>
        <v>0.34126204487254852</v>
      </c>
      <c r="W64">
        <f t="shared" si="15"/>
        <v>0.38898491772097954</v>
      </c>
      <c r="X64">
        <f t="shared" si="16"/>
        <v>0.24953430385187184</v>
      </c>
      <c r="Y64">
        <f t="shared" si="17"/>
        <v>0.3194936838375968</v>
      </c>
      <c r="Z64">
        <f>[8]WB!N64</f>
        <v>3.2489154979159149E-2</v>
      </c>
      <c r="AB64" t="str">
        <f>PUF!S64</f>
        <v xml:space="preserve">PCB78 </v>
      </c>
      <c r="AC64">
        <f t="shared" si="18"/>
        <v>0.16550735047283172</v>
      </c>
      <c r="AD64">
        <f t="shared" si="19"/>
        <v>0.21837326998236853</v>
      </c>
      <c r="AE64">
        <f t="shared" si="20"/>
        <v>0.17285492358766558</v>
      </c>
      <c r="AF64">
        <f t="shared" si="21"/>
        <v>0.25056221535462431</v>
      </c>
      <c r="AG64">
        <f t="shared" si="22"/>
        <v>0.13774334795148369</v>
      </c>
      <c r="AH64">
        <f t="shared" si="23"/>
        <v>0.32066022013232959</v>
      </c>
      <c r="AI64">
        <f t="shared" si="24"/>
        <v>0.32256402486719693</v>
      </c>
      <c r="AJ64">
        <f t="shared" si="25"/>
        <v>0.34126204487254852</v>
      </c>
      <c r="AK64">
        <f t="shared" si="26"/>
        <v>0.38898491772097954</v>
      </c>
      <c r="AL64">
        <f t="shared" si="27"/>
        <v>0.24953430385187184</v>
      </c>
      <c r="AM64">
        <f t="shared" si="28"/>
        <v>0.3194936838375968</v>
      </c>
    </row>
    <row r="65" spans="1:39" x14ac:dyDescent="0.2">
      <c r="A65">
        <v>56</v>
      </c>
      <c r="B65">
        <f>[6]ST001!J76</f>
        <v>0.30671868997274565</v>
      </c>
      <c r="C65">
        <f>[6]ST002!J76</f>
        <v>0.69445883285770371</v>
      </c>
      <c r="D65">
        <f>[6]ST003!J76</f>
        <v>0.73711921030365668</v>
      </c>
      <c r="E65">
        <f>[7]ST004!J76</f>
        <v>0.72330640227447673</v>
      </c>
      <c r="F65">
        <f>[6]ROT001!J76</f>
        <v>0.57523510290412627</v>
      </c>
      <c r="G65">
        <f>[6]ROT002!J76</f>
        <v>0.85130387980877842</v>
      </c>
      <c r="H65">
        <f>[6]ROT003!J76</f>
        <v>1.1724056983764111</v>
      </c>
      <c r="I65">
        <f>[7]ROT004!J76</f>
        <v>1.3346060687772803</v>
      </c>
      <c r="J65">
        <f>[7]MIX001!J76</f>
        <v>1.1995254265877016</v>
      </c>
      <c r="K65">
        <f>[7]MIX002!J76</f>
        <v>1.1873174390740624</v>
      </c>
      <c r="L65">
        <f>[7]MIX003!J76</f>
        <v>1.2702552559405975</v>
      </c>
      <c r="N65">
        <f>PUF!G65</f>
        <v>79</v>
      </c>
      <c r="O65">
        <f t="shared" si="7"/>
        <v>0.23154036713816087</v>
      </c>
      <c r="P65">
        <f t="shared" si="8"/>
        <v>0.42748652034634865</v>
      </c>
      <c r="Q65">
        <f t="shared" si="9"/>
        <v>0.34287149654391008</v>
      </c>
      <c r="R65">
        <f t="shared" si="10"/>
        <v>0.40615832271967939</v>
      </c>
      <c r="S65">
        <f t="shared" si="11"/>
        <v>0.28365332312561303</v>
      </c>
      <c r="T65">
        <f t="shared" si="12"/>
        <v>0.47128532106802995</v>
      </c>
      <c r="U65">
        <f t="shared" si="13"/>
        <v>0.72004966545123561</v>
      </c>
      <c r="V65">
        <f t="shared" si="14"/>
        <v>0.67435477350748907</v>
      </c>
      <c r="W65">
        <f t="shared" si="15"/>
        <v>0.63647434294531369</v>
      </c>
      <c r="X65">
        <f t="shared" si="16"/>
        <v>0.60188423080887876</v>
      </c>
      <c r="Y65">
        <f t="shared" si="17"/>
        <v>0.58144084785742323</v>
      </c>
      <c r="Z65">
        <f>[8]WB!N65</f>
        <v>2.580312724831909E-2</v>
      </c>
      <c r="AB65" t="str">
        <f>PUF!S65</f>
        <v xml:space="preserve">PCB79 </v>
      </c>
      <c r="AC65">
        <f t="shared" si="18"/>
        <v>0.23154036713816087</v>
      </c>
      <c r="AD65">
        <f t="shared" si="19"/>
        <v>0.42748652034634865</v>
      </c>
      <c r="AE65">
        <f t="shared" si="20"/>
        <v>0.34287149654391008</v>
      </c>
      <c r="AF65">
        <f t="shared" si="21"/>
        <v>0.40615832271967939</v>
      </c>
      <c r="AG65">
        <f t="shared" si="22"/>
        <v>0.28365332312561303</v>
      </c>
      <c r="AH65">
        <f t="shared" si="23"/>
        <v>0.47128532106802995</v>
      </c>
      <c r="AI65">
        <f t="shared" si="24"/>
        <v>0.72004966545123561</v>
      </c>
      <c r="AJ65">
        <f t="shared" si="25"/>
        <v>0.67435477350748907</v>
      </c>
      <c r="AK65">
        <f t="shared" si="26"/>
        <v>0.63647434294531369</v>
      </c>
      <c r="AL65">
        <f t="shared" si="27"/>
        <v>0.60188423080887876</v>
      </c>
      <c r="AM65">
        <f t="shared" si="28"/>
        <v>0.58144084785742323</v>
      </c>
    </row>
    <row r="66" spans="1:39" x14ac:dyDescent="0.2">
      <c r="A66">
        <v>60</v>
      </c>
      <c r="B66">
        <f>[6]ST001!J77</f>
        <v>0.18589624370999752</v>
      </c>
      <c r="C66">
        <f>[6]ST002!J77</f>
        <v>0.32481105064109705</v>
      </c>
      <c r="D66">
        <f>[6]ST003!J77</f>
        <v>0.45816352065282739</v>
      </c>
      <c r="E66">
        <f>[7]ST004!J77</f>
        <v>0.44423981530236994</v>
      </c>
      <c r="F66">
        <f>[6]ROT001!J77</f>
        <v>0.35202383987939789</v>
      </c>
      <c r="G66">
        <f>[6]ROT002!J77</f>
        <v>0.53056099437473569</v>
      </c>
      <c r="H66">
        <f>[6]ROT003!J77</f>
        <v>0.65532864118530432</v>
      </c>
      <c r="I66">
        <f>[7]ROT004!J77</f>
        <v>0.73612029911122545</v>
      </c>
      <c r="J66">
        <f>[7]MIX001!J77</f>
        <v>0.6413119241275147</v>
      </c>
      <c r="K66">
        <f>[7]MIX002!J77</f>
        <v>0.69948239128907641</v>
      </c>
      <c r="L66">
        <f>[7]MIX003!J77</f>
        <v>0.75090107284104746</v>
      </c>
      <c r="N66">
        <f>PUF!G66</f>
        <v>80</v>
      </c>
      <c r="O66">
        <f t="shared" si="7"/>
        <v>0.18204898282149767</v>
      </c>
      <c r="P66">
        <f t="shared" si="8"/>
        <v>0.24553633309370854</v>
      </c>
      <c r="Q66">
        <f t="shared" si="9"/>
        <v>0.18708068065153988</v>
      </c>
      <c r="R66">
        <f t="shared" si="10"/>
        <v>0.26758179616135941</v>
      </c>
      <c r="S66">
        <f t="shared" si="11"/>
        <v>0.20433203980402342</v>
      </c>
      <c r="T66">
        <f t="shared" si="12"/>
        <v>0.33305622054743067</v>
      </c>
      <c r="U66">
        <f t="shared" si="13"/>
        <v>0.41306773885292503</v>
      </c>
      <c r="V66">
        <f t="shared" si="14"/>
        <v>0.40421746131345015</v>
      </c>
      <c r="W66">
        <f t="shared" si="15"/>
        <v>0.44257458339484357</v>
      </c>
      <c r="X66">
        <f t="shared" si="16"/>
        <v>0.33666371709323006</v>
      </c>
      <c r="Y66">
        <f t="shared" si="17"/>
        <v>0.46336953420396465</v>
      </c>
      <c r="Z66">
        <f>[8]WB!N66</f>
        <v>2.5330488963300757E-2</v>
      </c>
      <c r="AB66" t="str">
        <f>PUF!S66</f>
        <v xml:space="preserve">PCB80 </v>
      </c>
      <c r="AC66">
        <f t="shared" si="18"/>
        <v>0.18204898282149767</v>
      </c>
      <c r="AD66">
        <f t="shared" si="19"/>
        <v>0.24553633309370854</v>
      </c>
      <c r="AE66">
        <f t="shared" si="20"/>
        <v>0.18708068065153988</v>
      </c>
      <c r="AF66">
        <f t="shared" si="21"/>
        <v>0.26758179616135941</v>
      </c>
      <c r="AG66">
        <f t="shared" si="22"/>
        <v>0.20433203980402342</v>
      </c>
      <c r="AH66">
        <f t="shared" si="23"/>
        <v>0.33305622054743067</v>
      </c>
      <c r="AI66">
        <f t="shared" si="24"/>
        <v>0.41306773885292503</v>
      </c>
      <c r="AJ66">
        <f t="shared" si="25"/>
        <v>0.40421746131345015</v>
      </c>
      <c r="AK66">
        <f t="shared" si="26"/>
        <v>0.44257458339484357</v>
      </c>
      <c r="AL66">
        <f t="shared" si="27"/>
        <v>0.33666371709323006</v>
      </c>
      <c r="AM66">
        <f t="shared" si="28"/>
        <v>0.46336953420396465</v>
      </c>
    </row>
    <row r="67" spans="1:39" x14ac:dyDescent="0.2">
      <c r="A67">
        <v>80</v>
      </c>
      <c r="B67">
        <f>[6]ST001!J78</f>
        <v>6.9219068801685005E-2</v>
      </c>
      <c r="C67">
        <f>[6]ST002!J78</f>
        <v>0.10718817052319518</v>
      </c>
      <c r="D67">
        <f>[6]ST003!J78</f>
        <v>8.3360714600514779E-2</v>
      </c>
      <c r="E67">
        <f>[7]ST004!J78</f>
        <v>9.380328290488818E-2</v>
      </c>
      <c r="F67">
        <f>[6]ROT001!J78</f>
        <v>9.1170573813902825E-2</v>
      </c>
      <c r="G67">
        <f>[6]ROT002!J78</f>
        <v>0.12523212597713929</v>
      </c>
      <c r="H67">
        <f>[6]ROT003!J78</f>
        <v>0.14267081227347095</v>
      </c>
      <c r="I67">
        <f>[7]ROT004!J78</f>
        <v>0.1370903067899755</v>
      </c>
      <c r="J67">
        <f>[7]MIX001!J78</f>
        <v>0.15139673248693714</v>
      </c>
      <c r="K67">
        <f>[7]MIX002!J78</f>
        <v>0.1285251740713538</v>
      </c>
      <c r="L67">
        <f>[7]MIX003!J78</f>
        <v>0.17460301288845045</v>
      </c>
      <c r="N67">
        <f>PUF!G67</f>
        <v>81</v>
      </c>
      <c r="O67">
        <f t="shared" si="7"/>
        <v>0.22983683905827795</v>
      </c>
      <c r="P67">
        <f t="shared" si="8"/>
        <v>0.30310095998385478</v>
      </c>
      <c r="Q67">
        <f t="shared" si="9"/>
        <v>0.27799487380131166</v>
      </c>
      <c r="R67">
        <f t="shared" si="10"/>
        <v>0.41688294463887754</v>
      </c>
      <c r="S67">
        <f t="shared" si="11"/>
        <v>0.23933142364832619</v>
      </c>
      <c r="T67">
        <f t="shared" si="12"/>
        <v>0.46781790073005936</v>
      </c>
      <c r="U67">
        <f t="shared" si="13"/>
        <v>0.84135013300000405</v>
      </c>
      <c r="V67">
        <f t="shared" si="14"/>
        <v>0.36637831565716478</v>
      </c>
      <c r="W67">
        <f t="shared" si="15"/>
        <v>0.38980325759369105</v>
      </c>
      <c r="X67">
        <f t="shared" si="16"/>
        <v>0.1805098763524233</v>
      </c>
      <c r="Y67">
        <f t="shared" si="17"/>
        <v>0.41260869243247988</v>
      </c>
      <c r="Z67">
        <f>[8]WB!N67</f>
        <v>4.2578235192008589E-2</v>
      </c>
      <c r="AB67" t="str">
        <f>PUF!S67</f>
        <v xml:space="preserve">PCB81 </v>
      </c>
      <c r="AC67">
        <f t="shared" si="18"/>
        <v>0.22983683905827795</v>
      </c>
      <c r="AD67">
        <f t="shared" si="19"/>
        <v>0.30310095998385478</v>
      </c>
      <c r="AE67">
        <f t="shared" si="20"/>
        <v>0.27799487380131166</v>
      </c>
      <c r="AF67">
        <f t="shared" si="21"/>
        <v>0.41688294463887754</v>
      </c>
      <c r="AG67">
        <f t="shared" si="22"/>
        <v>0.23933142364832619</v>
      </c>
      <c r="AH67">
        <f t="shared" si="23"/>
        <v>0.46781790073005936</v>
      </c>
      <c r="AI67">
        <f t="shared" si="24"/>
        <v>0.84135013300000405</v>
      </c>
      <c r="AJ67">
        <f t="shared" si="25"/>
        <v>0.36637831565716478</v>
      </c>
      <c r="AK67">
        <f t="shared" si="26"/>
        <v>0.38980325759369105</v>
      </c>
      <c r="AL67">
        <f t="shared" si="27"/>
        <v>0.1805098763524233</v>
      </c>
      <c r="AM67">
        <f t="shared" si="28"/>
        <v>0.41260869243247988</v>
      </c>
    </row>
    <row r="68" spans="1:39" x14ac:dyDescent="0.2">
      <c r="A68">
        <v>79</v>
      </c>
      <c r="B68">
        <f>[6]ST001!J79</f>
        <v>8.8036792927420726E-2</v>
      </c>
      <c r="C68">
        <f>[6]ST002!J79</f>
        <v>0.18661799442025581</v>
      </c>
      <c r="D68">
        <f>[6]ST003!J79</f>
        <v>0.1527790730101399</v>
      </c>
      <c r="E68">
        <f>[7]ST004!J79</f>
        <v>0.1423825708505006</v>
      </c>
      <c r="F68">
        <f>[6]ROT001!J79</f>
        <v>0.12656280560985875</v>
      </c>
      <c r="G68">
        <f>[6]ROT002!J79</f>
        <v>0.17720750749575925</v>
      </c>
      <c r="H68">
        <f>[6]ROT003!J79</f>
        <v>0.24870030017944925</v>
      </c>
      <c r="I68">
        <f>[7]ROT004!J79</f>
        <v>0.22870734600388221</v>
      </c>
      <c r="J68">
        <f>[7]MIX001!J79</f>
        <v>0.21772632105202236</v>
      </c>
      <c r="K68">
        <f>[7]MIX002!J79</f>
        <v>0.22977609884254913</v>
      </c>
      <c r="L68">
        <f>[7]MIX003!J79</f>
        <v>0.21909365281584064</v>
      </c>
      <c r="N68">
        <f>PUF!G68</f>
        <v>82</v>
      </c>
      <c r="O68">
        <f t="shared" ref="O68:O131" si="29">VLOOKUP($N68,$A$3:$L$186,O$1,FALSE)/B$189*B$190</f>
        <v>0.76518274954033194</v>
      </c>
      <c r="P68">
        <f t="shared" ref="P68:P131" si="30">VLOOKUP($N68,$A$3:$L$186,P$1,FALSE)/C$189*C$190</f>
        <v>1.4654192668908765</v>
      </c>
      <c r="Q68">
        <f t="shared" ref="Q68:Q131" si="31">VLOOKUP($N68,$A$3:$L$186,Q$1,FALSE)/D$189*D$190</f>
        <v>1.7263748714472968</v>
      </c>
      <c r="R68">
        <f t="shared" ref="R68:R131" si="32">VLOOKUP($N68,$A$3:$L$186,R$1,FALSE)/E$189*E$190</f>
        <v>1.9704907172286323</v>
      </c>
      <c r="S68">
        <f t="shared" ref="S68:S131" si="33">VLOOKUP($N68,$A$3:$L$186,S$1,FALSE)/F$189*F$190</f>
        <v>1.0928472406466898</v>
      </c>
      <c r="T68">
        <f t="shared" ref="T68:T131" si="34">VLOOKUP($N68,$A$3:$L$186,T$1,FALSE)/G$189*G$190</f>
        <v>2.1289137594531651</v>
      </c>
      <c r="U68">
        <f t="shared" ref="U68:U131" si="35">VLOOKUP($N68,$A$3:$L$186,U$1,FALSE)/H$189*H$190</f>
        <v>3.440240442740564</v>
      </c>
      <c r="V68">
        <f t="shared" ref="V68:V131" si="36">VLOOKUP($N68,$A$3:$L$186,V$1,FALSE)/I$189*I$190</f>
        <v>4.1252127718740992</v>
      </c>
      <c r="W68">
        <f t="shared" ref="W68:W131" si="37">VLOOKUP($N68,$A$3:$L$186,W$1,FALSE)/J$189*J$190</f>
        <v>4.1664914603303744</v>
      </c>
      <c r="X68">
        <f t="shared" ref="X68:X131" si="38">VLOOKUP($N68,$A$3:$L$186,X$1,FALSE)/K$189*K$190</f>
        <v>3.2086533598556235</v>
      </c>
      <c r="Y68">
        <f t="shared" ref="Y68:Y131" si="39">VLOOKUP($N68,$A$3:$L$186,Y$1,FALSE)/L$189*L$190</f>
        <v>3.7564285950807221</v>
      </c>
      <c r="Z68">
        <f>[8]WB!N68</f>
        <v>1.8345332251438164E-2</v>
      </c>
      <c r="AB68" t="str">
        <f>PUF!S68</f>
        <v xml:space="preserve">PCB82 </v>
      </c>
      <c r="AC68">
        <f t="shared" ref="AC68:AC105" si="40">IF(O68&gt;$Z68,O68,0)</f>
        <v>0.76518274954033194</v>
      </c>
      <c r="AD68">
        <f t="shared" ref="AD68:AD131" si="41">IF(P68&gt;$Z68,P68,0)</f>
        <v>1.4654192668908765</v>
      </c>
      <c r="AE68">
        <f t="shared" ref="AE68:AE131" si="42">IF(Q68&gt;$Z68,Q68,0)</f>
        <v>1.7263748714472968</v>
      </c>
      <c r="AF68">
        <f t="shared" ref="AF68:AF131" si="43">IF(R68&gt;$Z68,R68,0)</f>
        <v>1.9704907172286323</v>
      </c>
      <c r="AG68">
        <f t="shared" ref="AG68:AG131" si="44">IF(S68&gt;$Z68,S68,0)</f>
        <v>1.0928472406466898</v>
      </c>
      <c r="AH68">
        <f t="shared" ref="AH68:AH131" si="45">IF(T68&gt;$Z68,T68,0)</f>
        <v>2.1289137594531651</v>
      </c>
      <c r="AI68">
        <f t="shared" ref="AI68:AI131" si="46">IF(U68&gt;$Z68,U68,0)</f>
        <v>3.440240442740564</v>
      </c>
      <c r="AJ68">
        <f t="shared" ref="AJ68:AJ131" si="47">IF(V68&gt;$Z68,V68,0)</f>
        <v>4.1252127718740992</v>
      </c>
      <c r="AK68">
        <f t="shared" ref="AK68:AK131" si="48">IF(W68&gt;$Z68,W68,0)</f>
        <v>4.1664914603303744</v>
      </c>
      <c r="AL68">
        <f t="shared" ref="AL68:AL131" si="49">IF(X68&gt;$Z68,X68,0)</f>
        <v>3.2086533598556235</v>
      </c>
      <c r="AM68">
        <f t="shared" ref="AM68:AM131" si="50">IF(Y68&gt;$Z68,Y68,0)</f>
        <v>3.7564285950807221</v>
      </c>
    </row>
    <row r="69" spans="1:39" x14ac:dyDescent="0.2">
      <c r="A69">
        <v>78</v>
      </c>
      <c r="B69">
        <f>[6]ST001!J80</f>
        <v>6.2929572590892241E-2</v>
      </c>
      <c r="C69">
        <f>[6]ST002!J80</f>
        <v>9.5330214496787344E-2</v>
      </c>
      <c r="D69">
        <f>[6]ST003!J80</f>
        <v>7.702190254120489E-2</v>
      </c>
      <c r="E69">
        <f>[7]ST004!J80</f>
        <v>8.7836910841319074E-2</v>
      </c>
      <c r="F69">
        <f>[6]ROT001!J80</f>
        <v>6.1459475879697877E-2</v>
      </c>
      <c r="G69">
        <f>[6]ROT002!J80</f>
        <v>0.12057111864616966</v>
      </c>
      <c r="H69">
        <f>[6]ROT003!J80</f>
        <v>0.11141143960019811</v>
      </c>
      <c r="I69">
        <f>[7]ROT004!J80</f>
        <v>0.11573898434603659</v>
      </c>
      <c r="J69">
        <f>[7]MIX001!J80</f>
        <v>0.13306468048373365</v>
      </c>
      <c r="K69">
        <f>[7]MIX002!J80</f>
        <v>9.5262537098568856E-2</v>
      </c>
      <c r="L69">
        <f>[7]MIX003!J80</f>
        <v>0.12038892434460167</v>
      </c>
      <c r="N69">
        <f>PUF!G69</f>
        <v>83</v>
      </c>
      <c r="O69">
        <f t="shared" si="29"/>
        <v>1.2151017436954317</v>
      </c>
      <c r="P69">
        <f t="shared" si="30"/>
        <v>3.2478773503295568</v>
      </c>
      <c r="Q69">
        <f t="shared" si="31"/>
        <v>5.6056819150225978</v>
      </c>
      <c r="R69">
        <f t="shared" si="32"/>
        <v>3.5377413437340062</v>
      </c>
      <c r="S69">
        <f t="shared" si="33"/>
        <v>2.6856019832959741</v>
      </c>
      <c r="T69">
        <f t="shared" si="34"/>
        <v>3.0332306311645816</v>
      </c>
      <c r="U69">
        <f t="shared" si="35"/>
        <v>8.6248006144997902</v>
      </c>
      <c r="V69">
        <f t="shared" si="36"/>
        <v>9.5966356962148076</v>
      </c>
      <c r="W69">
        <f t="shared" si="37"/>
        <v>13.872317657012394</v>
      </c>
      <c r="X69">
        <f t="shared" si="38"/>
        <v>9.6369486034495218</v>
      </c>
      <c r="Y69">
        <f t="shared" si="39"/>
        <v>10.583306585649563</v>
      </c>
      <c r="Z69">
        <f>[8]WB!N69</f>
        <v>2.0298526326838373E-2</v>
      </c>
      <c r="AB69" t="str">
        <f>PUF!S69</f>
        <v xml:space="preserve">PCB83 </v>
      </c>
      <c r="AC69">
        <f t="shared" si="40"/>
        <v>1.2151017436954317</v>
      </c>
      <c r="AD69">
        <f t="shared" si="41"/>
        <v>3.2478773503295568</v>
      </c>
      <c r="AE69">
        <f t="shared" si="42"/>
        <v>5.6056819150225978</v>
      </c>
      <c r="AF69">
        <f t="shared" si="43"/>
        <v>3.5377413437340062</v>
      </c>
      <c r="AG69">
        <f t="shared" si="44"/>
        <v>2.6856019832959741</v>
      </c>
      <c r="AH69">
        <f t="shared" si="45"/>
        <v>3.0332306311645816</v>
      </c>
      <c r="AI69">
        <f t="shared" si="46"/>
        <v>8.6248006144997902</v>
      </c>
      <c r="AJ69">
        <f t="shared" si="47"/>
        <v>9.5966356962148076</v>
      </c>
      <c r="AK69">
        <f t="shared" si="48"/>
        <v>13.872317657012394</v>
      </c>
      <c r="AL69">
        <f t="shared" si="49"/>
        <v>9.6369486034495218</v>
      </c>
      <c r="AM69">
        <f t="shared" si="50"/>
        <v>10.583306585649563</v>
      </c>
    </row>
    <row r="70" spans="1:39" x14ac:dyDescent="0.2">
      <c r="A70">
        <v>81</v>
      </c>
      <c r="B70">
        <f>[6]ST001!J81</f>
        <v>8.7389073695269687E-2</v>
      </c>
      <c r="C70">
        <f>[6]ST002!J81</f>
        <v>0.13231784060281732</v>
      </c>
      <c r="D70">
        <f>[6]ST003!J81</f>
        <v>0.12387089492432053</v>
      </c>
      <c r="E70">
        <f>[7]ST004!J81</f>
        <v>0.14614218663291301</v>
      </c>
      <c r="F70">
        <f>[6]ROT001!J81</f>
        <v>0.10678689082066573</v>
      </c>
      <c r="G70">
        <f>[6]ROT002!J81</f>
        <v>0.17590372635074206</v>
      </c>
      <c r="H70">
        <f>[6]ROT003!J81</f>
        <v>0.2905966639148328</v>
      </c>
      <c r="I70">
        <f>[7]ROT004!J81</f>
        <v>0.12425716477321294</v>
      </c>
      <c r="J70">
        <f>[7]MIX001!J81</f>
        <v>0.1333446197017564</v>
      </c>
      <c r="K70">
        <f>[7]MIX002!J81</f>
        <v>6.8911682791671661E-2</v>
      </c>
      <c r="L70">
        <f>[7]MIX003!J81</f>
        <v>0.15547573917745619</v>
      </c>
      <c r="N70">
        <f>PUF!G70</f>
        <v>84</v>
      </c>
      <c r="O70">
        <f t="shared" si="29"/>
        <v>4.0984786713232459</v>
      </c>
      <c r="P70">
        <f t="shared" si="30"/>
        <v>8.9514821960336164</v>
      </c>
      <c r="Q70">
        <f t="shared" si="31"/>
        <v>8.7638096851945075</v>
      </c>
      <c r="R70">
        <f t="shared" si="32"/>
        <v>9.900685344402703</v>
      </c>
      <c r="S70">
        <f t="shared" si="33"/>
        <v>6.6810799962769236</v>
      </c>
      <c r="T70">
        <f t="shared" si="34"/>
        <v>12.207688868234634</v>
      </c>
      <c r="U70">
        <f t="shared" si="35"/>
        <v>21.936708705835819</v>
      </c>
      <c r="V70">
        <f t="shared" si="36"/>
        <v>22.32205254266934</v>
      </c>
      <c r="W70">
        <f t="shared" si="37"/>
        <v>19.955751611148106</v>
      </c>
      <c r="X70">
        <f t="shared" si="38"/>
        <v>15.745950650189917</v>
      </c>
      <c r="Y70">
        <f t="shared" si="39"/>
        <v>16.862761427652192</v>
      </c>
      <c r="Z70">
        <f>[8]WB!N70</f>
        <v>4.8672569174745314E-2</v>
      </c>
      <c r="AB70" t="str">
        <f>PUF!S70</f>
        <v xml:space="preserve">PCB84 </v>
      </c>
      <c r="AC70">
        <f t="shared" si="40"/>
        <v>4.0984786713232459</v>
      </c>
      <c r="AD70">
        <f t="shared" si="41"/>
        <v>8.9514821960336164</v>
      </c>
      <c r="AE70">
        <f t="shared" si="42"/>
        <v>8.7638096851945075</v>
      </c>
      <c r="AF70">
        <f t="shared" si="43"/>
        <v>9.900685344402703</v>
      </c>
      <c r="AG70">
        <f t="shared" si="44"/>
        <v>6.6810799962769236</v>
      </c>
      <c r="AH70">
        <f t="shared" si="45"/>
        <v>12.207688868234634</v>
      </c>
      <c r="AI70">
        <f t="shared" si="46"/>
        <v>21.936708705835819</v>
      </c>
      <c r="AJ70">
        <f t="shared" si="47"/>
        <v>22.32205254266934</v>
      </c>
      <c r="AK70">
        <f t="shared" si="48"/>
        <v>19.955751611148106</v>
      </c>
      <c r="AL70">
        <f t="shared" si="49"/>
        <v>15.745950650189917</v>
      </c>
      <c r="AM70">
        <f t="shared" si="50"/>
        <v>16.862761427652192</v>
      </c>
    </row>
    <row r="71" spans="1:39" x14ac:dyDescent="0.2">
      <c r="A71">
        <v>77</v>
      </c>
      <c r="B71">
        <f>[6]ST001!J82</f>
        <v>0.10484877025796163</v>
      </c>
      <c r="C71">
        <f>[6]ST002!J82</f>
        <v>0.16608460647524168</v>
      </c>
      <c r="D71">
        <f>[6]ST003!J82</f>
        <v>0.20255758260963397</v>
      </c>
      <c r="E71">
        <f>[7]ST004!J82</f>
        <v>7.4879823582839483E-2</v>
      </c>
      <c r="F71">
        <f>[6]ROT001!J82</f>
        <v>0.16261999929974766</v>
      </c>
      <c r="G71">
        <f>[6]ROT002!J82</f>
        <v>0.15259389430138212</v>
      </c>
      <c r="H71">
        <f>[6]ROT003!J82</f>
        <v>0.25155537370670217</v>
      </c>
      <c r="I71">
        <f>[7]ROT004!J82</f>
        <v>8.5980352424119874E-2</v>
      </c>
      <c r="J71">
        <f>[7]MIX001!J82</f>
        <v>0.18286535754405328</v>
      </c>
      <c r="K71">
        <f>[7]MIX002!J82</f>
        <v>0.18345355569079885</v>
      </c>
      <c r="L71">
        <f>[7]MIX003!J82</f>
        <v>0.11815041663715112</v>
      </c>
      <c r="N71" t="str">
        <f>PUF!G71</f>
        <v>85/116</v>
      </c>
      <c r="O71">
        <f t="shared" si="29"/>
        <v>0.78739440710407227</v>
      </c>
      <c r="P71">
        <f t="shared" si="30"/>
        <v>2.8700308868106177</v>
      </c>
      <c r="Q71">
        <f t="shared" si="31"/>
        <v>6.1388344766931109</v>
      </c>
      <c r="R71">
        <f t="shared" si="32"/>
        <v>4.7867296244020299</v>
      </c>
      <c r="S71">
        <f t="shared" si="33"/>
        <v>1.0813454584127111</v>
      </c>
      <c r="T71">
        <f t="shared" si="34"/>
        <v>1.5081969024659376</v>
      </c>
      <c r="U71">
        <f t="shared" si="35"/>
        <v>3.9675876287332645</v>
      </c>
      <c r="V71">
        <f t="shared" si="36"/>
        <v>10.3319931581548</v>
      </c>
      <c r="W71">
        <f t="shared" si="37"/>
        <v>11.468624988572415</v>
      </c>
      <c r="X71">
        <f t="shared" si="38"/>
        <v>10.24106813608547</v>
      </c>
      <c r="Y71">
        <f t="shared" si="39"/>
        <v>11.173575545629436</v>
      </c>
      <c r="Z71">
        <f>[8]WB!N71</f>
        <v>1.8472775596138764E-2</v>
      </c>
      <c r="AB71" t="str">
        <f>PUF!S71</f>
        <v xml:space="preserve">PCB85+116 </v>
      </c>
      <c r="AC71">
        <f t="shared" si="40"/>
        <v>0.78739440710407227</v>
      </c>
      <c r="AD71">
        <f t="shared" si="41"/>
        <v>2.8700308868106177</v>
      </c>
      <c r="AE71">
        <f t="shared" si="42"/>
        <v>6.1388344766931109</v>
      </c>
      <c r="AF71">
        <f t="shared" si="43"/>
        <v>4.7867296244020299</v>
      </c>
      <c r="AG71">
        <f t="shared" si="44"/>
        <v>1.0813454584127111</v>
      </c>
      <c r="AH71">
        <f t="shared" si="45"/>
        <v>1.5081969024659376</v>
      </c>
      <c r="AI71">
        <f t="shared" si="46"/>
        <v>3.9675876287332645</v>
      </c>
      <c r="AJ71">
        <f t="shared" si="47"/>
        <v>10.3319931581548</v>
      </c>
      <c r="AK71">
        <f t="shared" si="48"/>
        <v>11.468624988572415</v>
      </c>
      <c r="AL71">
        <f t="shared" si="49"/>
        <v>10.24106813608547</v>
      </c>
      <c r="AM71">
        <f t="shared" si="50"/>
        <v>11.173575545629436</v>
      </c>
    </row>
    <row r="72" spans="1:39" x14ac:dyDescent="0.2">
      <c r="A72" t="s">
        <v>266</v>
      </c>
      <c r="B72">
        <f>[6]ST001!J83</f>
        <v>0</v>
      </c>
      <c r="C72">
        <f>[6]ST002!J83</f>
        <v>0</v>
      </c>
      <c r="D72">
        <f>[6]ST003!J83</f>
        <v>0</v>
      </c>
      <c r="E72">
        <f>[7]ST004!J83</f>
        <v>0</v>
      </c>
      <c r="F72">
        <f>[6]ROT001!J83</f>
        <v>0</v>
      </c>
      <c r="G72">
        <f>[6]ROT002!J83</f>
        <v>0</v>
      </c>
      <c r="H72">
        <f>[6]ROT003!J83</f>
        <v>0</v>
      </c>
      <c r="I72">
        <f>[7]ROT004!J83</f>
        <v>0</v>
      </c>
      <c r="J72">
        <f>[7]MIX001!J83</f>
        <v>0</v>
      </c>
      <c r="K72">
        <f>[7]MIX002!J83</f>
        <v>0</v>
      </c>
      <c r="L72">
        <f>[7]MIX003!J83</f>
        <v>0</v>
      </c>
      <c r="N72" t="str">
        <f>PUF!G72</f>
        <v>86/97/109/119</v>
      </c>
      <c r="O72">
        <f t="shared" si="29"/>
        <v>2.0690260841416248</v>
      </c>
      <c r="P72">
        <f t="shared" si="30"/>
        <v>6.3064653208819292</v>
      </c>
      <c r="Q72">
        <f t="shared" si="31"/>
        <v>7.8594243955942424</v>
      </c>
      <c r="R72">
        <f t="shared" si="32"/>
        <v>7.6456987296957193</v>
      </c>
      <c r="S72">
        <f t="shared" si="33"/>
        <v>3.4138133440271248</v>
      </c>
      <c r="T72">
        <f t="shared" si="34"/>
        <v>6.3353391648626456</v>
      </c>
      <c r="U72">
        <f t="shared" si="35"/>
        <v>11.555799003178281</v>
      </c>
      <c r="V72">
        <f t="shared" si="36"/>
        <v>15.514143572562418</v>
      </c>
      <c r="W72">
        <f t="shared" si="37"/>
        <v>16.909789457581692</v>
      </c>
      <c r="X72">
        <f t="shared" si="38"/>
        <v>13.867729997299881</v>
      </c>
      <c r="Y72">
        <f t="shared" si="39"/>
        <v>14.964635671705519</v>
      </c>
      <c r="Z72">
        <f>[8]WB!N72</f>
        <v>4.4441277619056078E-2</v>
      </c>
      <c r="AB72" t="str">
        <f>PUF!S72</f>
        <v xml:space="preserve">PCB86+97+109+119 </v>
      </c>
      <c r="AC72">
        <f t="shared" si="40"/>
        <v>2.0690260841416248</v>
      </c>
      <c r="AD72">
        <f t="shared" si="41"/>
        <v>6.3064653208819292</v>
      </c>
      <c r="AE72">
        <f t="shared" si="42"/>
        <v>7.8594243955942424</v>
      </c>
      <c r="AF72">
        <f t="shared" si="43"/>
        <v>7.6456987296957193</v>
      </c>
      <c r="AG72">
        <f t="shared" si="44"/>
        <v>3.4138133440271248</v>
      </c>
      <c r="AH72">
        <f t="shared" si="45"/>
        <v>6.3353391648626456</v>
      </c>
      <c r="AI72">
        <f t="shared" si="46"/>
        <v>11.555799003178281</v>
      </c>
      <c r="AJ72">
        <f t="shared" si="47"/>
        <v>15.514143572562418</v>
      </c>
      <c r="AK72">
        <f t="shared" si="48"/>
        <v>16.909789457581692</v>
      </c>
      <c r="AL72">
        <f t="shared" si="49"/>
        <v>13.867729997299881</v>
      </c>
      <c r="AM72">
        <f t="shared" si="50"/>
        <v>14.964635671705519</v>
      </c>
    </row>
    <row r="73" spans="1:39" x14ac:dyDescent="0.2">
      <c r="A73" t="s">
        <v>217</v>
      </c>
      <c r="B73">
        <f>[6]ST001!J84</f>
        <v>9.417566757638955</v>
      </c>
      <c r="C73">
        <f>[6]ST002!J84</f>
        <v>9.417566757638955</v>
      </c>
      <c r="D73">
        <f>[6]ST003!J84</f>
        <v>9.417566757638955</v>
      </c>
      <c r="E73">
        <f>[7]ST004!J84</f>
        <v>8.1656429210743156</v>
      </c>
      <c r="F73">
        <f>[6]ROT001!J84</f>
        <v>9.417566757638955</v>
      </c>
      <c r="G73">
        <f>[6]ROT002!J84</f>
        <v>9.417566757638955</v>
      </c>
      <c r="H73">
        <f>[6]ROT003!J84</f>
        <v>9.417566757638955</v>
      </c>
      <c r="I73">
        <f>[7]ROT004!J84</f>
        <v>8.1656429210743156</v>
      </c>
      <c r="J73">
        <f>[7]MIX001!J84</f>
        <v>8.1656429210743156</v>
      </c>
      <c r="K73">
        <f>[7]MIX002!J84</f>
        <v>8.1656429210743156</v>
      </c>
      <c r="L73">
        <f>[7]MIX003!J84</f>
        <v>8.1656429210743156</v>
      </c>
      <c r="N73" t="str">
        <f>PUF!G73</f>
        <v>87/125</v>
      </c>
      <c r="O73">
        <f t="shared" si="29"/>
        <v>4.1963460989477674</v>
      </c>
      <c r="P73">
        <f t="shared" si="30"/>
        <v>4.4479707988771437</v>
      </c>
      <c r="Q73">
        <f t="shared" si="31"/>
        <v>5.2600125856332127</v>
      </c>
      <c r="R73">
        <f t="shared" si="32"/>
        <v>7.2549406984691007</v>
      </c>
      <c r="S73">
        <f t="shared" si="33"/>
        <v>5.2159989210032682</v>
      </c>
      <c r="T73">
        <f t="shared" si="34"/>
        <v>11.065334719096102</v>
      </c>
      <c r="U73">
        <f t="shared" si="35"/>
        <v>18.053261618797883</v>
      </c>
      <c r="V73">
        <f t="shared" si="36"/>
        <v>19.084932005199214</v>
      </c>
      <c r="W73">
        <f t="shared" si="37"/>
        <v>11.035972755601291</v>
      </c>
      <c r="X73">
        <f t="shared" si="38"/>
        <v>8.1325709581913852</v>
      </c>
      <c r="Y73">
        <f t="shared" si="39"/>
        <v>10.41653115160678</v>
      </c>
      <c r="Z73">
        <f>[8]WB!N73</f>
        <v>6.0394753511045549E-2</v>
      </c>
      <c r="AB73" t="str">
        <f>PUF!S73</f>
        <v xml:space="preserve">PCB87+125 </v>
      </c>
      <c r="AC73">
        <f t="shared" si="40"/>
        <v>4.1963460989477674</v>
      </c>
      <c r="AD73">
        <f t="shared" si="41"/>
        <v>4.4479707988771437</v>
      </c>
      <c r="AE73">
        <f t="shared" si="42"/>
        <v>5.2600125856332127</v>
      </c>
      <c r="AF73">
        <f t="shared" si="43"/>
        <v>7.2549406984691007</v>
      </c>
      <c r="AG73">
        <f t="shared" si="44"/>
        <v>5.2159989210032682</v>
      </c>
      <c r="AH73">
        <f t="shared" si="45"/>
        <v>11.065334719096102</v>
      </c>
      <c r="AI73">
        <f t="shared" si="46"/>
        <v>18.053261618797883</v>
      </c>
      <c r="AJ73">
        <f t="shared" si="47"/>
        <v>19.084932005199214</v>
      </c>
      <c r="AK73">
        <f t="shared" si="48"/>
        <v>11.035972755601291</v>
      </c>
      <c r="AL73">
        <f t="shared" si="49"/>
        <v>8.1325709581913852</v>
      </c>
      <c r="AM73">
        <f t="shared" si="50"/>
        <v>10.41653115160678</v>
      </c>
    </row>
    <row r="74" spans="1:39" x14ac:dyDescent="0.2">
      <c r="A74">
        <v>104</v>
      </c>
      <c r="B74">
        <f>[6]ST001!J85</f>
        <v>1.8704755514557594E-2</v>
      </c>
      <c r="C74">
        <f>[6]ST002!J85</f>
        <v>2.3633513238145592E-2</v>
      </c>
      <c r="D74">
        <f>[6]ST003!J85</f>
        <v>1.535521874000626E-2</v>
      </c>
      <c r="E74">
        <f>[7]ST004!J85</f>
        <v>1.7298403182371119E-2</v>
      </c>
      <c r="F74">
        <f>[6]ROT001!J85</f>
        <v>2.5910886829936773E-2</v>
      </c>
      <c r="G74">
        <f>[6]ROT002!J85</f>
        <v>2.0159324408593936E-2</v>
      </c>
      <c r="H74">
        <f>[6]ROT003!J85</f>
        <v>2.3782641960715271E-2</v>
      </c>
      <c r="I74">
        <f>[7]ROT004!J85</f>
        <v>1.6066274129650972E-2</v>
      </c>
      <c r="J74">
        <f>[7]MIX001!J85</f>
        <v>2.2219881782902118E-2</v>
      </c>
      <c r="K74">
        <f>[7]MIX002!J85</f>
        <v>1.462460640232649E-2</v>
      </c>
      <c r="L74">
        <f>[7]MIX003!J85</f>
        <v>1.7278411303153943E-2</v>
      </c>
      <c r="N74">
        <f>PUF!G74</f>
        <v>88</v>
      </c>
      <c r="O74">
        <f t="shared" si="29"/>
        <v>1.0599355922683513</v>
      </c>
      <c r="P74">
        <f t="shared" si="30"/>
        <v>2.1185628755164281</v>
      </c>
      <c r="Q74">
        <f t="shared" si="31"/>
        <v>2.6971039161106116</v>
      </c>
      <c r="R74">
        <f t="shared" si="32"/>
        <v>2.4370588632334536</v>
      </c>
      <c r="S74">
        <f t="shared" si="33"/>
        <v>1.470520204649322</v>
      </c>
      <c r="T74">
        <f t="shared" si="34"/>
        <v>3.3680612362295808</v>
      </c>
      <c r="U74">
        <f t="shared" si="35"/>
        <v>5.0808170584781891</v>
      </c>
      <c r="V74">
        <f t="shared" si="36"/>
        <v>3.1445474460977847</v>
      </c>
      <c r="W74">
        <f t="shared" si="37"/>
        <v>5.1435318786159536</v>
      </c>
      <c r="X74">
        <f t="shared" si="38"/>
        <v>4.2050758435490279</v>
      </c>
      <c r="Y74">
        <f t="shared" si="39"/>
        <v>4.4720271114118182</v>
      </c>
      <c r="Z74">
        <f>[8]WB!N74</f>
        <v>1.8584465759138115E-2</v>
      </c>
      <c r="AB74" t="str">
        <f>PUF!S74</f>
        <v xml:space="preserve">PCB88 </v>
      </c>
      <c r="AC74">
        <f t="shared" si="40"/>
        <v>1.0599355922683513</v>
      </c>
      <c r="AD74">
        <f t="shared" si="41"/>
        <v>2.1185628755164281</v>
      </c>
      <c r="AE74">
        <f t="shared" si="42"/>
        <v>2.6971039161106116</v>
      </c>
      <c r="AF74">
        <f t="shared" si="43"/>
        <v>2.4370588632334536</v>
      </c>
      <c r="AG74">
        <f t="shared" si="44"/>
        <v>1.470520204649322</v>
      </c>
      <c r="AH74">
        <f t="shared" si="45"/>
        <v>3.3680612362295808</v>
      </c>
      <c r="AI74">
        <f t="shared" si="46"/>
        <v>5.0808170584781891</v>
      </c>
      <c r="AJ74">
        <f t="shared" si="47"/>
        <v>3.1445474460977847</v>
      </c>
      <c r="AK74">
        <f t="shared" si="48"/>
        <v>5.1435318786159536</v>
      </c>
      <c r="AL74">
        <f t="shared" si="49"/>
        <v>4.2050758435490279</v>
      </c>
      <c r="AM74">
        <f t="shared" si="50"/>
        <v>4.4720271114118182</v>
      </c>
    </row>
    <row r="75" spans="1:39" x14ac:dyDescent="0.2">
      <c r="A75">
        <v>96</v>
      </c>
      <c r="B75">
        <f>[6]ST001!J86</f>
        <v>6.465864359737783E-2</v>
      </c>
      <c r="C75">
        <f>[6]ST002!J86</f>
        <v>0.18673459447768948</v>
      </c>
      <c r="D75">
        <f>[6]ST003!J86</f>
        <v>0.15797606209610662</v>
      </c>
      <c r="E75">
        <f>[7]ST004!J86</f>
        <v>0.15350569722864879</v>
      </c>
      <c r="F75">
        <f>[6]ROT001!J86</f>
        <v>0.14033823636552645</v>
      </c>
      <c r="G75">
        <f>[6]ROT002!J86</f>
        <v>0.19152018731251252</v>
      </c>
      <c r="H75">
        <f>[6]ROT003!J86</f>
        <v>0.27403964536275721</v>
      </c>
      <c r="I75">
        <f>[7]ROT004!J86</f>
        <v>0.32762927818095827</v>
      </c>
      <c r="J75">
        <f>[7]MIX001!J86</f>
        <v>0.30105781957640443</v>
      </c>
      <c r="K75">
        <f>[7]MIX002!J86</f>
        <v>0.24377235531893215</v>
      </c>
      <c r="L75">
        <f>[7]MIX003!J86</f>
        <v>0.25618363053110443</v>
      </c>
      <c r="N75">
        <f>PUF!G75</f>
        <v>89</v>
      </c>
      <c r="O75">
        <f t="shared" si="29"/>
        <v>0.19058355241432492</v>
      </c>
      <c r="P75">
        <f t="shared" si="30"/>
        <v>0.34504564748521221</v>
      </c>
      <c r="Q75">
        <f t="shared" si="31"/>
        <v>0.33160680082352084</v>
      </c>
      <c r="R75">
        <f t="shared" si="32"/>
        <v>0.40789468099283949</v>
      </c>
      <c r="S75">
        <f t="shared" si="33"/>
        <v>0.21912271402268144</v>
      </c>
      <c r="T75">
        <f t="shared" si="34"/>
        <v>0.37903917613184945</v>
      </c>
      <c r="U75">
        <f t="shared" si="35"/>
        <v>0.56363340541187501</v>
      </c>
      <c r="V75">
        <f t="shared" si="36"/>
        <v>0.74722904558385084</v>
      </c>
      <c r="W75">
        <f t="shared" si="37"/>
        <v>0.75401779907107191</v>
      </c>
      <c r="X75">
        <f t="shared" si="38"/>
        <v>0.57841439593347677</v>
      </c>
      <c r="Y75">
        <f t="shared" si="39"/>
        <v>0.65725489709806861</v>
      </c>
      <c r="Z75">
        <f>[8]WB!N75</f>
        <v>1.3538826921994864E-2</v>
      </c>
      <c r="AB75" t="str">
        <f>PUF!S75</f>
        <v xml:space="preserve">PCB89 </v>
      </c>
      <c r="AC75">
        <f t="shared" si="40"/>
        <v>0.19058355241432492</v>
      </c>
      <c r="AD75">
        <f t="shared" si="41"/>
        <v>0.34504564748521221</v>
      </c>
      <c r="AE75">
        <f t="shared" si="42"/>
        <v>0.33160680082352084</v>
      </c>
      <c r="AF75">
        <f t="shared" si="43"/>
        <v>0.40789468099283949</v>
      </c>
      <c r="AG75">
        <f t="shared" si="44"/>
        <v>0.21912271402268144</v>
      </c>
      <c r="AH75">
        <f t="shared" si="45"/>
        <v>0.37903917613184945</v>
      </c>
      <c r="AI75">
        <f t="shared" si="46"/>
        <v>0.56363340541187501</v>
      </c>
      <c r="AJ75">
        <f t="shared" si="47"/>
        <v>0.74722904558385084</v>
      </c>
      <c r="AK75">
        <f t="shared" si="48"/>
        <v>0.75401779907107191</v>
      </c>
      <c r="AL75">
        <f t="shared" si="49"/>
        <v>0.57841439593347677</v>
      </c>
      <c r="AM75">
        <f t="shared" si="50"/>
        <v>0.65725489709806861</v>
      </c>
    </row>
    <row r="76" spans="1:39" x14ac:dyDescent="0.2">
      <c r="A76">
        <v>103</v>
      </c>
      <c r="B76">
        <f>[6]ST001!J87</f>
        <v>4.7316215830751809E-2</v>
      </c>
      <c r="C76">
        <f>[6]ST002!J87</f>
        <v>0.10684831622490493</v>
      </c>
      <c r="D76">
        <f>[6]ST003!J87</f>
        <v>0.11404997753871449</v>
      </c>
      <c r="E76">
        <f>[7]ST004!J87</f>
        <v>0.10014537852636825</v>
      </c>
      <c r="F76">
        <f>[6]ROT001!J87</f>
        <v>7.7736401349616333E-2</v>
      </c>
      <c r="G76">
        <f>[6]ROT002!J87</f>
        <v>0.13020190242952176</v>
      </c>
      <c r="H76">
        <f>[6]ROT003!J87</f>
        <v>0.17792419444058363</v>
      </c>
      <c r="I76">
        <f>[7]ROT004!J87</f>
        <v>0.20310318696255614</v>
      </c>
      <c r="J76">
        <f>[7]MIX001!J87</f>
        <v>0.18185321084773215</v>
      </c>
      <c r="K76">
        <f>[7]MIX002!J87</f>
        <v>0.13400869788595784</v>
      </c>
      <c r="L76">
        <f>[7]MIX003!J87</f>
        <v>0.14005773436595145</v>
      </c>
      <c r="N76" t="str">
        <f>PUF!G76</f>
        <v>90/101/113</v>
      </c>
      <c r="O76">
        <f t="shared" si="29"/>
        <v>10.755453706157272</v>
      </c>
      <c r="P76">
        <f t="shared" si="30"/>
        <v>24.204178749004107</v>
      </c>
      <c r="Q76">
        <f t="shared" si="31"/>
        <v>25.209059051200295</v>
      </c>
      <c r="R76">
        <f t="shared" si="32"/>
        <v>28.191274235938529</v>
      </c>
      <c r="S76">
        <f t="shared" si="33"/>
        <v>17.659744854107508</v>
      </c>
      <c r="T76">
        <f t="shared" si="34"/>
        <v>33.397144001274761</v>
      </c>
      <c r="U76">
        <f t="shared" si="35"/>
        <v>57.169026194404253</v>
      </c>
      <c r="V76">
        <f t="shared" si="36"/>
        <v>63.274137390078209</v>
      </c>
      <c r="W76">
        <f t="shared" si="37"/>
        <v>57.258684262349682</v>
      </c>
      <c r="X76">
        <f t="shared" si="38"/>
        <v>44.425127546076055</v>
      </c>
      <c r="Y76">
        <f t="shared" si="39"/>
        <v>48.192949843574077</v>
      </c>
      <c r="Z76">
        <f>[8]WB!N76</f>
        <v>0.13306855044834814</v>
      </c>
      <c r="AB76" t="str">
        <f>PUF!S76</f>
        <v xml:space="preserve">PCB90+101+113 </v>
      </c>
      <c r="AC76">
        <f t="shared" si="40"/>
        <v>10.755453706157272</v>
      </c>
      <c r="AD76">
        <f t="shared" si="41"/>
        <v>24.204178749004107</v>
      </c>
      <c r="AE76">
        <f t="shared" si="42"/>
        <v>25.209059051200295</v>
      </c>
      <c r="AF76">
        <f t="shared" si="43"/>
        <v>28.191274235938529</v>
      </c>
      <c r="AG76">
        <f t="shared" si="44"/>
        <v>17.659744854107508</v>
      </c>
      <c r="AH76">
        <f t="shared" si="45"/>
        <v>33.397144001274761</v>
      </c>
      <c r="AI76">
        <f t="shared" si="46"/>
        <v>57.169026194404253</v>
      </c>
      <c r="AJ76">
        <f t="shared" si="47"/>
        <v>63.274137390078209</v>
      </c>
      <c r="AK76">
        <f t="shared" si="48"/>
        <v>57.258684262349682</v>
      </c>
      <c r="AL76">
        <f t="shared" si="49"/>
        <v>44.425127546076055</v>
      </c>
      <c r="AM76">
        <f t="shared" si="50"/>
        <v>48.192949843574077</v>
      </c>
    </row>
    <row r="77" spans="1:39" x14ac:dyDescent="0.2">
      <c r="A77">
        <v>94</v>
      </c>
      <c r="B77">
        <f>[6]ST001!J88</f>
        <v>3.9745565211380611E-2</v>
      </c>
      <c r="C77">
        <f>[6]ST002!J88</f>
        <v>6.5608220299760808E-2</v>
      </c>
      <c r="D77">
        <f>[6]ST003!J88</f>
        <v>7.9991630132830435E-2</v>
      </c>
      <c r="E77">
        <f>[7]ST004!J88</f>
        <v>9.0568401445345406E-2</v>
      </c>
      <c r="F77">
        <f>[6]ROT001!J88</f>
        <v>7.8375735342436997E-2</v>
      </c>
      <c r="G77">
        <f>[6]ROT002!J88</f>
        <v>0.10422857584468191</v>
      </c>
      <c r="H77">
        <f>[6]ROT003!J88</f>
        <v>0.16138762848057225</v>
      </c>
      <c r="I77">
        <f>[7]ROT004!J88</f>
        <v>0.15690175958575933</v>
      </c>
      <c r="J77">
        <f>[7]MIX001!J88</f>
        <v>0.1361437069915202</v>
      </c>
      <c r="K77">
        <f>[7]MIX002!J88</f>
        <v>0.12783039889571973</v>
      </c>
      <c r="L77">
        <f>[7]MIX003!J88</f>
        <v>0.14595018320005715</v>
      </c>
      <c r="N77">
        <f>PUF!G77</f>
        <v>91</v>
      </c>
      <c r="O77">
        <f t="shared" si="29"/>
        <v>0.69708193122181261</v>
      </c>
      <c r="P77">
        <f t="shared" si="30"/>
        <v>1.8680631900414288</v>
      </c>
      <c r="Q77">
        <f t="shared" si="31"/>
        <v>2.5784235510574054</v>
      </c>
      <c r="R77">
        <f t="shared" si="32"/>
        <v>2.5880140831569425</v>
      </c>
      <c r="S77">
        <f t="shared" si="33"/>
        <v>1.5700022939177181</v>
      </c>
      <c r="T77">
        <f t="shared" si="34"/>
        <v>3.0188541056449787</v>
      </c>
      <c r="U77">
        <f t="shared" si="35"/>
        <v>6.2624314552813933</v>
      </c>
      <c r="V77">
        <f t="shared" si="36"/>
        <v>8.2860935487162362</v>
      </c>
      <c r="W77">
        <f t="shared" si="37"/>
        <v>4.4247042814988395</v>
      </c>
      <c r="X77">
        <f t="shared" si="38"/>
        <v>3.748082807196619</v>
      </c>
      <c r="Y77">
        <f t="shared" si="39"/>
        <v>4.116404857487046</v>
      </c>
      <c r="Z77">
        <f>[8]WB!N77</f>
        <v>1.8332512888013998E-2</v>
      </c>
      <c r="AB77" t="str">
        <f>PUF!S77</f>
        <v xml:space="preserve">PCB91 </v>
      </c>
      <c r="AC77">
        <f t="shared" si="40"/>
        <v>0.69708193122181261</v>
      </c>
      <c r="AD77">
        <f t="shared" si="41"/>
        <v>1.8680631900414288</v>
      </c>
      <c r="AE77">
        <f t="shared" si="42"/>
        <v>2.5784235510574054</v>
      </c>
      <c r="AF77">
        <f t="shared" si="43"/>
        <v>2.5880140831569425</v>
      </c>
      <c r="AG77">
        <f t="shared" si="44"/>
        <v>1.5700022939177181</v>
      </c>
      <c r="AH77">
        <f t="shared" si="45"/>
        <v>3.0188541056449787</v>
      </c>
      <c r="AI77">
        <f t="shared" si="46"/>
        <v>6.2624314552813933</v>
      </c>
      <c r="AJ77">
        <f t="shared" si="47"/>
        <v>8.2860935487162362</v>
      </c>
      <c r="AK77">
        <f t="shared" si="48"/>
        <v>4.4247042814988395</v>
      </c>
      <c r="AL77">
        <f t="shared" si="49"/>
        <v>3.748082807196619</v>
      </c>
      <c r="AM77">
        <f t="shared" si="50"/>
        <v>4.116404857487046</v>
      </c>
    </row>
    <row r="78" spans="1:39" x14ac:dyDescent="0.2">
      <c r="A78">
        <v>95</v>
      </c>
      <c r="B78">
        <f>[6]ST001!J89</f>
        <v>5.300610835451006</v>
      </c>
      <c r="C78">
        <f>[6]ST002!J89</f>
        <v>14.232913628906624</v>
      </c>
      <c r="D78">
        <f>[6]ST003!J89</f>
        <v>15.359006084593515</v>
      </c>
      <c r="E78">
        <f>[7]ST004!J89</f>
        <v>12.577474569535838</v>
      </c>
      <c r="F78">
        <f>[6]ROT001!J89</f>
        <v>10.423118936124567</v>
      </c>
      <c r="G78">
        <f>[6]ROT002!J89</f>
        <v>16.673424658088646</v>
      </c>
      <c r="H78">
        <f>[6]ROT003!J89</f>
        <v>26.020658117054289</v>
      </c>
      <c r="I78">
        <f>[7]ROT004!J89</f>
        <v>29.274911696309648</v>
      </c>
      <c r="J78">
        <f>[7]MIX001!J89</f>
        <v>25.770151880152429</v>
      </c>
      <c r="K78">
        <f>[7]MIX002!J89</f>
        <v>21.550776870639403</v>
      </c>
      <c r="L78">
        <f>[7]MIX003!J89</f>
        <v>23.122820579855944</v>
      </c>
      <c r="N78">
        <f>PUF!G78</f>
        <v>92</v>
      </c>
      <c r="O78">
        <f t="shared" si="29"/>
        <v>2.016749035806642</v>
      </c>
      <c r="P78">
        <f t="shared" si="30"/>
        <v>4.3537780525306662</v>
      </c>
      <c r="Q78">
        <f t="shared" si="31"/>
        <v>4.7232905556524551</v>
      </c>
      <c r="R78">
        <f t="shared" si="32"/>
        <v>5.2839431021276209</v>
      </c>
      <c r="S78">
        <f t="shared" si="33"/>
        <v>3.5021584738649474</v>
      </c>
      <c r="T78">
        <f t="shared" si="34"/>
        <v>6.3296439832276574</v>
      </c>
      <c r="U78">
        <f t="shared" si="35"/>
        <v>10.3374769267506</v>
      </c>
      <c r="V78">
        <f t="shared" si="36"/>
        <v>11.633554766610279</v>
      </c>
      <c r="W78">
        <f t="shared" si="37"/>
        <v>10.355474880569814</v>
      </c>
      <c r="X78">
        <f t="shared" si="38"/>
        <v>8.0823379629306977</v>
      </c>
      <c r="Y78">
        <f t="shared" si="39"/>
        <v>9.0089113877960436</v>
      </c>
      <c r="Z78">
        <f>[8]WB!N78</f>
        <v>3.4185182651744278E-2</v>
      </c>
      <c r="AB78" t="str">
        <f>PUF!S78</f>
        <v xml:space="preserve">PCB92 </v>
      </c>
      <c r="AC78">
        <f t="shared" si="40"/>
        <v>2.016749035806642</v>
      </c>
      <c r="AD78">
        <f t="shared" si="41"/>
        <v>4.3537780525306662</v>
      </c>
      <c r="AE78">
        <f t="shared" si="42"/>
        <v>4.7232905556524551</v>
      </c>
      <c r="AF78">
        <f t="shared" si="43"/>
        <v>5.2839431021276209</v>
      </c>
      <c r="AG78">
        <f t="shared" si="44"/>
        <v>3.5021584738649474</v>
      </c>
      <c r="AH78">
        <f t="shared" si="45"/>
        <v>6.3296439832276574</v>
      </c>
      <c r="AI78">
        <f t="shared" si="46"/>
        <v>10.3374769267506</v>
      </c>
      <c r="AJ78">
        <f t="shared" si="47"/>
        <v>11.633554766610279</v>
      </c>
      <c r="AK78">
        <f t="shared" si="48"/>
        <v>10.355474880569814</v>
      </c>
      <c r="AL78">
        <f t="shared" si="49"/>
        <v>8.0823379629306977</v>
      </c>
      <c r="AM78">
        <f t="shared" si="50"/>
        <v>9.0089113877960436</v>
      </c>
    </row>
    <row r="79" spans="1:39" x14ac:dyDescent="0.2">
      <c r="A79" t="s">
        <v>201</v>
      </c>
      <c r="B79">
        <f>[6]ST001!J90</f>
        <v>8.8076684644220429E-2</v>
      </c>
      <c r="C79">
        <f>[6]ST002!J90</f>
        <v>0.30749843626322582</v>
      </c>
      <c r="D79">
        <f>[6]ST003!J90</f>
        <v>0.43572935162462406</v>
      </c>
      <c r="E79">
        <f>[7]ST004!J90</f>
        <v>0.32757173969432868</v>
      </c>
      <c r="F79">
        <f>[6]ROT001!J90</f>
        <v>0.22247447302203885</v>
      </c>
      <c r="G79">
        <f>[6]ROT002!J90</f>
        <v>0.17557729849089287</v>
      </c>
      <c r="H79">
        <f>[6]ROT003!J90</f>
        <v>0.20923954769128944</v>
      </c>
      <c r="I79">
        <f>[7]ROT004!J90</f>
        <v>0.73499001995712998</v>
      </c>
      <c r="J79">
        <f>[7]MIX001!J90</f>
        <v>0.7469798506909413</v>
      </c>
      <c r="K79">
        <f>[7]MIX002!J90</f>
        <v>0.59966416942959122</v>
      </c>
      <c r="L79">
        <f>[7]MIX003!J90</f>
        <v>0.63933253830038173</v>
      </c>
      <c r="N79" t="str">
        <f>PUF!G79</f>
        <v>93/100</v>
      </c>
      <c r="O79">
        <f t="shared" si="29"/>
        <v>0.23164528398538395</v>
      </c>
      <c r="P79">
        <f t="shared" si="30"/>
        <v>0.70438778928299284</v>
      </c>
      <c r="Q79">
        <f t="shared" si="31"/>
        <v>0.97787721797295435</v>
      </c>
      <c r="R79">
        <f t="shared" si="32"/>
        <v>0.93442608579045894</v>
      </c>
      <c r="S79">
        <f t="shared" si="33"/>
        <v>0.49861113049160466</v>
      </c>
      <c r="T79">
        <f t="shared" si="34"/>
        <v>0.46694976223576756</v>
      </c>
      <c r="U79">
        <f t="shared" si="35"/>
        <v>0.60580090255448149</v>
      </c>
      <c r="V79">
        <f t="shared" si="36"/>
        <v>2.1671539506651523</v>
      </c>
      <c r="W79">
        <f t="shared" si="37"/>
        <v>2.1836290043605153</v>
      </c>
      <c r="X79">
        <f t="shared" si="38"/>
        <v>1.5707830761288004</v>
      </c>
      <c r="Y79">
        <f t="shared" si="39"/>
        <v>1.6966901977971669</v>
      </c>
      <c r="Z79">
        <f>[8]WB!N79</f>
        <v>2.9245760955086322E-2</v>
      </c>
      <c r="AB79" t="str">
        <f>PUF!S79</f>
        <v xml:space="preserve">PCB93+100 </v>
      </c>
      <c r="AC79">
        <f t="shared" si="40"/>
        <v>0.23164528398538395</v>
      </c>
      <c r="AD79">
        <f t="shared" si="41"/>
        <v>0.70438778928299284</v>
      </c>
      <c r="AE79">
        <f t="shared" si="42"/>
        <v>0.97787721797295435</v>
      </c>
      <c r="AF79">
        <f t="shared" si="43"/>
        <v>0.93442608579045894</v>
      </c>
      <c r="AG79">
        <f t="shared" si="44"/>
        <v>0.49861113049160466</v>
      </c>
      <c r="AH79">
        <f t="shared" si="45"/>
        <v>0.46694976223576756</v>
      </c>
      <c r="AI79">
        <f t="shared" si="46"/>
        <v>0.60580090255448149</v>
      </c>
      <c r="AJ79">
        <f t="shared" si="47"/>
        <v>2.1671539506651523</v>
      </c>
      <c r="AK79">
        <f t="shared" si="48"/>
        <v>2.1836290043605153</v>
      </c>
      <c r="AL79">
        <f t="shared" si="49"/>
        <v>1.5707830761288004</v>
      </c>
      <c r="AM79">
        <f t="shared" si="50"/>
        <v>1.6966901977971669</v>
      </c>
    </row>
    <row r="80" spans="1:39" x14ac:dyDescent="0.2">
      <c r="A80">
        <v>102</v>
      </c>
      <c r="B80">
        <f>[6]ST001!J91</f>
        <v>0.13228900123226439</v>
      </c>
      <c r="C80">
        <f>[6]ST002!J91</f>
        <v>0.36831625968588139</v>
      </c>
      <c r="D80">
        <f>[6]ST003!J91</f>
        <v>0.25948546126664956</v>
      </c>
      <c r="E80">
        <f>[7]ST004!J91</f>
        <v>0.34086978002769974</v>
      </c>
      <c r="F80">
        <f>[6]ROT001!J91</f>
        <v>0.26366007918711221</v>
      </c>
      <c r="G80">
        <f>[6]ROT002!J91</f>
        <v>0.55949074171414315</v>
      </c>
      <c r="H80">
        <f>[6]ROT003!J91</f>
        <v>0.90948295903584042</v>
      </c>
      <c r="I80">
        <f>[7]ROT004!J91</f>
        <v>0.78141313474775753</v>
      </c>
      <c r="J80">
        <f>[7]MIX001!J91</f>
        <v>0.52360085500023812</v>
      </c>
      <c r="K80">
        <f>[7]MIX002!J91</f>
        <v>0.42442277354029723</v>
      </c>
      <c r="L80">
        <f>[7]MIX003!J91</f>
        <v>0.41763322339389186</v>
      </c>
      <c r="N80">
        <f>PUF!G80</f>
        <v>94</v>
      </c>
      <c r="O80">
        <f t="shared" si="29"/>
        <v>0.10453246256645982</v>
      </c>
      <c r="P80">
        <f t="shared" si="30"/>
        <v>0.15028898948995029</v>
      </c>
      <c r="Q80">
        <f t="shared" si="31"/>
        <v>0.17951967762502524</v>
      </c>
      <c r="R80">
        <f t="shared" si="32"/>
        <v>0.25835402326783274</v>
      </c>
      <c r="S80">
        <f t="shared" si="33"/>
        <v>0.17565617066696934</v>
      </c>
      <c r="T80">
        <f t="shared" si="34"/>
        <v>0.27719704726731148</v>
      </c>
      <c r="U80">
        <f t="shared" si="35"/>
        <v>0.46725761010965944</v>
      </c>
      <c r="V80">
        <f t="shared" si="36"/>
        <v>0.46263249693162545</v>
      </c>
      <c r="W80">
        <f t="shared" si="37"/>
        <v>0.3979857650415311</v>
      </c>
      <c r="X80">
        <f t="shared" si="38"/>
        <v>0.33484379663902236</v>
      </c>
      <c r="Y80">
        <f t="shared" si="39"/>
        <v>0.38732933233861316</v>
      </c>
      <c r="Z80">
        <f>[8]WB!N80</f>
        <v>2.0078520209665204E-2</v>
      </c>
      <c r="AB80" t="str">
        <f>PUF!S80</f>
        <v xml:space="preserve">PCB94 </v>
      </c>
      <c r="AC80">
        <f t="shared" si="40"/>
        <v>0.10453246256645982</v>
      </c>
      <c r="AD80">
        <f t="shared" si="41"/>
        <v>0.15028898948995029</v>
      </c>
      <c r="AE80">
        <f t="shared" si="42"/>
        <v>0.17951967762502524</v>
      </c>
      <c r="AF80">
        <f t="shared" si="43"/>
        <v>0.25835402326783274</v>
      </c>
      <c r="AG80">
        <f t="shared" si="44"/>
        <v>0.17565617066696934</v>
      </c>
      <c r="AH80">
        <f t="shared" si="45"/>
        <v>0.27719704726731148</v>
      </c>
      <c r="AI80">
        <f t="shared" si="46"/>
        <v>0.46725761010965944</v>
      </c>
      <c r="AJ80">
        <f t="shared" si="47"/>
        <v>0.46263249693162545</v>
      </c>
      <c r="AK80">
        <f t="shared" si="48"/>
        <v>0.3979857650415311</v>
      </c>
      <c r="AL80">
        <f t="shared" si="49"/>
        <v>0.33484379663902236</v>
      </c>
      <c r="AM80">
        <f t="shared" si="50"/>
        <v>0.38732933233861316</v>
      </c>
    </row>
    <row r="81" spans="1:39" x14ac:dyDescent="0.2">
      <c r="A81">
        <v>98</v>
      </c>
      <c r="B81">
        <f>[6]ST001!J92</f>
        <v>6.7258855756429717E-2</v>
      </c>
      <c r="C81">
        <f>[6]ST002!J92</f>
        <v>6.3736320557557263E-2</v>
      </c>
      <c r="D81">
        <f>[6]ST003!J92</f>
        <v>4.4697483497886235E-2</v>
      </c>
      <c r="E81">
        <f>[7]ST004!J92</f>
        <v>9.6745315355509134E-2</v>
      </c>
      <c r="F81">
        <f>[6]ROT001!J92</f>
        <v>3.9500974465717494E-2</v>
      </c>
      <c r="G81">
        <f>[6]ROT002!J92</f>
        <v>0.11637724729440006</v>
      </c>
      <c r="H81">
        <f>[6]ROT003!J92</f>
        <v>6.9228857274798702E-2</v>
      </c>
      <c r="I81">
        <f>[7]ROT004!J92</f>
        <v>0.13967541399462186</v>
      </c>
      <c r="J81">
        <f>[7]MIX001!J92</f>
        <v>9.7433775570209866E-2</v>
      </c>
      <c r="K81">
        <f>[7]MIX002!J92</f>
        <v>0.10693657566333477</v>
      </c>
      <c r="L81">
        <f>[7]MIX003!J92</f>
        <v>7.9111008214451467E-2</v>
      </c>
      <c r="N81">
        <f>PUF!G81</f>
        <v>95</v>
      </c>
      <c r="O81">
        <f t="shared" si="29"/>
        <v>13.940823354488325</v>
      </c>
      <c r="P81">
        <f t="shared" si="30"/>
        <v>32.603387151989494</v>
      </c>
      <c r="Q81">
        <f t="shared" si="31"/>
        <v>34.469154039847375</v>
      </c>
      <c r="R81">
        <f t="shared" si="32"/>
        <v>35.878309716544479</v>
      </c>
      <c r="S81">
        <f t="shared" si="33"/>
        <v>23.360357012620888</v>
      </c>
      <c r="T81">
        <f t="shared" si="34"/>
        <v>44.343156812805816</v>
      </c>
      <c r="U81">
        <f t="shared" si="35"/>
        <v>75.336323110534551</v>
      </c>
      <c r="V81">
        <f t="shared" si="36"/>
        <v>86.318506123023823</v>
      </c>
      <c r="W81">
        <f t="shared" si="37"/>
        <v>75.3332918421101</v>
      </c>
      <c r="X81">
        <f t="shared" si="38"/>
        <v>56.450922552248656</v>
      </c>
      <c r="Y81">
        <f t="shared" si="39"/>
        <v>61.364408461925386</v>
      </c>
      <c r="Z81">
        <f>[8]WB!N81</f>
        <v>0.13031779146305156</v>
      </c>
      <c r="AB81" t="str">
        <f>PUF!S81</f>
        <v xml:space="preserve">PCB95 </v>
      </c>
      <c r="AC81">
        <f t="shared" si="40"/>
        <v>13.940823354488325</v>
      </c>
      <c r="AD81">
        <f t="shared" si="41"/>
        <v>32.603387151989494</v>
      </c>
      <c r="AE81">
        <f t="shared" si="42"/>
        <v>34.469154039847375</v>
      </c>
      <c r="AF81">
        <f t="shared" si="43"/>
        <v>35.878309716544479</v>
      </c>
      <c r="AG81">
        <f t="shared" si="44"/>
        <v>23.360357012620888</v>
      </c>
      <c r="AH81">
        <f t="shared" si="45"/>
        <v>44.343156812805816</v>
      </c>
      <c r="AI81">
        <f t="shared" si="46"/>
        <v>75.336323110534551</v>
      </c>
      <c r="AJ81">
        <f t="shared" si="47"/>
        <v>86.318506123023823</v>
      </c>
      <c r="AK81">
        <f t="shared" si="48"/>
        <v>75.3332918421101</v>
      </c>
      <c r="AL81">
        <f t="shared" si="49"/>
        <v>56.450922552248656</v>
      </c>
      <c r="AM81">
        <f t="shared" si="50"/>
        <v>61.364408461925386</v>
      </c>
    </row>
    <row r="82" spans="1:39" x14ac:dyDescent="0.2">
      <c r="A82">
        <v>88</v>
      </c>
      <c r="B82">
        <f>[6]ST001!J93</f>
        <v>0.40301106630469985</v>
      </c>
      <c r="C82">
        <f>[6]ST002!J93</f>
        <v>0.92485244812342726</v>
      </c>
      <c r="D82">
        <f>[6]ST003!J93</f>
        <v>1.2017943756448313</v>
      </c>
      <c r="E82">
        <f>[7]ST004!J93</f>
        <v>0.85433361044447909</v>
      </c>
      <c r="F82">
        <f>[6]ROT001!J93</f>
        <v>0.65612897023590822</v>
      </c>
      <c r="G82">
        <f>[6]ROT002!J93</f>
        <v>1.2664212316495531</v>
      </c>
      <c r="H82">
        <f>[6]ROT003!J93</f>
        <v>1.7548799592990958</v>
      </c>
      <c r="I82">
        <f>[7]ROT004!J93</f>
        <v>1.0664729146049758</v>
      </c>
      <c r="J82">
        <f>[7]MIX001!J93</f>
        <v>1.7595089033165785</v>
      </c>
      <c r="K82">
        <f>[7]MIX002!J93</f>
        <v>1.6053351678099552</v>
      </c>
      <c r="L82">
        <f>[7]MIX003!J93</f>
        <v>1.6851116651696707</v>
      </c>
      <c r="N82">
        <f>PUF!G82</f>
        <v>96</v>
      </c>
      <c r="O82">
        <f t="shared" si="29"/>
        <v>0.17005487795920526</v>
      </c>
      <c r="P82">
        <f t="shared" si="30"/>
        <v>0.42775361652310995</v>
      </c>
      <c r="Q82">
        <f t="shared" si="31"/>
        <v>0.35453473935799312</v>
      </c>
      <c r="R82">
        <f t="shared" si="32"/>
        <v>0.4378879812457307</v>
      </c>
      <c r="S82">
        <f t="shared" si="33"/>
        <v>0.31452690160313967</v>
      </c>
      <c r="T82">
        <f t="shared" si="34"/>
        <v>0.50935005093250196</v>
      </c>
      <c r="U82">
        <f t="shared" si="35"/>
        <v>0.79341341695788525</v>
      </c>
      <c r="V82">
        <f t="shared" si="36"/>
        <v>0.96603091917472517</v>
      </c>
      <c r="W82">
        <f t="shared" si="37"/>
        <v>0.88007539454844896</v>
      </c>
      <c r="X82">
        <f t="shared" si="38"/>
        <v>0.63854655602863153</v>
      </c>
      <c r="Y82">
        <f t="shared" si="39"/>
        <v>0.67987194256331573</v>
      </c>
      <c r="Z82">
        <f>[8]WB!N82</f>
        <v>1.5076366554059754E-2</v>
      </c>
      <c r="AB82" t="str">
        <f>PUF!S82</f>
        <v xml:space="preserve">PCB96 </v>
      </c>
      <c r="AC82">
        <f t="shared" si="40"/>
        <v>0.17005487795920526</v>
      </c>
      <c r="AD82">
        <f t="shared" si="41"/>
        <v>0.42775361652310995</v>
      </c>
      <c r="AE82">
        <f t="shared" si="42"/>
        <v>0.35453473935799312</v>
      </c>
      <c r="AF82">
        <f t="shared" si="43"/>
        <v>0.4378879812457307</v>
      </c>
      <c r="AG82">
        <f t="shared" si="44"/>
        <v>0.31452690160313967</v>
      </c>
      <c r="AH82">
        <f t="shared" si="45"/>
        <v>0.50935005093250196</v>
      </c>
      <c r="AI82">
        <f t="shared" si="46"/>
        <v>0.79341341695788525</v>
      </c>
      <c r="AJ82">
        <f t="shared" si="47"/>
        <v>0.96603091917472517</v>
      </c>
      <c r="AK82">
        <f t="shared" si="48"/>
        <v>0.88007539454844896</v>
      </c>
      <c r="AL82">
        <f t="shared" si="49"/>
        <v>0.63854655602863153</v>
      </c>
      <c r="AM82">
        <f t="shared" si="50"/>
        <v>0.67987194256331573</v>
      </c>
    </row>
    <row r="83" spans="1:39" x14ac:dyDescent="0.2">
      <c r="A83">
        <v>91</v>
      </c>
      <c r="B83">
        <f>[6]ST001!J94</f>
        <v>0.26504604096011586</v>
      </c>
      <c r="C83">
        <f>[6]ST002!J94</f>
        <v>0.81549754058535029</v>
      </c>
      <c r="D83">
        <f>[6]ST003!J94</f>
        <v>1.1489119507710803</v>
      </c>
      <c r="E83">
        <f>[7]ST004!J94</f>
        <v>0.90725236427448075</v>
      </c>
      <c r="F83">
        <f>[6]ROT001!J94</f>
        <v>0.70051671858660514</v>
      </c>
      <c r="G83">
        <f>[6]ROT002!J94</f>
        <v>1.1351162186472263</v>
      </c>
      <c r="H83">
        <f>[6]ROT003!J94</f>
        <v>2.1630016060151687</v>
      </c>
      <c r="I83">
        <f>[7]ROT004!J94</f>
        <v>2.8102277001910099</v>
      </c>
      <c r="J83">
        <f>[7]MIX001!J94</f>
        <v>1.5136110286799855</v>
      </c>
      <c r="K83">
        <f>[7]MIX002!J94</f>
        <v>1.4308729179016149</v>
      </c>
      <c r="L83">
        <f>[7]MIX003!J94</f>
        <v>1.5511090767342492</v>
      </c>
      <c r="N83">
        <f>PUF!G83</f>
        <v>98</v>
      </c>
      <c r="O83">
        <f t="shared" si="29"/>
        <v>0.1768935423167351</v>
      </c>
      <c r="P83">
        <f t="shared" si="30"/>
        <v>0.14600102192434791</v>
      </c>
      <c r="Q83">
        <f t="shared" si="31"/>
        <v>0.10031146777314084</v>
      </c>
      <c r="R83">
        <f t="shared" si="32"/>
        <v>0.27597419249465593</v>
      </c>
      <c r="S83">
        <f t="shared" si="33"/>
        <v>8.8529822169396991E-2</v>
      </c>
      <c r="T83">
        <f t="shared" si="34"/>
        <v>0.3095065730071701</v>
      </c>
      <c r="U83">
        <f t="shared" si="35"/>
        <v>0.20043488280602098</v>
      </c>
      <c r="V83">
        <f t="shared" si="36"/>
        <v>0.41183977609232164</v>
      </c>
      <c r="W83">
        <f t="shared" si="37"/>
        <v>0.28482591350043146</v>
      </c>
      <c r="X83">
        <f t="shared" si="38"/>
        <v>0.28011372337105372</v>
      </c>
      <c r="Y83">
        <f t="shared" si="39"/>
        <v>0.20994844487681349</v>
      </c>
      <c r="Z83">
        <f>[8]WB!N83</f>
        <v>1.4570706440261566E-2</v>
      </c>
      <c r="AB83" t="str">
        <f>PUF!S83</f>
        <v xml:space="preserve">PCB98 </v>
      </c>
      <c r="AC83">
        <f t="shared" si="40"/>
        <v>0.1768935423167351</v>
      </c>
      <c r="AD83">
        <f t="shared" si="41"/>
        <v>0.14600102192434791</v>
      </c>
      <c r="AE83">
        <f t="shared" si="42"/>
        <v>0.10031146777314084</v>
      </c>
      <c r="AF83">
        <f t="shared" si="43"/>
        <v>0.27597419249465593</v>
      </c>
      <c r="AG83">
        <f t="shared" si="44"/>
        <v>8.8529822169396991E-2</v>
      </c>
      <c r="AH83">
        <f t="shared" si="45"/>
        <v>0.3095065730071701</v>
      </c>
      <c r="AI83">
        <f t="shared" si="46"/>
        <v>0.20043488280602098</v>
      </c>
      <c r="AJ83">
        <f t="shared" si="47"/>
        <v>0.41183977609232164</v>
      </c>
      <c r="AK83">
        <f t="shared" si="48"/>
        <v>0.28482591350043146</v>
      </c>
      <c r="AL83">
        <f t="shared" si="49"/>
        <v>0.28011372337105372</v>
      </c>
      <c r="AM83">
        <f t="shared" si="50"/>
        <v>0.20994844487681349</v>
      </c>
    </row>
    <row r="84" spans="1:39" x14ac:dyDescent="0.2">
      <c r="A84">
        <v>84</v>
      </c>
      <c r="B84">
        <f>[6]ST001!J95</f>
        <v>1.5583326681409055</v>
      </c>
      <c r="C84">
        <f>[6]ST002!J95</f>
        <v>3.9077434609142268</v>
      </c>
      <c r="D84">
        <f>[6]ST003!J95</f>
        <v>3.9050394484157191</v>
      </c>
      <c r="E84">
        <f>[7]ST004!J95</f>
        <v>3.4707771665948628</v>
      </c>
      <c r="F84">
        <f>[6]ROT001!J95</f>
        <v>2.9810199983388066</v>
      </c>
      <c r="G84">
        <f>[6]ROT002!J95</f>
        <v>4.5902005004550404</v>
      </c>
      <c r="H84">
        <f>[6]ROT003!J95</f>
        <v>7.5767912990718322</v>
      </c>
      <c r="I84">
        <f>[7]ROT004!J95</f>
        <v>7.5705216229724206</v>
      </c>
      <c r="J84">
        <f>[7]MIX001!J95</f>
        <v>6.826500439934561</v>
      </c>
      <c r="K84">
        <f>[7]MIX002!J95</f>
        <v>6.0111943921601192</v>
      </c>
      <c r="L84">
        <f>[7]MIX003!J95</f>
        <v>6.3540840162167678</v>
      </c>
      <c r="N84">
        <f>PUF!G84</f>
        <v>99</v>
      </c>
      <c r="O84">
        <f t="shared" si="29"/>
        <v>2.7900329611496089</v>
      </c>
      <c r="P84">
        <f t="shared" si="30"/>
        <v>5.7963618815025404</v>
      </c>
      <c r="Q84">
        <f t="shared" si="31"/>
        <v>5.8082742710471811</v>
      </c>
      <c r="R84">
        <f t="shared" si="32"/>
        <v>7.8392523271652736</v>
      </c>
      <c r="S84">
        <f t="shared" si="33"/>
        <v>3.6317874701879447</v>
      </c>
      <c r="T84">
        <f t="shared" si="34"/>
        <v>7.5368223538526964</v>
      </c>
      <c r="U84">
        <f t="shared" si="35"/>
        <v>12.086754232481615</v>
      </c>
      <c r="V84">
        <f t="shared" si="36"/>
        <v>15.964992872475019</v>
      </c>
      <c r="W84">
        <f t="shared" si="37"/>
        <v>11.885661694984458</v>
      </c>
      <c r="X84">
        <f t="shared" si="38"/>
        <v>9.9713488092190374</v>
      </c>
      <c r="Y84">
        <f t="shared" si="39"/>
        <v>10.767002953690611</v>
      </c>
      <c r="Z84">
        <f>[8]WB!N84</f>
        <v>4.921823399982584E-2</v>
      </c>
      <c r="AB84" t="str">
        <f>PUF!S84</f>
        <v xml:space="preserve">PCB99 </v>
      </c>
      <c r="AC84">
        <f t="shared" si="40"/>
        <v>2.7900329611496089</v>
      </c>
      <c r="AD84">
        <f t="shared" si="41"/>
        <v>5.7963618815025404</v>
      </c>
      <c r="AE84">
        <f t="shared" si="42"/>
        <v>5.8082742710471811</v>
      </c>
      <c r="AF84">
        <f t="shared" si="43"/>
        <v>7.8392523271652736</v>
      </c>
      <c r="AG84">
        <f t="shared" si="44"/>
        <v>3.6317874701879447</v>
      </c>
      <c r="AH84">
        <f t="shared" si="45"/>
        <v>7.5368223538526964</v>
      </c>
      <c r="AI84">
        <f t="shared" si="46"/>
        <v>12.086754232481615</v>
      </c>
      <c r="AJ84">
        <f t="shared" si="47"/>
        <v>15.964992872475019</v>
      </c>
      <c r="AK84">
        <f t="shared" si="48"/>
        <v>11.885661694984458</v>
      </c>
      <c r="AL84">
        <f t="shared" si="49"/>
        <v>9.9713488092190374</v>
      </c>
      <c r="AM84">
        <f t="shared" si="50"/>
        <v>10.767002953690611</v>
      </c>
    </row>
    <row r="85" spans="1:39" x14ac:dyDescent="0.2">
      <c r="A85">
        <v>89</v>
      </c>
      <c r="B85">
        <f>[6]ST001!J96</f>
        <v>7.2464101817979992E-2</v>
      </c>
      <c r="C85">
        <f>[6]ST002!J96</f>
        <v>0.15062867167123503</v>
      </c>
      <c r="D85">
        <f>[6]ST003!J96</f>
        <v>0.14775967131810697</v>
      </c>
      <c r="E85">
        <f>[7]ST004!J96</f>
        <v>0.14299126736370904</v>
      </c>
      <c r="F85">
        <f>[6]ROT001!J96</f>
        <v>9.7770000202945309E-2</v>
      </c>
      <c r="G85">
        <f>[6]ROT002!J96</f>
        <v>0.14252212968006986</v>
      </c>
      <c r="H85">
        <f>[6]ROT003!J96</f>
        <v>0.19467517845349477</v>
      </c>
      <c r="I85">
        <f>[7]ROT004!J96</f>
        <v>0.25342264722709573</v>
      </c>
      <c r="J85">
        <f>[7]MIX001!J96</f>
        <v>0.25793580404166117</v>
      </c>
      <c r="K85">
        <f>[7]MIX002!J96</f>
        <v>0.22081622446454585</v>
      </c>
      <c r="L85">
        <f>[7]MIX003!J96</f>
        <v>0.2476612655731853</v>
      </c>
      <c r="N85">
        <f>PUF!G85</f>
        <v>102</v>
      </c>
      <c r="O85">
        <f t="shared" si="29"/>
        <v>0.3479254854150729</v>
      </c>
      <c r="P85">
        <f t="shared" si="30"/>
        <v>0.84370339917772519</v>
      </c>
      <c r="Q85">
        <f t="shared" si="31"/>
        <v>0.58234525634265388</v>
      </c>
      <c r="R85">
        <f t="shared" si="32"/>
        <v>0.97235987027684612</v>
      </c>
      <c r="S85">
        <f t="shared" si="33"/>
        <v>0.59091655938418108</v>
      </c>
      <c r="T85">
        <f t="shared" si="34"/>
        <v>1.4879717996690986</v>
      </c>
      <c r="U85">
        <f t="shared" si="35"/>
        <v>2.6331809809430644</v>
      </c>
      <c r="V85">
        <f t="shared" si="36"/>
        <v>2.3040347706612638</v>
      </c>
      <c r="W85">
        <f t="shared" si="37"/>
        <v>1.5306303277510211</v>
      </c>
      <c r="X85">
        <f t="shared" si="38"/>
        <v>1.1117491152337764</v>
      </c>
      <c r="Y85">
        <f t="shared" si="39"/>
        <v>1.1083343236222514</v>
      </c>
      <c r="Z85">
        <f>[8]WB!N85</f>
        <v>1.5398696523020401E-2</v>
      </c>
      <c r="AB85" t="str">
        <f>PUF!S85</f>
        <v xml:space="preserve">PCB102 </v>
      </c>
      <c r="AC85">
        <f t="shared" si="40"/>
        <v>0.3479254854150729</v>
      </c>
      <c r="AD85">
        <f t="shared" si="41"/>
        <v>0.84370339917772519</v>
      </c>
      <c r="AE85">
        <f t="shared" si="42"/>
        <v>0.58234525634265388</v>
      </c>
      <c r="AF85">
        <f t="shared" si="43"/>
        <v>0.97235987027684612</v>
      </c>
      <c r="AG85">
        <f t="shared" si="44"/>
        <v>0.59091655938418108</v>
      </c>
      <c r="AH85">
        <f t="shared" si="45"/>
        <v>1.4879717996690986</v>
      </c>
      <c r="AI85">
        <f t="shared" si="46"/>
        <v>2.6331809809430644</v>
      </c>
      <c r="AJ85">
        <f t="shared" si="47"/>
        <v>2.3040347706612638</v>
      </c>
      <c r="AK85">
        <f t="shared" si="48"/>
        <v>1.5306303277510211</v>
      </c>
      <c r="AL85">
        <f t="shared" si="49"/>
        <v>1.1117491152337764</v>
      </c>
      <c r="AM85">
        <f t="shared" si="50"/>
        <v>1.1083343236222514</v>
      </c>
    </row>
    <row r="86" spans="1:39" x14ac:dyDescent="0.2">
      <c r="A86">
        <v>121</v>
      </c>
      <c r="B86">
        <f>[6]ST001!J97</f>
        <v>2.06588615163357E-2</v>
      </c>
      <c r="C86">
        <f>[6]ST002!J97</f>
        <v>3.3753273983103647E-2</v>
      </c>
      <c r="D86">
        <f>[6]ST003!J97</f>
        <v>2.5731495890704403E-2</v>
      </c>
      <c r="E86">
        <f>[7]ST004!J97</f>
        <v>2.1183554443162014E-2</v>
      </c>
      <c r="F86">
        <f>[6]ROT001!J97</f>
        <v>2.7503671779104968E-2</v>
      </c>
      <c r="G86">
        <f>[6]ROT002!J97</f>
        <v>1.5794168838417669E-2</v>
      </c>
      <c r="H86">
        <f>[6]ROT003!J97</f>
        <v>3.0796074765871796E-2</v>
      </c>
      <c r="I86">
        <f>[7]ROT004!J97</f>
        <v>1.8869591621976677E-2</v>
      </c>
      <c r="J86">
        <f>[7]MIX001!J97</f>
        <v>3.584700427077165E-2</v>
      </c>
      <c r="K86">
        <f>[7]MIX002!J97</f>
        <v>1.8555690038799675E-2</v>
      </c>
      <c r="L86">
        <f>[7]MIX003!J97</f>
        <v>2.2630024030888485E-2</v>
      </c>
      <c r="N86">
        <f>PUF!G86</f>
        <v>103</v>
      </c>
      <c r="O86">
        <f t="shared" si="29"/>
        <v>0.12444358342395273</v>
      </c>
      <c r="P86">
        <f t="shared" si="30"/>
        <v>0.24475782761329018</v>
      </c>
      <c r="Q86">
        <f t="shared" si="31"/>
        <v>0.25595446882246115</v>
      </c>
      <c r="R86">
        <f t="shared" si="32"/>
        <v>0.28567316018689604</v>
      </c>
      <c r="S86">
        <f t="shared" si="33"/>
        <v>0.17422329146697932</v>
      </c>
      <c r="T86">
        <f t="shared" si="34"/>
        <v>0.34627339584714789</v>
      </c>
      <c r="U86">
        <f t="shared" si="35"/>
        <v>0.51513511077462415</v>
      </c>
      <c r="V86">
        <f t="shared" si="36"/>
        <v>0.59885966076690367</v>
      </c>
      <c r="W86">
        <f t="shared" si="37"/>
        <v>0.53160730557308444</v>
      </c>
      <c r="X86">
        <f t="shared" si="38"/>
        <v>0.3510274674132175</v>
      </c>
      <c r="Y86">
        <f t="shared" si="39"/>
        <v>0.37169167966348654</v>
      </c>
      <c r="Z86">
        <f>[8]WB!N86</f>
        <v>1.4586452783548417E-2</v>
      </c>
      <c r="AB86" t="str">
        <f>PUF!S86</f>
        <v xml:space="preserve">PCB103 </v>
      </c>
      <c r="AC86">
        <f t="shared" si="40"/>
        <v>0.12444358342395273</v>
      </c>
      <c r="AD86">
        <f t="shared" si="41"/>
        <v>0.24475782761329018</v>
      </c>
      <c r="AE86">
        <f t="shared" si="42"/>
        <v>0.25595446882246115</v>
      </c>
      <c r="AF86">
        <f t="shared" si="43"/>
        <v>0.28567316018689604</v>
      </c>
      <c r="AG86">
        <f t="shared" si="44"/>
        <v>0.17422329146697932</v>
      </c>
      <c r="AH86">
        <f t="shared" si="45"/>
        <v>0.34627339584714789</v>
      </c>
      <c r="AI86">
        <f t="shared" si="46"/>
        <v>0.51513511077462415</v>
      </c>
      <c r="AJ86">
        <f t="shared" si="47"/>
        <v>0.59885966076690367</v>
      </c>
      <c r="AK86">
        <f t="shared" si="48"/>
        <v>0.53160730557308444</v>
      </c>
      <c r="AL86">
        <f t="shared" si="49"/>
        <v>0.3510274674132175</v>
      </c>
      <c r="AM86">
        <f t="shared" si="50"/>
        <v>0.37169167966348654</v>
      </c>
    </row>
    <row r="87" spans="1:39" x14ac:dyDescent="0.2">
      <c r="A87">
        <v>92</v>
      </c>
      <c r="B87">
        <f>[6]ST001!J98</f>
        <v>0.76681280005892538</v>
      </c>
      <c r="C87">
        <f>[6]ST002!J98</f>
        <v>1.9006291184478044</v>
      </c>
      <c r="D87">
        <f>[6]ST003!J98</f>
        <v>2.1046367514475381</v>
      </c>
      <c r="E87">
        <f>[7]ST004!J98</f>
        <v>1.8523353111932848</v>
      </c>
      <c r="F87">
        <f>[6]ROT001!J98</f>
        <v>1.5626222786975887</v>
      </c>
      <c r="G87">
        <f>[6]ROT002!J98</f>
        <v>2.3800029058010721</v>
      </c>
      <c r="H87">
        <f>[6]ROT003!J98</f>
        <v>3.5704948396439713</v>
      </c>
      <c r="I87">
        <f>[7]ROT004!J98</f>
        <v>3.9455187978033974</v>
      </c>
      <c r="J87">
        <f>[7]MIX001!J98</f>
        <v>3.5424200103016843</v>
      </c>
      <c r="K87">
        <f>[7]MIX002!J98</f>
        <v>3.0855237462417593</v>
      </c>
      <c r="L87">
        <f>[7]MIX003!J98</f>
        <v>3.3946622620680742</v>
      </c>
      <c r="N87">
        <f>PUF!G87</f>
        <v>104</v>
      </c>
      <c r="O87">
        <f t="shared" si="29"/>
        <v>4.9194272247521438E-2</v>
      </c>
      <c r="P87">
        <f t="shared" si="30"/>
        <v>5.4137374957436736E-2</v>
      </c>
      <c r="Q87">
        <f t="shared" si="31"/>
        <v>3.4460654364590976E-2</v>
      </c>
      <c r="R87">
        <f t="shared" si="32"/>
        <v>4.9345157769750417E-2</v>
      </c>
      <c r="S87">
        <f t="shared" si="33"/>
        <v>5.8071635809808043E-2</v>
      </c>
      <c r="T87">
        <f t="shared" si="34"/>
        <v>5.361394565434046E-2</v>
      </c>
      <c r="U87">
        <f t="shared" si="35"/>
        <v>6.8856705741823662E-2</v>
      </c>
      <c r="V87">
        <f t="shared" si="36"/>
        <v>4.73721935089313E-2</v>
      </c>
      <c r="W87">
        <f t="shared" si="37"/>
        <v>6.4954868983048072E-2</v>
      </c>
      <c r="X87">
        <f t="shared" si="38"/>
        <v>3.8308248854806042E-2</v>
      </c>
      <c r="Y87">
        <f t="shared" si="39"/>
        <v>4.5854245381447008E-2</v>
      </c>
      <c r="Z87">
        <f>[8]WB!N87</f>
        <v>1.2859070652412768E-2</v>
      </c>
      <c r="AB87" t="str">
        <f>PUF!S87</f>
        <v xml:space="preserve">PCB104 </v>
      </c>
      <c r="AC87">
        <f t="shared" si="40"/>
        <v>4.9194272247521438E-2</v>
      </c>
      <c r="AD87">
        <f t="shared" si="41"/>
        <v>5.4137374957436736E-2</v>
      </c>
      <c r="AE87">
        <f t="shared" si="42"/>
        <v>3.4460654364590976E-2</v>
      </c>
      <c r="AF87">
        <f t="shared" si="43"/>
        <v>4.9345157769750417E-2</v>
      </c>
      <c r="AG87">
        <f t="shared" si="44"/>
        <v>5.8071635809808043E-2</v>
      </c>
      <c r="AH87">
        <f t="shared" si="45"/>
        <v>5.361394565434046E-2</v>
      </c>
      <c r="AI87">
        <f t="shared" si="46"/>
        <v>6.8856705741823662E-2</v>
      </c>
      <c r="AJ87">
        <f t="shared" si="47"/>
        <v>4.73721935089313E-2</v>
      </c>
      <c r="AK87">
        <f t="shared" si="48"/>
        <v>6.4954868983048072E-2</v>
      </c>
      <c r="AL87">
        <f t="shared" si="49"/>
        <v>3.8308248854806042E-2</v>
      </c>
      <c r="AM87">
        <f t="shared" si="50"/>
        <v>4.5854245381447008E-2</v>
      </c>
    </row>
    <row r="88" spans="1:39" x14ac:dyDescent="0.2">
      <c r="A88" t="s">
        <v>200</v>
      </c>
      <c r="B88">
        <f>[6]ST001!J99</f>
        <v>4.0894625091633543</v>
      </c>
      <c r="C88">
        <f>[6]ST002!J99</f>
        <v>10.566263682580942</v>
      </c>
      <c r="D88">
        <f>[6]ST003!J99</f>
        <v>11.232828369000989</v>
      </c>
      <c r="E88">
        <f>[7]ST004!J99</f>
        <v>9.8827129144777803</v>
      </c>
      <c r="F88">
        <f>[6]ROT001!J99</f>
        <v>7.8795722555322731</v>
      </c>
      <c r="G88">
        <f>[6]ROT002!J99</f>
        <v>12.557625670434479</v>
      </c>
      <c r="H88">
        <f>[6]ROT003!J99</f>
        <v>19.745796238381871</v>
      </c>
      <c r="I88">
        <f>[7]ROT004!J99</f>
        <v>21.459416618201022</v>
      </c>
      <c r="J88">
        <f>[7]MIX001!J99</f>
        <v>19.587156671595597</v>
      </c>
      <c r="K88">
        <f>[7]MIX002!J99</f>
        <v>16.959793886611063</v>
      </c>
      <c r="L88">
        <f>[7]MIX003!J99</f>
        <v>18.159662259897477</v>
      </c>
      <c r="N88">
        <f>PUF!G88</f>
        <v>105</v>
      </c>
      <c r="O88">
        <f t="shared" si="29"/>
        <v>0.67775714371519813</v>
      </c>
      <c r="P88">
        <f t="shared" si="30"/>
        <v>1.3729178154263233</v>
      </c>
      <c r="Q88">
        <f t="shared" si="31"/>
        <v>1.6492003491813092</v>
      </c>
      <c r="R88">
        <f t="shared" si="32"/>
        <v>1.7697112148455734</v>
      </c>
      <c r="S88">
        <f t="shared" si="33"/>
        <v>1.0020255984160595</v>
      </c>
      <c r="T88">
        <f t="shared" si="34"/>
        <v>1.8754109471200016</v>
      </c>
      <c r="U88">
        <f t="shared" si="35"/>
        <v>3.2926811235895381</v>
      </c>
      <c r="V88">
        <f t="shared" si="36"/>
        <v>4.0892477165305232</v>
      </c>
      <c r="W88">
        <f t="shared" si="37"/>
        <v>3.5175870459160703</v>
      </c>
      <c r="X88">
        <f t="shared" si="38"/>
        <v>3.1116098687696274</v>
      </c>
      <c r="Y88">
        <f t="shared" si="39"/>
        <v>3.2827903289750213</v>
      </c>
      <c r="Z88">
        <f>[8]WB!N88</f>
        <v>2.7527138445936052E-2</v>
      </c>
      <c r="AB88" t="str">
        <f>PUF!S88</f>
        <v xml:space="preserve">PCB105 </v>
      </c>
      <c r="AC88">
        <f t="shared" si="40"/>
        <v>0.67775714371519813</v>
      </c>
      <c r="AD88">
        <f t="shared" si="41"/>
        <v>1.3729178154263233</v>
      </c>
      <c r="AE88">
        <f t="shared" si="42"/>
        <v>1.6492003491813092</v>
      </c>
      <c r="AF88">
        <f t="shared" si="43"/>
        <v>1.7697112148455734</v>
      </c>
      <c r="AG88">
        <f t="shared" si="44"/>
        <v>1.0020255984160595</v>
      </c>
      <c r="AH88">
        <f t="shared" si="45"/>
        <v>1.8754109471200016</v>
      </c>
      <c r="AI88">
        <f t="shared" si="46"/>
        <v>3.2926811235895381</v>
      </c>
      <c r="AJ88">
        <f t="shared" si="47"/>
        <v>4.0892477165305232</v>
      </c>
      <c r="AK88">
        <f t="shared" si="48"/>
        <v>3.5175870459160703</v>
      </c>
      <c r="AL88">
        <f t="shared" si="49"/>
        <v>3.1116098687696274</v>
      </c>
      <c r="AM88">
        <f t="shared" si="50"/>
        <v>3.2827903289750213</v>
      </c>
    </row>
    <row r="89" spans="1:39" x14ac:dyDescent="0.2">
      <c r="A89">
        <v>83</v>
      </c>
      <c r="B89">
        <f>[6]ST001!J100</f>
        <v>0.4620086852139742</v>
      </c>
      <c r="C89">
        <f>[6]ST002!J100</f>
        <v>1.4178513903792931</v>
      </c>
      <c r="D89">
        <f>[6]ST003!J100</f>
        <v>2.4978188481677384</v>
      </c>
      <c r="E89">
        <f>[7]ST004!J100</f>
        <v>1.2401880728481405</v>
      </c>
      <c r="F89">
        <f>[6]ROT001!J100</f>
        <v>1.198284292995289</v>
      </c>
      <c r="G89">
        <f>[6]ROT002!J100</f>
        <v>1.1405219211800457</v>
      </c>
      <c r="H89">
        <f>[6]ROT003!J100</f>
        <v>2.9789479875249834</v>
      </c>
      <c r="I89">
        <f>[7]ROT004!J100</f>
        <v>3.2546979229220696</v>
      </c>
      <c r="J89">
        <f>[7]MIX001!J100</f>
        <v>4.7454680953036164</v>
      </c>
      <c r="K89">
        <f>[7]MIX002!J100</f>
        <v>3.6790139058318689</v>
      </c>
      <c r="L89">
        <f>[7]MIX003!J100</f>
        <v>3.9879126264766467</v>
      </c>
      <c r="N89">
        <f>PUF!G89</f>
        <v>106</v>
      </c>
      <c r="O89">
        <f t="shared" si="29"/>
        <v>5.1101082741159543E-2</v>
      </c>
      <c r="P89">
        <f t="shared" si="30"/>
        <v>0.19438021054121607</v>
      </c>
      <c r="Q89">
        <f t="shared" si="31"/>
        <v>0.42021834690124549</v>
      </c>
      <c r="R89">
        <f t="shared" si="32"/>
        <v>0.12012111120456052</v>
      </c>
      <c r="S89">
        <f t="shared" si="33"/>
        <v>6.497575160150823E-2</v>
      </c>
      <c r="T89">
        <f t="shared" si="34"/>
        <v>6.3648075803331705E-2</v>
      </c>
      <c r="U89">
        <f t="shared" si="35"/>
        <v>7.1525648345654474E-2</v>
      </c>
      <c r="V89">
        <f t="shared" si="36"/>
        <v>0.33083123603831444</v>
      </c>
      <c r="W89">
        <f t="shared" si="37"/>
        <v>0.19440970385462022</v>
      </c>
      <c r="X89">
        <f t="shared" si="38"/>
        <v>0.18240800399907145</v>
      </c>
      <c r="Y89">
        <f t="shared" si="39"/>
        <v>0.52401338875801162</v>
      </c>
      <c r="Z89">
        <f>[8]WB!N89</f>
        <v>8.8524146322737814E-3</v>
      </c>
      <c r="AB89" t="str">
        <f>PUF!S89</f>
        <v xml:space="preserve">PCB106 </v>
      </c>
      <c r="AC89">
        <f t="shared" si="40"/>
        <v>5.1101082741159543E-2</v>
      </c>
      <c r="AD89">
        <f t="shared" si="41"/>
        <v>0.19438021054121607</v>
      </c>
      <c r="AE89">
        <f t="shared" si="42"/>
        <v>0.42021834690124549</v>
      </c>
      <c r="AF89">
        <f t="shared" si="43"/>
        <v>0.12012111120456052</v>
      </c>
      <c r="AG89">
        <f t="shared" si="44"/>
        <v>6.497575160150823E-2</v>
      </c>
      <c r="AH89">
        <f t="shared" si="45"/>
        <v>6.3648075803331705E-2</v>
      </c>
      <c r="AI89">
        <f t="shared" si="46"/>
        <v>7.1525648345654474E-2</v>
      </c>
      <c r="AJ89">
        <f t="shared" si="47"/>
        <v>0.33083123603831444</v>
      </c>
      <c r="AK89">
        <f t="shared" si="48"/>
        <v>0.19440970385462022</v>
      </c>
      <c r="AL89">
        <f t="shared" si="49"/>
        <v>0.18240800399907145</v>
      </c>
      <c r="AM89">
        <f t="shared" si="50"/>
        <v>0.52401338875801162</v>
      </c>
    </row>
    <row r="90" spans="1:39" x14ac:dyDescent="0.2">
      <c r="A90">
        <v>99</v>
      </c>
      <c r="B90">
        <f>[6]ST001!J101</f>
        <v>1.0608325325615513</v>
      </c>
      <c r="C90">
        <f>[6]ST002!J101</f>
        <v>2.530384884144719</v>
      </c>
      <c r="D90">
        <f>[6]ST003!J101</f>
        <v>2.5880913632772358</v>
      </c>
      <c r="E90">
        <f>[7]ST004!J101</f>
        <v>2.748122683818341</v>
      </c>
      <c r="F90">
        <f>[6]ROT001!J101</f>
        <v>1.6204612254874462</v>
      </c>
      <c r="G90">
        <f>[6]ROT002!J101</f>
        <v>2.8339127998679312</v>
      </c>
      <c r="H90">
        <f>[6]ROT003!J101</f>
        <v>4.1746834281627505</v>
      </c>
      <c r="I90">
        <f>[7]ROT004!J101</f>
        <v>5.4145255469065168</v>
      </c>
      <c r="J90">
        <f>[7]MIX001!J101</f>
        <v>4.065869147439078</v>
      </c>
      <c r="K90">
        <f>[7]MIX002!J101</f>
        <v>3.8066749589061502</v>
      </c>
      <c r="L90">
        <f>[7]MIX003!J101</f>
        <v>4.0571315477674768</v>
      </c>
      <c r="N90">
        <f>PUF!G90</f>
        <v>107</v>
      </c>
      <c r="O90">
        <f t="shared" si="29"/>
        <v>0.22852866029362004</v>
      </c>
      <c r="P90">
        <f t="shared" si="30"/>
        <v>0.42644212427192241</v>
      </c>
      <c r="Q90">
        <f t="shared" si="31"/>
        <v>0.51227083576930821</v>
      </c>
      <c r="R90">
        <f t="shared" si="32"/>
        <v>0.48652583657219489</v>
      </c>
      <c r="S90">
        <f t="shared" si="33"/>
        <v>0.42678560525383991</v>
      </c>
      <c r="T90">
        <f t="shared" si="34"/>
        <v>0.75491464258925944</v>
      </c>
      <c r="U90">
        <f t="shared" si="35"/>
        <v>1.0680848591681247</v>
      </c>
      <c r="V90">
        <f t="shared" si="36"/>
        <v>1.0262943410455512</v>
      </c>
      <c r="W90">
        <f t="shared" si="37"/>
        <v>0.88231570002164572</v>
      </c>
      <c r="X90">
        <f t="shared" si="38"/>
        <v>0.78304112768227974</v>
      </c>
      <c r="Y90">
        <f t="shared" si="39"/>
        <v>0.91887108867722289</v>
      </c>
      <c r="Z90">
        <f>[8]WB!N90</f>
        <v>1.1768934657838976E-2</v>
      </c>
      <c r="AB90" t="str">
        <f>PUF!S90</f>
        <v xml:space="preserve">PCB107 </v>
      </c>
      <c r="AC90">
        <f t="shared" si="40"/>
        <v>0.22852866029362004</v>
      </c>
      <c r="AD90">
        <f t="shared" si="41"/>
        <v>0.42644212427192241</v>
      </c>
      <c r="AE90">
        <f t="shared" si="42"/>
        <v>0.51227083576930821</v>
      </c>
      <c r="AF90">
        <f t="shared" si="43"/>
        <v>0.48652583657219489</v>
      </c>
      <c r="AG90">
        <f t="shared" si="44"/>
        <v>0.42678560525383991</v>
      </c>
      <c r="AH90">
        <f t="shared" si="45"/>
        <v>0.75491464258925944</v>
      </c>
      <c r="AI90">
        <f t="shared" si="46"/>
        <v>1.0680848591681247</v>
      </c>
      <c r="AJ90">
        <f t="shared" si="47"/>
        <v>1.0262943410455512</v>
      </c>
      <c r="AK90">
        <f t="shared" si="48"/>
        <v>0.88231570002164572</v>
      </c>
      <c r="AL90">
        <f t="shared" si="49"/>
        <v>0.78304112768227974</v>
      </c>
      <c r="AM90">
        <f t="shared" si="50"/>
        <v>0.91887108867722289</v>
      </c>
    </row>
    <row r="91" spans="1:39" x14ac:dyDescent="0.2">
      <c r="A91">
        <v>112</v>
      </c>
      <c r="B91">
        <f>[6]ST001!J102</f>
        <v>5.0638078756302329E-2</v>
      </c>
      <c r="C91">
        <f>[6]ST002!J102</f>
        <v>7.1979030502358335E-2</v>
      </c>
      <c r="D91">
        <f>[6]ST003!J102</f>
        <v>8.8336487341520817E-2</v>
      </c>
      <c r="E91">
        <f>[7]ST004!J102</f>
        <v>0.13593423644041483</v>
      </c>
      <c r="F91">
        <f>[6]ROT001!J102</f>
        <v>3.7336165392427276E-2</v>
      </c>
      <c r="G91">
        <f>[6]ROT002!J102</f>
        <v>8.6736748394846006E-2</v>
      </c>
      <c r="H91">
        <f>[6]ROT003!J102</f>
        <v>9.6577629338887805E-2</v>
      </c>
      <c r="I91">
        <f>[7]ROT004!J102</f>
        <v>0.23634116449642209</v>
      </c>
      <c r="J91">
        <f>[7]MIX001!J102</f>
        <v>0.2231441319454455</v>
      </c>
      <c r="K91">
        <f>[7]MIX002!J102</f>
        <v>0.19589150837263716</v>
      </c>
      <c r="L91">
        <f>[7]MIX003!J102</f>
        <v>0.21429472276254008</v>
      </c>
      <c r="N91" t="str">
        <f>PUF!G91</f>
        <v>108/124</v>
      </c>
      <c r="O91">
        <f t="shared" si="29"/>
        <v>0.22477699610695875</v>
      </c>
      <c r="P91">
        <f t="shared" si="30"/>
        <v>0.36760871409476381</v>
      </c>
      <c r="Q91">
        <f t="shared" si="31"/>
        <v>0.46653804542779032</v>
      </c>
      <c r="R91">
        <f t="shared" si="32"/>
        <v>0.43902153526528231</v>
      </c>
      <c r="S91">
        <f t="shared" si="33"/>
        <v>0.35758971921444399</v>
      </c>
      <c r="T91">
        <f t="shared" si="34"/>
        <v>0.61955688140103837</v>
      </c>
      <c r="U91">
        <f t="shared" si="35"/>
        <v>0.75741370040033718</v>
      </c>
      <c r="V91">
        <f t="shared" si="36"/>
        <v>1.0229200563125564</v>
      </c>
      <c r="W91">
        <f t="shared" si="37"/>
        <v>0.76690549363566518</v>
      </c>
      <c r="X91">
        <f t="shared" si="38"/>
        <v>0.65434760827255578</v>
      </c>
      <c r="Y91">
        <f t="shared" si="39"/>
        <v>0.65622948513500012</v>
      </c>
      <c r="Z91">
        <f>[8]WB!N91</f>
        <v>2.1596922682107368E-2</v>
      </c>
      <c r="AB91" t="str">
        <f>PUF!S91</f>
        <v xml:space="preserve">PCB108+124 </v>
      </c>
      <c r="AC91">
        <f t="shared" si="40"/>
        <v>0.22477699610695875</v>
      </c>
      <c r="AD91">
        <f t="shared" si="41"/>
        <v>0.36760871409476381</v>
      </c>
      <c r="AE91">
        <f t="shared" si="42"/>
        <v>0.46653804542779032</v>
      </c>
      <c r="AF91">
        <f t="shared" si="43"/>
        <v>0.43902153526528231</v>
      </c>
      <c r="AG91">
        <f t="shared" si="44"/>
        <v>0.35758971921444399</v>
      </c>
      <c r="AH91">
        <f t="shared" si="45"/>
        <v>0.61955688140103837</v>
      </c>
      <c r="AI91">
        <f t="shared" si="46"/>
        <v>0.75741370040033718</v>
      </c>
      <c r="AJ91">
        <f t="shared" si="47"/>
        <v>1.0229200563125564</v>
      </c>
      <c r="AK91">
        <f t="shared" si="48"/>
        <v>0.76690549363566518</v>
      </c>
      <c r="AL91">
        <f t="shared" si="49"/>
        <v>0.65434760827255578</v>
      </c>
      <c r="AM91">
        <f t="shared" si="50"/>
        <v>0.65622948513500012</v>
      </c>
    </row>
    <row r="92" spans="1:39" x14ac:dyDescent="0.2">
      <c r="A92" t="s">
        <v>198</v>
      </c>
      <c r="B92">
        <f>[6]ST001!J103</f>
        <v>0.78668969554807122</v>
      </c>
      <c r="C92">
        <f>[6]ST002!J103</f>
        <v>2.7530690537572013</v>
      </c>
      <c r="D92">
        <f>[6]ST003!J103</f>
        <v>3.5020571428526188</v>
      </c>
      <c r="E92">
        <f>[7]ST004!J103</f>
        <v>2.6802706732512735</v>
      </c>
      <c r="F92">
        <f>[6]ROT001!J103</f>
        <v>1.523203711796856</v>
      </c>
      <c r="G92">
        <f>[6]ROT002!J103</f>
        <v>2.3821443451736899</v>
      </c>
      <c r="H92">
        <f>[6]ROT003!J103</f>
        <v>3.991295071434835</v>
      </c>
      <c r="I92">
        <f>[7]ROT004!J103</f>
        <v>5.2616200572717284</v>
      </c>
      <c r="J92">
        <f>[7]MIX001!J103</f>
        <v>5.7845320697866187</v>
      </c>
      <c r="K92">
        <f>[7]MIX002!J103</f>
        <v>5.2941624576191764</v>
      </c>
      <c r="L92">
        <f>[7]MIX003!J103</f>
        <v>5.6388482241209203</v>
      </c>
      <c r="N92">
        <f>PUF!G92</f>
        <v>110</v>
      </c>
      <c r="O92">
        <f t="shared" si="29"/>
        <v>6.4574499939959527</v>
      </c>
      <c r="P92">
        <f t="shared" si="30"/>
        <v>9.6676375472538858</v>
      </c>
      <c r="Q92">
        <f t="shared" si="31"/>
        <v>9.2944860479953597</v>
      </c>
      <c r="R92">
        <f t="shared" si="32"/>
        <v>12.827472338108803</v>
      </c>
      <c r="S92">
        <f t="shared" si="33"/>
        <v>9.5324112109073251</v>
      </c>
      <c r="T92">
        <f t="shared" si="34"/>
        <v>18.028051738966397</v>
      </c>
      <c r="U92">
        <f t="shared" si="35"/>
        <v>24.499194796509663</v>
      </c>
      <c r="V92">
        <f t="shared" si="36"/>
        <v>28.359871350547994</v>
      </c>
      <c r="W92">
        <f t="shared" si="37"/>
        <v>23.163018417660663</v>
      </c>
      <c r="X92">
        <f t="shared" si="38"/>
        <v>17.841877807356028</v>
      </c>
      <c r="Y92">
        <f t="shared" si="39"/>
        <v>19.500986293082534</v>
      </c>
      <c r="Z92">
        <f>[8]WB!N92</f>
        <v>9.2264772836447545E-2</v>
      </c>
      <c r="AB92" t="str">
        <f>PUF!S92</f>
        <v xml:space="preserve">PCB110 </v>
      </c>
      <c r="AC92">
        <f t="shared" si="40"/>
        <v>6.4574499939959527</v>
      </c>
      <c r="AD92">
        <f t="shared" si="41"/>
        <v>9.6676375472538858</v>
      </c>
      <c r="AE92">
        <f t="shared" si="42"/>
        <v>9.2944860479953597</v>
      </c>
      <c r="AF92">
        <f t="shared" si="43"/>
        <v>12.827472338108803</v>
      </c>
      <c r="AG92">
        <f t="shared" si="44"/>
        <v>9.5324112109073251</v>
      </c>
      <c r="AH92">
        <f t="shared" si="45"/>
        <v>18.028051738966397</v>
      </c>
      <c r="AI92">
        <f t="shared" si="46"/>
        <v>24.499194796509663</v>
      </c>
      <c r="AJ92">
        <f t="shared" si="47"/>
        <v>28.359871350547994</v>
      </c>
      <c r="AK92">
        <f t="shared" si="48"/>
        <v>23.163018417660663</v>
      </c>
      <c r="AL92">
        <f t="shared" si="49"/>
        <v>17.841877807356028</v>
      </c>
      <c r="AM92">
        <f t="shared" si="50"/>
        <v>19.500986293082534</v>
      </c>
    </row>
    <row r="93" spans="1:39" x14ac:dyDescent="0.2">
      <c r="A93" t="s">
        <v>199</v>
      </c>
      <c r="B93">
        <f>[6]ST001!J104</f>
        <v>1.5955440389554734</v>
      </c>
      <c r="C93">
        <f>[6]ST002!J104</f>
        <v>1.9417486873125109</v>
      </c>
      <c r="D93">
        <f>[6]ST003!J104</f>
        <v>2.3437930972830081</v>
      </c>
      <c r="E93">
        <f>[7]ST004!J104</f>
        <v>2.5432868175617629</v>
      </c>
      <c r="F93">
        <f>[6]ROT001!J104</f>
        <v>2.3273179042144627</v>
      </c>
      <c r="G93">
        <f>[6]ROT002!J104</f>
        <v>4.1606650950502608</v>
      </c>
      <c r="H93">
        <f>[6]ROT003!J104</f>
        <v>6.2354748557510886</v>
      </c>
      <c r="I93">
        <f>[7]ROT004!J104</f>
        <v>6.4726525547834468</v>
      </c>
      <c r="J93">
        <f>[7]MIX001!J104</f>
        <v>3.7752059826767757</v>
      </c>
      <c r="K93">
        <f>[7]MIX002!J104</f>
        <v>3.1047007591843734</v>
      </c>
      <c r="L93">
        <f>[7]MIX003!J104</f>
        <v>3.9250697093011051</v>
      </c>
      <c r="N93">
        <f>PUF!G93</f>
        <v>111</v>
      </c>
      <c r="O93">
        <f t="shared" si="29"/>
        <v>8.4990762422159499E-2</v>
      </c>
      <c r="P93">
        <f t="shared" si="30"/>
        <v>0.12116482453989791</v>
      </c>
      <c r="Q93">
        <f t="shared" si="31"/>
        <v>0.11907228846791894</v>
      </c>
      <c r="R93">
        <f t="shared" si="32"/>
        <v>0.17630189305978256</v>
      </c>
      <c r="S93">
        <f t="shared" si="33"/>
        <v>9.7091409428086792E-2</v>
      </c>
      <c r="T93">
        <f t="shared" si="34"/>
        <v>0.12991759876559109</v>
      </c>
      <c r="U93">
        <f t="shared" si="35"/>
        <v>0.20277388082687769</v>
      </c>
      <c r="V93">
        <f t="shared" si="36"/>
        <v>0.28638700920822729</v>
      </c>
      <c r="W93">
        <f t="shared" si="37"/>
        <v>0.32149253108595388</v>
      </c>
      <c r="X93">
        <f t="shared" si="38"/>
        <v>0.22608379781662469</v>
      </c>
      <c r="Y93">
        <f t="shared" si="39"/>
        <v>0.22263609054537509</v>
      </c>
      <c r="Z93">
        <f>[8]WB!N93</f>
        <v>1.2152186412921533E-2</v>
      </c>
      <c r="AB93" t="str">
        <f>PUF!S93</f>
        <v xml:space="preserve">PCB111 </v>
      </c>
      <c r="AC93">
        <f t="shared" si="40"/>
        <v>8.4990762422159499E-2</v>
      </c>
      <c r="AD93">
        <f t="shared" si="41"/>
        <v>0.12116482453989791</v>
      </c>
      <c r="AE93">
        <f t="shared" si="42"/>
        <v>0.11907228846791894</v>
      </c>
      <c r="AF93">
        <f t="shared" si="43"/>
        <v>0.17630189305978256</v>
      </c>
      <c r="AG93">
        <f t="shared" si="44"/>
        <v>9.7091409428086792E-2</v>
      </c>
      <c r="AH93">
        <f t="shared" si="45"/>
        <v>0.12991759876559109</v>
      </c>
      <c r="AI93">
        <f t="shared" si="46"/>
        <v>0.20277388082687769</v>
      </c>
      <c r="AJ93">
        <f t="shared" si="47"/>
        <v>0.28638700920822729</v>
      </c>
      <c r="AK93">
        <f t="shared" si="48"/>
        <v>0.32149253108595388</v>
      </c>
      <c r="AL93">
        <f t="shared" si="49"/>
        <v>0.22608379781662469</v>
      </c>
      <c r="AM93">
        <f t="shared" si="50"/>
        <v>0.22263609054537509</v>
      </c>
    </row>
    <row r="94" spans="1:39" x14ac:dyDescent="0.2">
      <c r="A94">
        <v>117</v>
      </c>
      <c r="B94">
        <f>[6]ST001!J105</f>
        <v>0.1073462226317624</v>
      </c>
      <c r="C94">
        <f>[6]ST002!J105</f>
        <v>0.28713639271311892</v>
      </c>
      <c r="D94">
        <f>[6]ST003!J105</f>
        <v>0.55498927603732995</v>
      </c>
      <c r="E94">
        <f>[7]ST004!J105</f>
        <v>0.31158787148482248</v>
      </c>
      <c r="F94">
        <f>[6]ROT001!J105</f>
        <v>0.16819561293407032</v>
      </c>
      <c r="G94">
        <f>[6]ROT002!J105</f>
        <v>0.42010858139695617</v>
      </c>
      <c r="H94">
        <f>[6]ROT003!J105</f>
        <v>0.35428829253897565</v>
      </c>
      <c r="I94">
        <f>[7]ROT004!J105</f>
        <v>0.70944490496631929</v>
      </c>
      <c r="J94">
        <f>[7]MIX001!J105</f>
        <v>0.85261314536724997</v>
      </c>
      <c r="K94">
        <f>[7]MIX002!J105</f>
        <v>0.81260717474619215</v>
      </c>
      <c r="L94">
        <f>[7]MIX003!J105</f>
        <v>0.87278563308113233</v>
      </c>
      <c r="N94">
        <f>PUF!G94</f>
        <v>112</v>
      </c>
      <c r="O94">
        <f t="shared" si="29"/>
        <v>0.13318021882136791</v>
      </c>
      <c r="P94">
        <f t="shared" si="30"/>
        <v>0.1648826276530653</v>
      </c>
      <c r="Q94">
        <f t="shared" si="31"/>
        <v>0.19824746293760537</v>
      </c>
      <c r="R94">
        <f t="shared" si="32"/>
        <v>0.38776390356646728</v>
      </c>
      <c r="S94">
        <f t="shared" si="33"/>
        <v>8.3678039020213896E-2</v>
      </c>
      <c r="T94">
        <f t="shared" si="34"/>
        <v>0.23067733920155825</v>
      </c>
      <c r="U94">
        <f t="shared" si="35"/>
        <v>0.27961642846977924</v>
      </c>
      <c r="V94">
        <f t="shared" si="36"/>
        <v>0.69686345995976684</v>
      </c>
      <c r="W94">
        <f t="shared" si="37"/>
        <v>0.65231210482881852</v>
      </c>
      <c r="X94">
        <f t="shared" si="38"/>
        <v>0.51312564898078383</v>
      </c>
      <c r="Y94">
        <f t="shared" si="39"/>
        <v>0.56870522579289484</v>
      </c>
      <c r="Z94">
        <f>[8]WB!N94</f>
        <v>6.8975176543076486E-3</v>
      </c>
      <c r="AB94" t="str">
        <f>PUF!S94</f>
        <v xml:space="preserve">PCB112 </v>
      </c>
      <c r="AC94">
        <f t="shared" si="40"/>
        <v>0.13318021882136791</v>
      </c>
      <c r="AD94">
        <f t="shared" si="41"/>
        <v>0.1648826276530653</v>
      </c>
      <c r="AE94">
        <f t="shared" si="42"/>
        <v>0.19824746293760537</v>
      </c>
      <c r="AF94">
        <f t="shared" si="43"/>
        <v>0.38776390356646728</v>
      </c>
      <c r="AG94">
        <f t="shared" si="44"/>
        <v>8.3678039020213896E-2</v>
      </c>
      <c r="AH94">
        <f t="shared" si="45"/>
        <v>0.23067733920155825</v>
      </c>
      <c r="AI94">
        <f t="shared" si="46"/>
        <v>0.27961642846977924</v>
      </c>
      <c r="AJ94">
        <f t="shared" si="47"/>
        <v>0.69686345995976684</v>
      </c>
      <c r="AK94">
        <f t="shared" si="48"/>
        <v>0.65231210482881852</v>
      </c>
      <c r="AL94">
        <f t="shared" si="49"/>
        <v>0.51312564898078383</v>
      </c>
      <c r="AM94">
        <f t="shared" si="50"/>
        <v>0.56870522579289484</v>
      </c>
    </row>
    <row r="95" spans="1:39" x14ac:dyDescent="0.2">
      <c r="A95" t="s">
        <v>197</v>
      </c>
      <c r="B95">
        <f>[6]ST001!J106</f>
        <v>0.29938485123445951</v>
      </c>
      <c r="C95">
        <f>[6]ST002!J106</f>
        <v>1.2529036180762942</v>
      </c>
      <c r="D95">
        <f>[6]ST003!J106</f>
        <v>2.7353846854159531</v>
      </c>
      <c r="E95">
        <f>[7]ST004!J106</f>
        <v>1.6780325103888101</v>
      </c>
      <c r="F95">
        <f>[6]ROT001!J106</f>
        <v>0.48248373592854149</v>
      </c>
      <c r="G95">
        <f>[6]ROT002!J106</f>
        <v>0.56709556175681108</v>
      </c>
      <c r="H95">
        <f>[6]ROT003!J106</f>
        <v>1.3703780191827026</v>
      </c>
      <c r="I95">
        <f>[7]ROT004!J106</f>
        <v>3.5040943238842681</v>
      </c>
      <c r="J95">
        <f>[7]MIX001!J106</f>
        <v>3.9232084591691221</v>
      </c>
      <c r="K95">
        <f>[7]MIX002!J106</f>
        <v>3.9096433563777344</v>
      </c>
      <c r="L95">
        <f>[7]MIX003!J106</f>
        <v>4.2103328142951497</v>
      </c>
      <c r="N95">
        <f>PUF!G95</f>
        <v>114</v>
      </c>
      <c r="O95">
        <f t="shared" si="29"/>
        <v>0.15277422148921091</v>
      </c>
      <c r="P95">
        <f t="shared" si="30"/>
        <v>0.23642601825293516</v>
      </c>
      <c r="Q95">
        <f t="shared" si="31"/>
        <v>0.28092369152618363</v>
      </c>
      <c r="R95">
        <f t="shared" si="32"/>
        <v>0.28902027676271086</v>
      </c>
      <c r="S95">
        <f t="shared" si="33"/>
        <v>0.20419496139517615</v>
      </c>
      <c r="T95">
        <f t="shared" si="34"/>
        <v>0.38057061449730217</v>
      </c>
      <c r="U95">
        <f t="shared" si="35"/>
        <v>0.54261004739057972</v>
      </c>
      <c r="V95">
        <f t="shared" si="36"/>
        <v>0.56151619380928897</v>
      </c>
      <c r="W95">
        <f t="shared" si="37"/>
        <v>0.45105215694186923</v>
      </c>
      <c r="X95">
        <f t="shared" si="38"/>
        <v>0.41936271884899007</v>
      </c>
      <c r="Y95">
        <f t="shared" si="39"/>
        <v>0.46181166358895798</v>
      </c>
      <c r="Z95">
        <f>[8]WB!N95</f>
        <v>1.394813574087397E-2</v>
      </c>
      <c r="AB95" t="str">
        <f>PUF!S95</f>
        <v xml:space="preserve">PCB114 </v>
      </c>
      <c r="AC95">
        <f t="shared" si="40"/>
        <v>0.15277422148921091</v>
      </c>
      <c r="AD95">
        <f t="shared" si="41"/>
        <v>0.23642601825293516</v>
      </c>
      <c r="AE95">
        <f t="shared" si="42"/>
        <v>0.28092369152618363</v>
      </c>
      <c r="AF95">
        <f t="shared" si="43"/>
        <v>0.28902027676271086</v>
      </c>
      <c r="AG95">
        <f t="shared" si="44"/>
        <v>0.20419496139517615</v>
      </c>
      <c r="AH95">
        <f t="shared" si="45"/>
        <v>0.38057061449730217</v>
      </c>
      <c r="AI95">
        <f t="shared" si="46"/>
        <v>0.54261004739057972</v>
      </c>
      <c r="AJ95">
        <f t="shared" si="47"/>
        <v>0.56151619380928897</v>
      </c>
      <c r="AK95">
        <f t="shared" si="48"/>
        <v>0.45105215694186923</v>
      </c>
      <c r="AL95">
        <f t="shared" si="49"/>
        <v>0.41936271884899007</v>
      </c>
      <c r="AM95">
        <f t="shared" si="50"/>
        <v>0.46181166358895798</v>
      </c>
    </row>
    <row r="96" spans="1:39" x14ac:dyDescent="0.2">
      <c r="A96">
        <v>110</v>
      </c>
      <c r="B96">
        <f>[6]ST001!J107</f>
        <v>2.4552659866060167</v>
      </c>
      <c r="C96">
        <f>[6]ST002!J107</f>
        <v>4.2203789920411028</v>
      </c>
      <c r="D96">
        <f>[6]ST003!J107</f>
        <v>4.1415019236997317</v>
      </c>
      <c r="E96">
        <f>[7]ST004!J107</f>
        <v>4.4967895198694618</v>
      </c>
      <c r="F96">
        <f>[6]ROT001!J107</f>
        <v>4.2532507420864523</v>
      </c>
      <c r="G96">
        <f>[6]ROT002!J107</f>
        <v>6.7787091404140467</v>
      </c>
      <c r="H96">
        <f>[6]ROT003!J107</f>
        <v>8.4618567196034498</v>
      </c>
      <c r="I96">
        <f>[7]ROT004!J107</f>
        <v>9.6182471962932361</v>
      </c>
      <c r="J96">
        <f>[7]MIX001!J107</f>
        <v>7.9236482042620322</v>
      </c>
      <c r="K96">
        <f>[7]MIX002!J107</f>
        <v>6.8113382420572401</v>
      </c>
      <c r="L96">
        <f>[7]MIX003!J107</f>
        <v>7.3481977336253026</v>
      </c>
      <c r="N96">
        <f>PUF!G96</f>
        <v>115</v>
      </c>
      <c r="O96">
        <f t="shared" si="29"/>
        <v>0.50490571535030149</v>
      </c>
      <c r="P96">
        <f t="shared" si="30"/>
        <v>0.72870725294781913</v>
      </c>
      <c r="Q96">
        <f t="shared" si="31"/>
        <v>0.73829774103084178</v>
      </c>
      <c r="R96">
        <f t="shared" si="32"/>
        <v>1.8244628242827834</v>
      </c>
      <c r="S96">
        <f t="shared" si="33"/>
        <v>0.89513104064277738</v>
      </c>
      <c r="T96">
        <f t="shared" si="34"/>
        <v>1.3986491405201471</v>
      </c>
      <c r="U96">
        <f t="shared" si="35"/>
        <v>11.276485076823887</v>
      </c>
      <c r="V96">
        <f t="shared" si="36"/>
        <v>3.7320938136252138</v>
      </c>
      <c r="W96">
        <f t="shared" si="37"/>
        <v>3.7028766554024917</v>
      </c>
      <c r="X96">
        <f t="shared" si="38"/>
        <v>1.9384663171399052</v>
      </c>
      <c r="Y96">
        <f t="shared" si="39"/>
        <v>2.2438556768590185</v>
      </c>
      <c r="Z96">
        <f>[8]WB!N96</f>
        <v>1.0864244980305578E-2</v>
      </c>
      <c r="AB96" t="str">
        <f>PUF!S96</f>
        <v xml:space="preserve">PCB115 </v>
      </c>
      <c r="AC96">
        <f t="shared" si="40"/>
        <v>0.50490571535030149</v>
      </c>
      <c r="AD96">
        <f t="shared" si="41"/>
        <v>0.72870725294781913</v>
      </c>
      <c r="AE96">
        <f t="shared" si="42"/>
        <v>0.73829774103084178</v>
      </c>
      <c r="AF96">
        <f t="shared" si="43"/>
        <v>1.8244628242827834</v>
      </c>
      <c r="AG96">
        <f t="shared" si="44"/>
        <v>0.89513104064277738</v>
      </c>
      <c r="AH96">
        <f t="shared" si="45"/>
        <v>1.3986491405201471</v>
      </c>
      <c r="AI96">
        <f t="shared" si="46"/>
        <v>11.276485076823887</v>
      </c>
      <c r="AJ96">
        <f t="shared" si="47"/>
        <v>3.7320938136252138</v>
      </c>
      <c r="AK96">
        <f t="shared" si="48"/>
        <v>3.7028766554024917</v>
      </c>
      <c r="AL96">
        <f t="shared" si="49"/>
        <v>1.9384663171399052</v>
      </c>
      <c r="AM96">
        <f t="shared" si="50"/>
        <v>2.2438556768590185</v>
      </c>
    </row>
    <row r="97" spans="1:39" x14ac:dyDescent="0.2">
      <c r="A97">
        <v>115</v>
      </c>
      <c r="B97">
        <f>[6]ST001!J108</f>
        <v>0.19197637310319243</v>
      </c>
      <c r="C97">
        <f>[6]ST002!J108</f>
        <v>0.31811502723977669</v>
      </c>
      <c r="D97">
        <f>[6]ST003!J108</f>
        <v>0.32897585718597921</v>
      </c>
      <c r="E97">
        <f>[7]ST004!J108</f>
        <v>0.63958238157743219</v>
      </c>
      <c r="F97">
        <f>[6]ROT001!J108</f>
        <v>0.39939703382940067</v>
      </c>
      <c r="G97">
        <f>[6]ROT002!J108</f>
        <v>0.52590462077405531</v>
      </c>
      <c r="H97">
        <f>[6]ROT003!J108</f>
        <v>3.8948219242872617</v>
      </c>
      <c r="I97">
        <f>[7]ROT004!J108</f>
        <v>1.2657391994308334</v>
      </c>
      <c r="J97">
        <f>[7]MIX001!J108</f>
        <v>1.2666868985785213</v>
      </c>
      <c r="K97">
        <f>[7]MIX002!J108</f>
        <v>0.74003139688756325</v>
      </c>
      <c r="L97">
        <f>[7]MIX003!J108</f>
        <v>0.84551083475847066</v>
      </c>
      <c r="N97">
        <f>PUF!G97</f>
        <v>117</v>
      </c>
      <c r="O97">
        <f t="shared" si="29"/>
        <v>0.2823249572430922</v>
      </c>
      <c r="P97">
        <f t="shared" si="30"/>
        <v>0.65774438186980499</v>
      </c>
      <c r="Q97">
        <f t="shared" si="31"/>
        <v>1.2455240098760847</v>
      </c>
      <c r="R97">
        <f t="shared" si="32"/>
        <v>0.88883075018325242</v>
      </c>
      <c r="S97">
        <f t="shared" si="33"/>
        <v>0.3769610219527405</v>
      </c>
      <c r="T97">
        <f t="shared" si="34"/>
        <v>1.117283406696735</v>
      </c>
      <c r="U97">
        <f t="shared" si="35"/>
        <v>1.0257533518532478</v>
      </c>
      <c r="V97">
        <f t="shared" si="36"/>
        <v>2.0918329321896088</v>
      </c>
      <c r="W97">
        <f t="shared" si="37"/>
        <v>2.4924243833362527</v>
      </c>
      <c r="X97">
        <f t="shared" si="38"/>
        <v>2.1285740631232226</v>
      </c>
      <c r="Y97">
        <f t="shared" si="39"/>
        <v>2.3162387954845438</v>
      </c>
      <c r="Z97">
        <f>[8]WB!N97</f>
        <v>1.077405485979786E-2</v>
      </c>
      <c r="AB97" t="str">
        <f>PUF!S97</f>
        <v xml:space="preserve">PCB117 </v>
      </c>
      <c r="AC97">
        <f t="shared" si="40"/>
        <v>0.2823249572430922</v>
      </c>
      <c r="AD97">
        <f t="shared" si="41"/>
        <v>0.65774438186980499</v>
      </c>
      <c r="AE97">
        <f t="shared" si="42"/>
        <v>1.2455240098760847</v>
      </c>
      <c r="AF97">
        <f t="shared" si="43"/>
        <v>0.88883075018325242</v>
      </c>
      <c r="AG97">
        <f t="shared" si="44"/>
        <v>0.3769610219527405</v>
      </c>
      <c r="AH97">
        <f t="shared" si="45"/>
        <v>1.117283406696735</v>
      </c>
      <c r="AI97">
        <f t="shared" si="46"/>
        <v>1.0257533518532478</v>
      </c>
      <c r="AJ97">
        <f t="shared" si="47"/>
        <v>2.0918329321896088</v>
      </c>
      <c r="AK97">
        <f t="shared" si="48"/>
        <v>2.4924243833362527</v>
      </c>
      <c r="AL97">
        <f t="shared" si="49"/>
        <v>2.1285740631232226</v>
      </c>
      <c r="AM97">
        <f t="shared" si="50"/>
        <v>2.3162387954845438</v>
      </c>
    </row>
    <row r="98" spans="1:39" x14ac:dyDescent="0.2">
      <c r="A98">
        <v>82</v>
      </c>
      <c r="B98">
        <f>[6]ST001!J109</f>
        <v>0.29093948543633508</v>
      </c>
      <c r="C98">
        <f>[6]ST002!J109</f>
        <v>0.63972450955976157</v>
      </c>
      <c r="D98">
        <f>[6]ST003!J109</f>
        <v>0.76925015694309706</v>
      </c>
      <c r="E98">
        <f>[7]ST004!J109</f>
        <v>0.69077381518954517</v>
      </c>
      <c r="F98">
        <f>[6]ROT001!J109</f>
        <v>0.48761569705984587</v>
      </c>
      <c r="G98">
        <f>[6]ROT002!J109</f>
        <v>0.80049066695133586</v>
      </c>
      <c r="H98">
        <f>[6]ROT003!J109</f>
        <v>1.1882358562903925</v>
      </c>
      <c r="I98">
        <f>[7]ROT004!J109</f>
        <v>1.399065450147905</v>
      </c>
      <c r="J98">
        <f>[7]MIX001!J109</f>
        <v>1.4252811089831219</v>
      </c>
      <c r="K98">
        <f>[7]MIX002!J109</f>
        <v>1.2249396376024597</v>
      </c>
      <c r="L98">
        <f>[7]MIX003!J109</f>
        <v>1.4154658474217214</v>
      </c>
      <c r="N98">
        <f>PUF!G98</f>
        <v>118</v>
      </c>
      <c r="O98">
        <f t="shared" si="29"/>
        <v>2.8851904828517183</v>
      </c>
      <c r="P98">
        <f t="shared" si="30"/>
        <v>6.025986809137664</v>
      </c>
      <c r="Q98">
        <f t="shared" si="31"/>
        <v>6.4089705932245709</v>
      </c>
      <c r="R98">
        <f t="shared" si="32"/>
        <v>7.259892768131027</v>
      </c>
      <c r="S98">
        <f t="shared" si="33"/>
        <v>4.4807341963736276</v>
      </c>
      <c r="T98">
        <f t="shared" si="34"/>
        <v>9.5540458483209765</v>
      </c>
      <c r="U98">
        <f t="shared" si="35"/>
        <v>14.625779967925263</v>
      </c>
      <c r="V98">
        <f t="shared" si="36"/>
        <v>15.644316489481714</v>
      </c>
      <c r="W98">
        <f t="shared" si="37"/>
        <v>14.763116362140243</v>
      </c>
      <c r="X98">
        <f t="shared" si="38"/>
        <v>11.596403124451259</v>
      </c>
      <c r="Y98">
        <f t="shared" si="39"/>
        <v>11.738134099604279</v>
      </c>
      <c r="Z98">
        <f>[8]WB!N98</f>
        <v>6.2627136745917203E-2</v>
      </c>
      <c r="AB98" t="str">
        <f>PUF!S98</f>
        <v xml:space="preserve">PCB118 </v>
      </c>
      <c r="AC98">
        <f t="shared" si="40"/>
        <v>2.8851904828517183</v>
      </c>
      <c r="AD98">
        <f t="shared" si="41"/>
        <v>6.025986809137664</v>
      </c>
      <c r="AE98">
        <f t="shared" si="42"/>
        <v>6.4089705932245709</v>
      </c>
      <c r="AF98">
        <f t="shared" si="43"/>
        <v>7.259892768131027</v>
      </c>
      <c r="AG98">
        <f t="shared" si="44"/>
        <v>4.4807341963736276</v>
      </c>
      <c r="AH98">
        <f t="shared" si="45"/>
        <v>9.5540458483209765</v>
      </c>
      <c r="AI98">
        <f t="shared" si="46"/>
        <v>14.625779967925263</v>
      </c>
      <c r="AJ98">
        <f t="shared" si="47"/>
        <v>15.644316489481714</v>
      </c>
      <c r="AK98">
        <f t="shared" si="48"/>
        <v>14.763116362140243</v>
      </c>
      <c r="AL98">
        <f t="shared" si="49"/>
        <v>11.596403124451259</v>
      </c>
      <c r="AM98">
        <f t="shared" si="50"/>
        <v>11.738134099604279</v>
      </c>
    </row>
    <row r="99" spans="1:39" x14ac:dyDescent="0.2">
      <c r="A99">
        <v>111</v>
      </c>
      <c r="B99">
        <f>[6]ST001!J110</f>
        <v>3.2315376556514425E-2</v>
      </c>
      <c r="C99">
        <f>[6]ST002!J110</f>
        <v>5.2894150981879204E-2</v>
      </c>
      <c r="D99">
        <f>[6]ST003!J110</f>
        <v>5.3057060842603122E-2</v>
      </c>
      <c r="E99">
        <f>[7]ST004!J110</f>
        <v>6.1804265419391338E-2</v>
      </c>
      <c r="F99">
        <f>[6]ROT001!J110</f>
        <v>4.3321054879348141E-2</v>
      </c>
      <c r="G99">
        <f>[6]ROT002!J110</f>
        <v>4.885018231612024E-2</v>
      </c>
      <c r="H99">
        <f>[6]ROT003!J110</f>
        <v>7.0036731422676621E-2</v>
      </c>
      <c r="I99">
        <f>[7]ROT004!J110</f>
        <v>9.712812213862923E-2</v>
      </c>
      <c r="J99">
        <f>[7]MIX001!J110</f>
        <v>0.10997675996668084</v>
      </c>
      <c r="K99">
        <f>[7]MIX002!J110</f>
        <v>8.6310041723467804E-2</v>
      </c>
      <c r="L99">
        <f>[7]MIX003!J110</f>
        <v>8.3891860205503654E-2</v>
      </c>
      <c r="N99">
        <f>PUF!G99</f>
        <v>120</v>
      </c>
      <c r="O99">
        <f t="shared" si="29"/>
        <v>6.8586941088470216E-2</v>
      </c>
      <c r="P99">
        <f t="shared" si="30"/>
        <v>0.11654790570817138</v>
      </c>
      <c r="Q99">
        <f t="shared" si="31"/>
        <v>5.6523817839464467E-2</v>
      </c>
      <c r="R99">
        <f t="shared" si="32"/>
        <v>0.12875220994113606</v>
      </c>
      <c r="S99">
        <f t="shared" si="33"/>
        <v>0.11430185379855386</v>
      </c>
      <c r="T99">
        <f t="shared" si="34"/>
        <v>0.11306552598396215</v>
      </c>
      <c r="U99">
        <f t="shared" si="35"/>
        <v>0.18635375737437374</v>
      </c>
      <c r="V99">
        <f t="shared" si="36"/>
        <v>0.17219830060815999</v>
      </c>
      <c r="W99">
        <f t="shared" si="37"/>
        <v>0.13427217981757586</v>
      </c>
      <c r="X99">
        <f t="shared" si="38"/>
        <v>0.19037433126145439</v>
      </c>
      <c r="Y99">
        <f t="shared" si="39"/>
        <v>0.14744817626132997</v>
      </c>
      <c r="Z99">
        <f>[8]WB!N99</f>
        <v>9.123466253345482E-3</v>
      </c>
      <c r="AB99" t="str">
        <f>PUF!S99</f>
        <v xml:space="preserve">PCB120 </v>
      </c>
      <c r="AC99">
        <f t="shared" si="40"/>
        <v>6.8586941088470216E-2</v>
      </c>
      <c r="AD99">
        <f t="shared" si="41"/>
        <v>0.11654790570817138</v>
      </c>
      <c r="AE99">
        <f t="shared" si="42"/>
        <v>5.6523817839464467E-2</v>
      </c>
      <c r="AF99">
        <f t="shared" si="43"/>
        <v>0.12875220994113606</v>
      </c>
      <c r="AG99">
        <f t="shared" si="44"/>
        <v>0.11430185379855386</v>
      </c>
      <c r="AH99">
        <f t="shared" si="45"/>
        <v>0.11306552598396215</v>
      </c>
      <c r="AI99">
        <f t="shared" si="46"/>
        <v>0.18635375737437374</v>
      </c>
      <c r="AJ99">
        <f t="shared" si="47"/>
        <v>0.17219830060815999</v>
      </c>
      <c r="AK99">
        <f t="shared" si="48"/>
        <v>0.13427217981757586</v>
      </c>
      <c r="AL99">
        <f t="shared" si="49"/>
        <v>0.19037433126145439</v>
      </c>
      <c r="AM99">
        <f t="shared" si="50"/>
        <v>0.14744817626132997</v>
      </c>
    </row>
    <row r="100" spans="1:39" x14ac:dyDescent="0.2">
      <c r="A100">
        <v>120</v>
      </c>
      <c r="B100">
        <f>[6]ST001!J111</f>
        <v>2.6078279156082788E-2</v>
      </c>
      <c r="C100">
        <f>[6]ST002!J111</f>
        <v>5.0878648523275713E-2</v>
      </c>
      <c r="D100">
        <f>[6]ST003!J111</f>
        <v>2.518627701501416E-2</v>
      </c>
      <c r="E100">
        <f>[7]ST004!J111</f>
        <v>4.5135282545360228E-2</v>
      </c>
      <c r="F100">
        <f>[6]ROT001!J111</f>
        <v>5.1000154497561026E-2</v>
      </c>
      <c r="G100">
        <f>[6]ROT002!J111</f>
        <v>4.2513651810561555E-2</v>
      </c>
      <c r="H100">
        <f>[6]ROT003!J111</f>
        <v>6.436533147964324E-2</v>
      </c>
      <c r="I100">
        <f>[7]ROT004!J111</f>
        <v>5.8401034389702587E-2</v>
      </c>
      <c r="J100">
        <f>[7]MIX001!J111</f>
        <v>4.5932075747204544E-2</v>
      </c>
      <c r="K100">
        <f>[7]MIX002!J111</f>
        <v>7.2677549797622726E-2</v>
      </c>
      <c r="L100">
        <f>[7]MIX003!J111</f>
        <v>5.556018235934173E-2</v>
      </c>
      <c r="N100">
        <f>PUF!G100</f>
        <v>121</v>
      </c>
      <c r="O100">
        <f t="shared" si="29"/>
        <v>5.4333650978089211E-2</v>
      </c>
      <c r="P100">
        <f t="shared" si="30"/>
        <v>7.7318747798994489E-2</v>
      </c>
      <c r="Q100">
        <f t="shared" si="31"/>
        <v>5.7747414816253916E-2</v>
      </c>
      <c r="R100">
        <f t="shared" si="32"/>
        <v>6.0427880255861009E-2</v>
      </c>
      <c r="S100">
        <f t="shared" si="33"/>
        <v>6.1641395042617168E-2</v>
      </c>
      <c r="T100">
        <f t="shared" si="34"/>
        <v>4.2004766260788792E-2</v>
      </c>
      <c r="U100">
        <f t="shared" si="35"/>
        <v>8.9162350493252759E-2</v>
      </c>
      <c r="V100">
        <f t="shared" si="36"/>
        <v>5.5637911972451014E-2</v>
      </c>
      <c r="W100">
        <f t="shared" si="37"/>
        <v>0.10479072249765238</v>
      </c>
      <c r="X100">
        <f t="shared" si="38"/>
        <v>4.8605478473998688E-2</v>
      </c>
      <c r="Y100">
        <f t="shared" si="39"/>
        <v>6.0056602235819441E-2</v>
      </c>
      <c r="Z100">
        <f>[8]WB!N100</f>
        <v>7.8343969653339451E-3</v>
      </c>
      <c r="AB100" t="str">
        <f>PUF!S100</f>
        <v xml:space="preserve">PCB121 </v>
      </c>
      <c r="AC100">
        <f t="shared" si="40"/>
        <v>5.4333650978089211E-2</v>
      </c>
      <c r="AD100">
        <f t="shared" si="41"/>
        <v>7.7318747798994489E-2</v>
      </c>
      <c r="AE100">
        <f t="shared" si="42"/>
        <v>5.7747414816253916E-2</v>
      </c>
      <c r="AF100">
        <f t="shared" si="43"/>
        <v>6.0427880255861009E-2</v>
      </c>
      <c r="AG100">
        <f t="shared" si="44"/>
        <v>6.1641395042617168E-2</v>
      </c>
      <c r="AH100">
        <f t="shared" si="45"/>
        <v>4.2004766260788792E-2</v>
      </c>
      <c r="AI100">
        <f t="shared" si="46"/>
        <v>8.9162350493252759E-2</v>
      </c>
      <c r="AJ100">
        <f t="shared" si="47"/>
        <v>5.5637911972451014E-2</v>
      </c>
      <c r="AK100">
        <f t="shared" si="48"/>
        <v>0.10479072249765238</v>
      </c>
      <c r="AL100">
        <f t="shared" si="49"/>
        <v>4.8605478473998688E-2</v>
      </c>
      <c r="AM100">
        <f t="shared" si="50"/>
        <v>6.0056602235819441E-2</v>
      </c>
    </row>
    <row r="101" spans="1:39" x14ac:dyDescent="0.2">
      <c r="A101" t="s">
        <v>202</v>
      </c>
      <c r="B101">
        <f>[6]ST001!J112</f>
        <v>8.546520896422366E-2</v>
      </c>
      <c r="C101">
        <f>[6]ST002!J112</f>
        <v>0.16047851263284868</v>
      </c>
      <c r="D101">
        <f>[6]ST003!J112</f>
        <v>0.20788327645454238</v>
      </c>
      <c r="E101">
        <f>[7]ST004!J112</f>
        <v>0.15390307511424997</v>
      </c>
      <c r="F101">
        <f>[6]ROT001!J112</f>
        <v>0.1595523635059963</v>
      </c>
      <c r="G101">
        <f>[6]ROT002!J112</f>
        <v>0.23295894397074918</v>
      </c>
      <c r="H101">
        <f>[6]ROT003!J112</f>
        <v>0.26160558595849842</v>
      </c>
      <c r="I101">
        <f>[7]ROT004!J112</f>
        <v>0.34692322267781561</v>
      </c>
      <c r="J101">
        <f>[7]MIX001!J112</f>
        <v>0.26234445044743171</v>
      </c>
      <c r="K101">
        <f>[7]MIX002!J112</f>
        <v>0.24980458536645622</v>
      </c>
      <c r="L101">
        <f>[7]MIX003!J112</f>
        <v>0.24727487845666674</v>
      </c>
      <c r="N101">
        <f>PUF!G101</f>
        <v>122</v>
      </c>
      <c r="O101">
        <f t="shared" si="29"/>
        <v>0.12531426933121637</v>
      </c>
      <c r="P101">
        <f t="shared" si="30"/>
        <v>0.22112514698357294</v>
      </c>
      <c r="Q101">
        <f t="shared" si="31"/>
        <v>0.22097053546731066</v>
      </c>
      <c r="R101">
        <f t="shared" si="32"/>
        <v>0.28632257765017421</v>
      </c>
      <c r="S101">
        <f t="shared" si="33"/>
        <v>0.13427047112462473</v>
      </c>
      <c r="T101">
        <f t="shared" si="34"/>
        <v>0.32023933153942719</v>
      </c>
      <c r="U101">
        <f t="shared" si="35"/>
        <v>0.42640603853711734</v>
      </c>
      <c r="V101">
        <f t="shared" si="36"/>
        <v>0.49437870592274102</v>
      </c>
      <c r="W101">
        <f t="shared" si="37"/>
        <v>0.49428198240775351</v>
      </c>
      <c r="X101">
        <f t="shared" si="38"/>
        <v>0.42886231330647145</v>
      </c>
      <c r="Y101">
        <f t="shared" si="39"/>
        <v>0.40675672143404523</v>
      </c>
      <c r="Z101">
        <f>[8]WB!N101</f>
        <v>9.7633588810707769E-3</v>
      </c>
      <c r="AB101" t="str">
        <f>PUF!S101</f>
        <v xml:space="preserve">PCB122 </v>
      </c>
      <c r="AC101">
        <f t="shared" si="40"/>
        <v>0.12531426933121637</v>
      </c>
      <c r="AD101">
        <f t="shared" si="41"/>
        <v>0.22112514698357294</v>
      </c>
      <c r="AE101">
        <f t="shared" si="42"/>
        <v>0.22097053546731066</v>
      </c>
      <c r="AF101">
        <f t="shared" si="43"/>
        <v>0.28632257765017421</v>
      </c>
      <c r="AG101">
        <f t="shared" si="44"/>
        <v>0.13427047112462473</v>
      </c>
      <c r="AH101">
        <f t="shared" si="45"/>
        <v>0.32023933153942719</v>
      </c>
      <c r="AI101">
        <f t="shared" si="46"/>
        <v>0.42640603853711734</v>
      </c>
      <c r="AJ101">
        <f t="shared" si="47"/>
        <v>0.49437870592274102</v>
      </c>
      <c r="AK101">
        <f t="shared" si="48"/>
        <v>0.49428198240775351</v>
      </c>
      <c r="AL101">
        <f t="shared" si="49"/>
        <v>0.42886231330647145</v>
      </c>
      <c r="AM101">
        <f t="shared" si="50"/>
        <v>0.40675672143404523</v>
      </c>
    </row>
    <row r="102" spans="1:39" x14ac:dyDescent="0.2">
      <c r="A102">
        <v>107</v>
      </c>
      <c r="B102">
        <f>[6]ST001!J113</f>
        <v>8.6891675058307541E-2</v>
      </c>
      <c r="C102">
        <f>[6]ST002!J113</f>
        <v>0.18616206635816884</v>
      </c>
      <c r="D102">
        <f>[6]ST003!J113</f>
        <v>0.22826121216798653</v>
      </c>
      <c r="E102">
        <f>[7]ST004!J113</f>
        <v>0.17055614897284774</v>
      </c>
      <c r="F102">
        <f>[6]ROT001!J113</f>
        <v>0.19042676108859671</v>
      </c>
      <c r="G102">
        <f>[6]ROT002!J113</f>
        <v>0.28385467614847265</v>
      </c>
      <c r="H102">
        <f>[6]ROT003!J113</f>
        <v>0.36890930978458597</v>
      </c>
      <c r="I102">
        <f>[7]ROT004!J113</f>
        <v>0.34806761096757399</v>
      </c>
      <c r="J102">
        <f>[7]MIX001!J113</f>
        <v>0.30182418741843664</v>
      </c>
      <c r="K102">
        <f>[7]MIX002!J113</f>
        <v>0.29893478902130838</v>
      </c>
      <c r="L102">
        <f>[7]MIX003!J113</f>
        <v>0.34624127979141733</v>
      </c>
      <c r="N102">
        <f>PUF!G102</f>
        <v>123</v>
      </c>
      <c r="O102">
        <f t="shared" si="29"/>
        <v>9.9601025287110331E-2</v>
      </c>
      <c r="P102">
        <f t="shared" si="30"/>
        <v>0.16441359346621198</v>
      </c>
      <c r="Q102">
        <f t="shared" si="31"/>
        <v>0.15462685296439649</v>
      </c>
      <c r="R102">
        <f t="shared" si="32"/>
        <v>0.19284314312985382</v>
      </c>
      <c r="S102">
        <f t="shared" si="33"/>
        <v>0.13530811438429258</v>
      </c>
      <c r="T102">
        <f t="shared" si="34"/>
        <v>0.21123107582326398</v>
      </c>
      <c r="U102">
        <f t="shared" si="35"/>
        <v>0.19216043008775696</v>
      </c>
      <c r="V102">
        <f t="shared" si="36"/>
        <v>0.52508767434039005</v>
      </c>
      <c r="W102">
        <f t="shared" si="37"/>
        <v>0.35945076830889594</v>
      </c>
      <c r="X102">
        <f t="shared" si="38"/>
        <v>0.30569416824060064</v>
      </c>
      <c r="Y102">
        <f t="shared" si="39"/>
        <v>0.31181904691991907</v>
      </c>
      <c r="Z102">
        <f>[8]WB!N102</f>
        <v>1.2190958206147887E-2</v>
      </c>
      <c r="AB102" t="str">
        <f>PUF!S102</f>
        <v xml:space="preserve">PCB123 </v>
      </c>
      <c r="AC102">
        <f t="shared" si="40"/>
        <v>9.9601025287110331E-2</v>
      </c>
      <c r="AD102">
        <f t="shared" si="41"/>
        <v>0.16441359346621198</v>
      </c>
      <c r="AE102">
        <f t="shared" si="42"/>
        <v>0.15462685296439649</v>
      </c>
      <c r="AF102">
        <f t="shared" si="43"/>
        <v>0.19284314312985382</v>
      </c>
      <c r="AG102">
        <f t="shared" si="44"/>
        <v>0.13530811438429258</v>
      </c>
      <c r="AH102">
        <f t="shared" si="45"/>
        <v>0.21123107582326398</v>
      </c>
      <c r="AI102">
        <f t="shared" si="46"/>
        <v>0.19216043008775696</v>
      </c>
      <c r="AJ102">
        <f t="shared" si="47"/>
        <v>0.52508767434039005</v>
      </c>
      <c r="AK102">
        <f t="shared" si="48"/>
        <v>0.35945076830889594</v>
      </c>
      <c r="AL102">
        <f t="shared" si="49"/>
        <v>0.30569416824060064</v>
      </c>
      <c r="AM102">
        <f t="shared" si="50"/>
        <v>0.31181904691991907</v>
      </c>
    </row>
    <row r="103" spans="1:39" x14ac:dyDescent="0.2">
      <c r="A103">
        <v>123</v>
      </c>
      <c r="B103">
        <f>[6]ST001!J114</f>
        <v>3.7870523170276837E-2</v>
      </c>
      <c r="C103">
        <f>[6]ST002!J114</f>
        <v>7.1774274995227524E-2</v>
      </c>
      <c r="D103">
        <f>[6]ST003!J114</f>
        <v>6.8899711689362611E-2</v>
      </c>
      <c r="E103">
        <f>[7]ST004!J114</f>
        <v>6.7602954202344731E-2</v>
      </c>
      <c r="F103">
        <f>[6]ROT001!J114</f>
        <v>6.0372903054874943E-2</v>
      </c>
      <c r="G103">
        <f>[6]ROT002!J114</f>
        <v>7.942477895865778E-2</v>
      </c>
      <c r="H103">
        <f>[6]ROT003!J114</f>
        <v>6.6370917088737616E-2</v>
      </c>
      <c r="I103">
        <f>[7]ROT004!J114</f>
        <v>0.17808342601790411</v>
      </c>
      <c r="J103">
        <f>[7]MIX001!J114</f>
        <v>0.12296158399890611</v>
      </c>
      <c r="K103">
        <f>[7]MIX002!J114</f>
        <v>0.11670219922998341</v>
      </c>
      <c r="L103">
        <f>[7]MIX003!J114</f>
        <v>0.11749703217272313</v>
      </c>
      <c r="N103">
        <f>PUF!G103</f>
        <v>126</v>
      </c>
      <c r="O103">
        <f t="shared" si="29"/>
        <v>7.1278670318718818E-2</v>
      </c>
      <c r="P103">
        <f t="shared" si="30"/>
        <v>7.7215203140183777E-2</v>
      </c>
      <c r="Q103">
        <f t="shared" si="31"/>
        <v>7.8016883025720157E-2</v>
      </c>
      <c r="R103">
        <f t="shared" si="32"/>
        <v>7.8834516133151539E-2</v>
      </c>
      <c r="S103">
        <f t="shared" si="33"/>
        <v>7.5320015831273068E-2</v>
      </c>
      <c r="T103">
        <f t="shared" si="34"/>
        <v>9.4328668616435934E-2</v>
      </c>
      <c r="U103">
        <f t="shared" si="35"/>
        <v>0.14965200836114914</v>
      </c>
      <c r="V103">
        <f t="shared" si="36"/>
        <v>9.3087719468614605E-2</v>
      </c>
      <c r="W103">
        <f t="shared" si="37"/>
        <v>0.10809667676901917</v>
      </c>
      <c r="X103">
        <f t="shared" si="38"/>
        <v>9.7000453639449036E-2</v>
      </c>
      <c r="Y103">
        <f t="shared" si="39"/>
        <v>0.11829840966474089</v>
      </c>
      <c r="Z103">
        <f>[8]WB!N103</f>
        <v>1.0646147308771121E-2</v>
      </c>
      <c r="AB103" t="str">
        <f>PUF!S103</f>
        <v xml:space="preserve">PCB126 </v>
      </c>
      <c r="AC103">
        <f t="shared" si="40"/>
        <v>7.1278670318718818E-2</v>
      </c>
      <c r="AD103">
        <f t="shared" si="41"/>
        <v>7.7215203140183777E-2</v>
      </c>
      <c r="AE103">
        <f t="shared" si="42"/>
        <v>7.8016883025720157E-2</v>
      </c>
      <c r="AF103">
        <f t="shared" si="43"/>
        <v>7.8834516133151539E-2</v>
      </c>
      <c r="AG103">
        <f t="shared" si="44"/>
        <v>7.5320015831273068E-2</v>
      </c>
      <c r="AH103">
        <f t="shared" si="45"/>
        <v>9.4328668616435934E-2</v>
      </c>
      <c r="AI103">
        <f t="shared" si="46"/>
        <v>0.14965200836114914</v>
      </c>
      <c r="AJ103">
        <f t="shared" si="47"/>
        <v>9.3087719468614605E-2</v>
      </c>
      <c r="AK103">
        <f t="shared" si="48"/>
        <v>0.10809667676901917</v>
      </c>
      <c r="AL103">
        <f t="shared" si="49"/>
        <v>9.7000453639449036E-2</v>
      </c>
      <c r="AM103">
        <f t="shared" si="50"/>
        <v>0.11829840966474089</v>
      </c>
    </row>
    <row r="104" spans="1:39" x14ac:dyDescent="0.2">
      <c r="A104">
        <v>106</v>
      </c>
      <c r="B104">
        <f>[6]ST001!J115</f>
        <v>1.9429767237805332E-2</v>
      </c>
      <c r="C104">
        <f>[6]ST002!J115</f>
        <v>8.4856114332678853E-2</v>
      </c>
      <c r="D104">
        <f>[6]ST003!J115</f>
        <v>0.18724382209824136</v>
      </c>
      <c r="E104">
        <f>[7]ST004!J115</f>
        <v>4.2109570751128936E-2</v>
      </c>
      <c r="F104">
        <f>[6]ROT001!J115</f>
        <v>2.8991422799776092E-2</v>
      </c>
      <c r="G104">
        <f>[6]ROT002!J115</f>
        <v>2.3932247336813293E-2</v>
      </c>
      <c r="H104">
        <f>[6]ROT003!J115</f>
        <v>2.4704476743206947E-2</v>
      </c>
      <c r="I104">
        <f>[7]ROT004!J115</f>
        <v>0.11220137669666325</v>
      </c>
      <c r="J104">
        <f>[7]MIX001!J115</f>
        <v>6.6504031256318041E-2</v>
      </c>
      <c r="K104">
        <f>[7]MIX002!J115</f>
        <v>6.9636314445778724E-2</v>
      </c>
      <c r="L104">
        <f>[7]MIX003!J115</f>
        <v>0.1974543204015696</v>
      </c>
      <c r="N104">
        <f>PUF!G104</f>
        <v>127</v>
      </c>
      <c r="O104">
        <f t="shared" si="29"/>
        <v>5.3690017979829294E-2</v>
      </c>
      <c r="P104">
        <f t="shared" si="30"/>
        <v>7.7992013759069667E-2</v>
      </c>
      <c r="Q104">
        <f t="shared" si="31"/>
        <v>0.13539574922951012</v>
      </c>
      <c r="R104">
        <f t="shared" si="32"/>
        <v>8.3756028384099013E-2</v>
      </c>
      <c r="S104">
        <f t="shared" si="33"/>
        <v>6.084351586413865E-2</v>
      </c>
      <c r="T104">
        <f t="shared" si="34"/>
        <v>0.1230457304963979</v>
      </c>
      <c r="U104">
        <f t="shared" si="35"/>
        <v>0.18336442323469235</v>
      </c>
      <c r="V104">
        <f t="shared" si="36"/>
        <v>0.14069131201422821</v>
      </c>
      <c r="W104">
        <f t="shared" si="37"/>
        <v>9.8038396468070277E-2</v>
      </c>
      <c r="X104">
        <f t="shared" si="38"/>
        <v>9.1910997769153416E-2</v>
      </c>
      <c r="Y104">
        <f t="shared" si="39"/>
        <v>0.11648722921701322</v>
      </c>
      <c r="Z104">
        <f>[8]WB!N104</f>
        <v>1.8141540437112323E-2</v>
      </c>
      <c r="AB104" t="str">
        <f>PUF!S104</f>
        <v xml:space="preserve">PCB127 </v>
      </c>
      <c r="AC104">
        <f t="shared" si="40"/>
        <v>5.3690017979829294E-2</v>
      </c>
      <c r="AD104">
        <f t="shared" si="41"/>
        <v>7.7992013759069667E-2</v>
      </c>
      <c r="AE104">
        <f t="shared" si="42"/>
        <v>0.13539574922951012</v>
      </c>
      <c r="AF104">
        <f t="shared" si="43"/>
        <v>8.3756028384099013E-2</v>
      </c>
      <c r="AG104">
        <f t="shared" si="44"/>
        <v>6.084351586413865E-2</v>
      </c>
      <c r="AH104">
        <f t="shared" si="45"/>
        <v>0.1230457304963979</v>
      </c>
      <c r="AI104">
        <f t="shared" si="46"/>
        <v>0.18336442323469235</v>
      </c>
      <c r="AJ104">
        <f t="shared" si="47"/>
        <v>0.14069131201422821</v>
      </c>
      <c r="AK104">
        <f t="shared" si="48"/>
        <v>9.8038396468070277E-2</v>
      </c>
      <c r="AL104">
        <f t="shared" si="49"/>
        <v>9.1910997769153416E-2</v>
      </c>
      <c r="AM104">
        <f t="shared" si="50"/>
        <v>0.11648722921701322</v>
      </c>
    </row>
    <row r="105" spans="1:39" x14ac:dyDescent="0.2">
      <c r="A105">
        <v>118</v>
      </c>
      <c r="B105">
        <f>[6]ST001!J116</f>
        <v>1.0970135369242866</v>
      </c>
      <c r="C105">
        <f>[6]ST002!J116</f>
        <v>2.6306269769935051</v>
      </c>
      <c r="D105">
        <f>[6]ST003!J116</f>
        <v>2.8557538204599631</v>
      </c>
      <c r="E105">
        <f>[7]ST004!J116</f>
        <v>2.5450228115573421</v>
      </c>
      <c r="F105">
        <f>[6]ROT001!J116</f>
        <v>1.9992513566779189</v>
      </c>
      <c r="G105">
        <f>[6]ROT002!J116</f>
        <v>3.5924069254785378</v>
      </c>
      <c r="H105">
        <f>[6]ROT003!J116</f>
        <v>5.0516458001575568</v>
      </c>
      <c r="I105">
        <f>[7]ROT004!J116</f>
        <v>5.3057681874841789</v>
      </c>
      <c r="J105">
        <f>[7]MIX001!J116</f>
        <v>5.0501941648068716</v>
      </c>
      <c r="K105">
        <f>[7]MIX002!J116</f>
        <v>4.4270577864467473</v>
      </c>
      <c r="L105">
        <f>[7]MIX003!J116</f>
        <v>4.4230650230392934</v>
      </c>
      <c r="N105" t="str">
        <f>PUF!G105</f>
        <v>128/166</v>
      </c>
      <c r="O105">
        <f t="shared" si="29"/>
        <v>0.24314147613384396</v>
      </c>
      <c r="P105">
        <f t="shared" si="30"/>
        <v>0.48766307084171612</v>
      </c>
      <c r="Q105">
        <f t="shared" si="31"/>
        <v>0.45930188319965942</v>
      </c>
      <c r="R105">
        <f t="shared" si="32"/>
        <v>0.5297406418669679</v>
      </c>
      <c r="S105">
        <f t="shared" si="33"/>
        <v>0.34597013955680744</v>
      </c>
      <c r="T105">
        <f t="shared" si="34"/>
        <v>0.64655298053491583</v>
      </c>
      <c r="U105">
        <f t="shared" si="35"/>
        <v>0.89092487126012754</v>
      </c>
      <c r="V105">
        <f t="shared" si="36"/>
        <v>0.99504690734972301</v>
      </c>
      <c r="W105">
        <f t="shared" si="37"/>
        <v>0.8136384260359274</v>
      </c>
      <c r="X105">
        <f t="shared" si="38"/>
        <v>0.84996629732140372</v>
      </c>
      <c r="Y105">
        <f t="shared" si="39"/>
        <v>0.85644100683383639</v>
      </c>
      <c r="Z105">
        <f>[8]WB!N105</f>
        <v>2.3931132150878533E-2</v>
      </c>
      <c r="AB105" t="str">
        <f>PUF!S105</f>
        <v>PCB128+166</v>
      </c>
      <c r="AC105">
        <f t="shared" si="40"/>
        <v>0.24314147613384396</v>
      </c>
      <c r="AD105">
        <f t="shared" si="41"/>
        <v>0.48766307084171612</v>
      </c>
      <c r="AE105">
        <f t="shared" si="42"/>
        <v>0.45930188319965942</v>
      </c>
      <c r="AF105">
        <f t="shared" si="43"/>
        <v>0.5297406418669679</v>
      </c>
      <c r="AG105">
        <f t="shared" si="44"/>
        <v>0.34597013955680744</v>
      </c>
      <c r="AH105">
        <f t="shared" si="45"/>
        <v>0.64655298053491583</v>
      </c>
      <c r="AI105">
        <f t="shared" si="46"/>
        <v>0.89092487126012754</v>
      </c>
      <c r="AJ105">
        <f t="shared" si="47"/>
        <v>0.99504690734972301</v>
      </c>
      <c r="AK105">
        <f t="shared" si="48"/>
        <v>0.8136384260359274</v>
      </c>
      <c r="AL105">
        <f t="shared" si="49"/>
        <v>0.84996629732140372</v>
      </c>
      <c r="AM105">
        <f t="shared" si="50"/>
        <v>0.85644100683383639</v>
      </c>
    </row>
    <row r="106" spans="1:39" x14ac:dyDescent="0.2">
      <c r="A106">
        <v>122</v>
      </c>
      <c r="B106">
        <f>[6]ST001!J117</f>
        <v>4.7647269961269161E-2</v>
      </c>
      <c r="C106">
        <f>[6]ST002!J117</f>
        <v>9.6531538380496981E-2</v>
      </c>
      <c r="D106">
        <f>[6]ST003!J117</f>
        <v>9.8461592496145278E-2</v>
      </c>
      <c r="E106">
        <f>[7]ST004!J117</f>
        <v>0.10037303784738769</v>
      </c>
      <c r="F106">
        <f>[6]ROT001!J117</f>
        <v>5.9909918730493991E-2</v>
      </c>
      <c r="G106">
        <f>[6]ROT002!J117</f>
        <v>0.12041286076045278</v>
      </c>
      <c r="H106">
        <f>[6]ROT003!J117</f>
        <v>0.1472777710632695</v>
      </c>
      <c r="I106">
        <f>[7]ROT004!J117</f>
        <v>0.1676684828140661</v>
      </c>
      <c r="J106">
        <f>[7]MIX001!J117</f>
        <v>0.16908489522756334</v>
      </c>
      <c r="K106">
        <f>[7]MIX002!J117</f>
        <v>0.16372302886174636</v>
      </c>
      <c r="L106">
        <f>[7]MIX003!J117</f>
        <v>0.15327064865630691</v>
      </c>
      <c r="N106" t="str">
        <f>PUF!G106</f>
        <v>129/138/163</v>
      </c>
      <c r="O106">
        <f t="shared" si="29"/>
        <v>1.7653885141013399</v>
      </c>
      <c r="P106">
        <f t="shared" si="30"/>
        <v>3.7317275215708494</v>
      </c>
      <c r="Q106">
        <f t="shared" si="31"/>
        <v>3.9596778905929786</v>
      </c>
      <c r="R106">
        <f t="shared" si="32"/>
        <v>4.941247280643978</v>
      </c>
      <c r="S106">
        <f t="shared" si="33"/>
        <v>2.8506503515427477</v>
      </c>
      <c r="T106">
        <f t="shared" si="34"/>
        <v>5.779228265330036</v>
      </c>
      <c r="U106">
        <f t="shared" si="35"/>
        <v>8.3993839046548384</v>
      </c>
      <c r="V106">
        <f t="shared" si="36"/>
        <v>10.185167122457676</v>
      </c>
      <c r="W106">
        <f t="shared" si="37"/>
        <v>8.6680603937721248</v>
      </c>
      <c r="X106">
        <f t="shared" si="38"/>
        <v>7.8048740083987553</v>
      </c>
      <c r="Y106">
        <f t="shared" si="39"/>
        <v>8.2445562857042347</v>
      </c>
      <c r="Z106">
        <f>[8]WB!N106</f>
        <v>6.3010417307072367E-2</v>
      </c>
      <c r="AB106" t="str">
        <f>PUF!S106</f>
        <v xml:space="preserve">PCB129+138+163 </v>
      </c>
      <c r="AC106">
        <f>IF(O106&gt;$Z106,O106,0)</f>
        <v>1.7653885141013399</v>
      </c>
      <c r="AD106">
        <f t="shared" si="41"/>
        <v>3.7317275215708494</v>
      </c>
      <c r="AE106">
        <f t="shared" si="42"/>
        <v>3.9596778905929786</v>
      </c>
      <c r="AF106">
        <f t="shared" si="43"/>
        <v>4.941247280643978</v>
      </c>
      <c r="AG106">
        <f t="shared" si="44"/>
        <v>2.8506503515427477</v>
      </c>
      <c r="AH106">
        <f t="shared" si="45"/>
        <v>5.779228265330036</v>
      </c>
      <c r="AI106">
        <f t="shared" si="46"/>
        <v>8.3993839046548384</v>
      </c>
      <c r="AJ106">
        <f t="shared" si="47"/>
        <v>10.185167122457676</v>
      </c>
      <c r="AK106">
        <f t="shared" si="48"/>
        <v>8.6680603937721248</v>
      </c>
      <c r="AL106">
        <f t="shared" si="49"/>
        <v>7.8048740083987553</v>
      </c>
      <c r="AM106">
        <f t="shared" si="50"/>
        <v>8.2445562857042347</v>
      </c>
    </row>
    <row r="107" spans="1:39" x14ac:dyDescent="0.2">
      <c r="A107">
        <v>114</v>
      </c>
      <c r="B107">
        <f>[6]ST001!J118</f>
        <v>5.8088153992897761E-2</v>
      </c>
      <c r="C107">
        <f>[6]ST002!J118</f>
        <v>0.10321108913418493</v>
      </c>
      <c r="D107">
        <f>[6]ST003!J118</f>
        <v>0.12517593795511181</v>
      </c>
      <c r="E107">
        <f>[7]ST004!J118</f>
        <v>0.10131874131703981</v>
      </c>
      <c r="F107">
        <f>[6]ROT001!J118</f>
        <v>9.1109411026098777E-2</v>
      </c>
      <c r="G107">
        <f>[6]ROT002!J118</f>
        <v>0.14309796424035331</v>
      </c>
      <c r="H107">
        <f>[6]ROT003!J118</f>
        <v>0.1874138523234429</v>
      </c>
      <c r="I107">
        <f>[7]ROT004!J118</f>
        <v>0.1904381543210027</v>
      </c>
      <c r="J107">
        <f>[7]MIX001!J118</f>
        <v>0.15429675653394012</v>
      </c>
      <c r="K107">
        <f>[7]MIX002!J118</f>
        <v>0.1600964514515143</v>
      </c>
      <c r="L107">
        <f>[7]MIX003!J118</f>
        <v>0.17401598917844793</v>
      </c>
      <c r="N107">
        <f>PUF!G107</f>
        <v>130</v>
      </c>
      <c r="O107">
        <f t="shared" si="29"/>
        <v>0.18488756486808139</v>
      </c>
      <c r="P107">
        <f t="shared" si="30"/>
        <v>0.3294158014191807</v>
      </c>
      <c r="Q107">
        <f t="shared" si="31"/>
        <v>0.34210645426636843</v>
      </c>
      <c r="R107">
        <f t="shared" si="32"/>
        <v>0.43437144229028718</v>
      </c>
      <c r="S107">
        <f t="shared" si="33"/>
        <v>0.29550967266758305</v>
      </c>
      <c r="T107">
        <f t="shared" si="34"/>
        <v>0.54203422237121213</v>
      </c>
      <c r="U107">
        <f t="shared" si="35"/>
        <v>0.76836714331912337</v>
      </c>
      <c r="V107">
        <f t="shared" si="36"/>
        <v>0.78248687957300922</v>
      </c>
      <c r="W107">
        <f t="shared" si="37"/>
        <v>0.68908538344257597</v>
      </c>
      <c r="X107">
        <f t="shared" si="38"/>
        <v>0.62209241251028158</v>
      </c>
      <c r="Y107">
        <f t="shared" si="39"/>
        <v>0.65702062330844002</v>
      </c>
      <c r="Z107">
        <f>[8]WB!N107</f>
        <v>1.9366811006788186E-2</v>
      </c>
      <c r="AB107" t="str">
        <f>PUF!S107</f>
        <v xml:space="preserve">PCB130 </v>
      </c>
      <c r="AC107">
        <f t="shared" ref="AC107:AC170" si="51">IF(O107&gt;$Z107,O107,0)</f>
        <v>0.18488756486808139</v>
      </c>
      <c r="AD107">
        <f t="shared" si="41"/>
        <v>0.3294158014191807</v>
      </c>
      <c r="AE107">
        <f t="shared" si="42"/>
        <v>0.34210645426636843</v>
      </c>
      <c r="AF107">
        <f t="shared" si="43"/>
        <v>0.43437144229028718</v>
      </c>
      <c r="AG107">
        <f t="shared" si="44"/>
        <v>0.29550967266758305</v>
      </c>
      <c r="AH107">
        <f t="shared" si="45"/>
        <v>0.54203422237121213</v>
      </c>
      <c r="AI107">
        <f t="shared" si="46"/>
        <v>0.76836714331912337</v>
      </c>
      <c r="AJ107">
        <f t="shared" si="47"/>
        <v>0.78248687957300922</v>
      </c>
      <c r="AK107">
        <f t="shared" si="48"/>
        <v>0.68908538344257597</v>
      </c>
      <c r="AL107">
        <f t="shared" si="49"/>
        <v>0.62209241251028158</v>
      </c>
      <c r="AM107">
        <f t="shared" si="50"/>
        <v>0.65702062330844002</v>
      </c>
    </row>
    <row r="108" spans="1:39" x14ac:dyDescent="0.2">
      <c r="A108">
        <v>105</v>
      </c>
      <c r="B108">
        <f>[6]ST001!J119</f>
        <v>0.25769832731037867</v>
      </c>
      <c r="C108">
        <f>[6]ST002!J119</f>
        <v>0.59934327054597569</v>
      </c>
      <c r="D108">
        <f>[6]ST003!J119</f>
        <v>0.73486219500795269</v>
      </c>
      <c r="E108">
        <f>[7]ST004!J119</f>
        <v>0.62038869656890683</v>
      </c>
      <c r="F108">
        <f>[6]ROT001!J119</f>
        <v>0.44709213920357815</v>
      </c>
      <c r="G108">
        <f>[6]ROT002!J119</f>
        <v>0.70517133594624282</v>
      </c>
      <c r="H108">
        <f>[6]ROT003!J119</f>
        <v>1.137269862237555</v>
      </c>
      <c r="I108">
        <f>[7]ROT004!J119</f>
        <v>1.386867905651068</v>
      </c>
      <c r="J108">
        <f>[7]MIX001!J119</f>
        <v>1.2033026860807197</v>
      </c>
      <c r="K108">
        <f>[7]MIX002!J119</f>
        <v>1.18789218950794</v>
      </c>
      <c r="L108">
        <f>[7]MIX003!J119</f>
        <v>1.2369934572949355</v>
      </c>
      <c r="N108">
        <f>PUF!G108</f>
        <v>131</v>
      </c>
      <c r="O108">
        <f t="shared" si="29"/>
        <v>0.13326702295628953</v>
      </c>
      <c r="P108">
        <f t="shared" si="30"/>
        <v>0.24803513633236776</v>
      </c>
      <c r="Q108">
        <f t="shared" si="31"/>
        <v>0.22158676850706463</v>
      </c>
      <c r="R108">
        <f t="shared" si="32"/>
        <v>0.27624842548225453</v>
      </c>
      <c r="S108">
        <f t="shared" si="33"/>
        <v>0.21433039904208132</v>
      </c>
      <c r="T108">
        <f t="shared" si="34"/>
        <v>0.41045682330238864</v>
      </c>
      <c r="U108">
        <f t="shared" si="35"/>
        <v>0.51585148324520846</v>
      </c>
      <c r="V108">
        <f t="shared" si="36"/>
        <v>0.61127084290613809</v>
      </c>
      <c r="W108">
        <f t="shared" si="37"/>
        <v>0.51664395805451613</v>
      </c>
      <c r="X108">
        <f t="shared" si="38"/>
        <v>0.41978258906594473</v>
      </c>
      <c r="Y108">
        <f t="shared" si="39"/>
        <v>0.48105527746637555</v>
      </c>
      <c r="Z108">
        <f>[8]WB!N108</f>
        <v>1.0526221873651584E-2</v>
      </c>
      <c r="AB108" t="str">
        <f>PUF!S108</f>
        <v xml:space="preserve">PCB131 </v>
      </c>
      <c r="AC108">
        <f t="shared" si="51"/>
        <v>0.13326702295628953</v>
      </c>
      <c r="AD108">
        <f t="shared" si="41"/>
        <v>0.24803513633236776</v>
      </c>
      <c r="AE108">
        <f t="shared" si="42"/>
        <v>0.22158676850706463</v>
      </c>
      <c r="AF108">
        <f t="shared" si="43"/>
        <v>0.27624842548225453</v>
      </c>
      <c r="AG108">
        <f t="shared" si="44"/>
        <v>0.21433039904208132</v>
      </c>
      <c r="AH108">
        <f t="shared" si="45"/>
        <v>0.41045682330238864</v>
      </c>
      <c r="AI108">
        <f t="shared" si="46"/>
        <v>0.51585148324520846</v>
      </c>
      <c r="AJ108">
        <f t="shared" si="47"/>
        <v>0.61127084290613809</v>
      </c>
      <c r="AK108">
        <f t="shared" si="48"/>
        <v>0.51664395805451613</v>
      </c>
      <c r="AL108">
        <f t="shared" si="49"/>
        <v>0.41978258906594473</v>
      </c>
      <c r="AM108">
        <f t="shared" si="50"/>
        <v>0.48105527746637555</v>
      </c>
    </row>
    <row r="109" spans="1:39" x14ac:dyDescent="0.2">
      <c r="A109">
        <v>127</v>
      </c>
      <c r="B109">
        <f>[6]ST001!J120</f>
        <v>2.0414137947441763E-2</v>
      </c>
      <c r="C109">
        <f>[6]ST002!J120</f>
        <v>3.4047186275540056E-2</v>
      </c>
      <c r="D109">
        <f>[6]ST003!J120</f>
        <v>6.0330582347339547E-2</v>
      </c>
      <c r="E109">
        <f>[7]ST004!J120</f>
        <v>2.9361453350756857E-2</v>
      </c>
      <c r="F109">
        <f>[6]ROT001!J120</f>
        <v>2.7147667392295047E-2</v>
      </c>
      <c r="G109">
        <f>[6]ROT002!J120</f>
        <v>4.626629821579805E-2</v>
      </c>
      <c r="H109">
        <f>[6]ROT003!J120</f>
        <v>6.3332835620611719E-2</v>
      </c>
      <c r="I109">
        <f>[7]ROT004!J120</f>
        <v>4.7715442732342281E-2</v>
      </c>
      <c r="J109">
        <f>[7]MIX001!J120</f>
        <v>3.3537156087164607E-2</v>
      </c>
      <c r="K109">
        <f>[7]MIX002!J120</f>
        <v>3.5088060838112209E-2</v>
      </c>
      <c r="L109">
        <f>[7]MIX003!J120</f>
        <v>4.3893738545541211E-2</v>
      </c>
      <c r="N109">
        <f>PUF!G109</f>
        <v>132</v>
      </c>
      <c r="O109">
        <f t="shared" si="29"/>
        <v>1.1209872660581348</v>
      </c>
      <c r="P109">
        <f t="shared" si="30"/>
        <v>2.2498963440449415</v>
      </c>
      <c r="Q109">
        <f t="shared" si="31"/>
        <v>2.4493495069529447</v>
      </c>
      <c r="R109">
        <f t="shared" si="32"/>
        <v>3.1094322274333455</v>
      </c>
      <c r="S109">
        <f t="shared" si="33"/>
        <v>1.8882440720045883</v>
      </c>
      <c r="T109">
        <f t="shared" si="34"/>
        <v>4.2998817639834037</v>
      </c>
      <c r="U109">
        <f t="shared" si="35"/>
        <v>5.2835129038262156</v>
      </c>
      <c r="V109">
        <f t="shared" si="36"/>
        <v>6.7973777457753553</v>
      </c>
      <c r="W109">
        <f t="shared" si="37"/>
        <v>5.8807629163638433</v>
      </c>
      <c r="X109">
        <f t="shared" si="38"/>
        <v>5.1208548942589101</v>
      </c>
      <c r="Y109">
        <f t="shared" si="39"/>
        <v>5.5938954197268149</v>
      </c>
      <c r="Z109">
        <f>[8]WB!N109</f>
        <v>2.795154315305462E-2</v>
      </c>
      <c r="AB109" t="str">
        <f>PUF!S109</f>
        <v xml:space="preserve">PCB132 </v>
      </c>
      <c r="AC109">
        <f t="shared" si="51"/>
        <v>1.1209872660581348</v>
      </c>
      <c r="AD109">
        <f t="shared" si="41"/>
        <v>2.2498963440449415</v>
      </c>
      <c r="AE109">
        <f t="shared" si="42"/>
        <v>2.4493495069529447</v>
      </c>
      <c r="AF109">
        <f t="shared" si="43"/>
        <v>3.1094322274333455</v>
      </c>
      <c r="AG109">
        <f t="shared" si="44"/>
        <v>1.8882440720045883</v>
      </c>
      <c r="AH109">
        <f t="shared" si="45"/>
        <v>4.2998817639834037</v>
      </c>
      <c r="AI109">
        <f t="shared" si="46"/>
        <v>5.2835129038262156</v>
      </c>
      <c r="AJ109">
        <f t="shared" si="47"/>
        <v>6.7973777457753553</v>
      </c>
      <c r="AK109">
        <f t="shared" si="48"/>
        <v>5.8807629163638433</v>
      </c>
      <c r="AL109">
        <f t="shared" si="49"/>
        <v>5.1208548942589101</v>
      </c>
      <c r="AM109">
        <f t="shared" si="50"/>
        <v>5.5938954197268149</v>
      </c>
    </row>
    <row r="110" spans="1:39" x14ac:dyDescent="0.2">
      <c r="A110">
        <v>126</v>
      </c>
      <c r="B110">
        <f>[6]ST001!J121</f>
        <v>2.7101734425628427E-2</v>
      </c>
      <c r="C110">
        <f>[6]ST002!J121</f>
        <v>3.3708071864111622E-2</v>
      </c>
      <c r="D110">
        <f>[6]ST003!J121</f>
        <v>3.4763306918058678E-2</v>
      </c>
      <c r="E110">
        <f>[7]ST004!J121</f>
        <v>2.763617153929496E-2</v>
      </c>
      <c r="F110">
        <f>[6]ROT001!J121</f>
        <v>3.3606912893325874E-2</v>
      </c>
      <c r="G110">
        <f>[6]ROT002!J121</f>
        <v>3.5468425396807862E-2</v>
      </c>
      <c r="H110">
        <f>[6]ROT003!J121</f>
        <v>5.1688794797996901E-2</v>
      </c>
      <c r="I110">
        <f>[7]ROT004!J121</f>
        <v>3.1570689645284061E-2</v>
      </c>
      <c r="J110">
        <f>[7]MIX001!J121</f>
        <v>3.6977911225700953E-2</v>
      </c>
      <c r="K110">
        <f>[7]MIX002!J121</f>
        <v>3.703101806351787E-2</v>
      </c>
      <c r="L110">
        <f>[7]MIX003!J121</f>
        <v>4.4576212337438602E-2</v>
      </c>
      <c r="N110">
        <f>PUF!G110</f>
        <v>133</v>
      </c>
      <c r="O110">
        <f t="shared" si="29"/>
        <v>9.8258893649529971E-2</v>
      </c>
      <c r="P110">
        <f t="shared" si="30"/>
        <v>0.12728807111756715</v>
      </c>
      <c r="Q110">
        <f t="shared" si="31"/>
        <v>0.17420323877556654</v>
      </c>
      <c r="R110">
        <f t="shared" si="32"/>
        <v>0.17831569947898865</v>
      </c>
      <c r="S110">
        <f t="shared" si="33"/>
        <v>0.10823059471239695</v>
      </c>
      <c r="T110">
        <f t="shared" si="34"/>
        <v>0.22956172397410268</v>
      </c>
      <c r="U110">
        <f t="shared" si="35"/>
        <v>0.31290455305376141</v>
      </c>
      <c r="V110">
        <f t="shared" si="36"/>
        <v>0.27156968997414216</v>
      </c>
      <c r="W110">
        <f t="shared" si="37"/>
        <v>0.2302863157552629</v>
      </c>
      <c r="X110">
        <f t="shared" si="38"/>
        <v>0.21399087067425521</v>
      </c>
      <c r="Y110">
        <f t="shared" si="39"/>
        <v>0.22795448264140949</v>
      </c>
      <c r="Z110">
        <f>[8]WB!N110</f>
        <v>1.308833642881729E-2</v>
      </c>
      <c r="AB110" t="str">
        <f>PUF!S110</f>
        <v xml:space="preserve">PCB133 </v>
      </c>
      <c r="AC110">
        <f t="shared" si="51"/>
        <v>9.8258893649529971E-2</v>
      </c>
      <c r="AD110">
        <f t="shared" si="41"/>
        <v>0.12728807111756715</v>
      </c>
      <c r="AE110">
        <f t="shared" si="42"/>
        <v>0.17420323877556654</v>
      </c>
      <c r="AF110">
        <f t="shared" si="43"/>
        <v>0.17831569947898865</v>
      </c>
      <c r="AG110">
        <f t="shared" si="44"/>
        <v>0.10823059471239695</v>
      </c>
      <c r="AH110">
        <f t="shared" si="45"/>
        <v>0.22956172397410268</v>
      </c>
      <c r="AI110">
        <f t="shared" si="46"/>
        <v>0.31290455305376141</v>
      </c>
      <c r="AJ110">
        <f t="shared" si="47"/>
        <v>0.27156968997414216</v>
      </c>
      <c r="AK110">
        <f t="shared" si="48"/>
        <v>0.2302863157552629</v>
      </c>
      <c r="AL110">
        <f t="shared" si="49"/>
        <v>0.21399087067425521</v>
      </c>
      <c r="AM110">
        <f t="shared" si="50"/>
        <v>0.22795448264140949</v>
      </c>
    </row>
    <row r="111" spans="1:39" x14ac:dyDescent="0.2">
      <c r="A111" t="s">
        <v>218</v>
      </c>
      <c r="B111">
        <f>[6]ST001!J122</f>
        <v>9.1637107751443558</v>
      </c>
      <c r="C111">
        <f>[6]ST002!J122</f>
        <v>9.1637107751443558</v>
      </c>
      <c r="D111">
        <f>[6]ST003!J122</f>
        <v>9.1637107751443558</v>
      </c>
      <c r="E111">
        <f>[7]ST004!J122</f>
        <v>7.8744191907437289</v>
      </c>
      <c r="F111">
        <f>[6]ROT001!J122</f>
        <v>9.1637107751443558</v>
      </c>
      <c r="G111">
        <f>[6]ROT002!J122</f>
        <v>9.1637107751443558</v>
      </c>
      <c r="H111">
        <f>[6]ROT003!J122</f>
        <v>9.1637107751443558</v>
      </c>
      <c r="I111">
        <f>[7]ROT004!J122</f>
        <v>7.8744191907437289</v>
      </c>
      <c r="J111">
        <f>[7]MIX001!J122</f>
        <v>8.606606986431844</v>
      </c>
      <c r="K111">
        <f>[7]MIX002!J122</f>
        <v>7.8744191907437289</v>
      </c>
      <c r="L111">
        <f>[7]MIX003!J122</f>
        <v>7.8744191907437289</v>
      </c>
      <c r="N111">
        <f>PUF!G111</f>
        <v>134</v>
      </c>
      <c r="O111">
        <f t="shared" si="29"/>
        <v>0.20640241249495198</v>
      </c>
      <c r="P111">
        <f t="shared" si="30"/>
        <v>0.75601667846979748</v>
      </c>
      <c r="Q111">
        <f t="shared" si="31"/>
        <v>0.73935328438960946</v>
      </c>
      <c r="R111">
        <f t="shared" si="32"/>
        <v>1.0615248793119119</v>
      </c>
      <c r="S111">
        <f t="shared" si="33"/>
        <v>0.7431589466748233</v>
      </c>
      <c r="T111">
        <f t="shared" si="34"/>
        <v>1.5716066835443294</v>
      </c>
      <c r="U111">
        <f t="shared" si="35"/>
        <v>1.9003296989679574</v>
      </c>
      <c r="V111">
        <f t="shared" si="36"/>
        <v>2.1085192405725084</v>
      </c>
      <c r="W111">
        <f t="shared" si="37"/>
        <v>1.9313544948508361</v>
      </c>
      <c r="X111">
        <f t="shared" si="38"/>
        <v>1.7174557952587584</v>
      </c>
      <c r="Y111">
        <f t="shared" si="39"/>
        <v>1.6990536219928494</v>
      </c>
      <c r="Z111">
        <f>[8]WB!N111</f>
        <v>1.5569631288675549E-2</v>
      </c>
      <c r="AB111" t="str">
        <f>PUF!S111</f>
        <v xml:space="preserve">PCB134 </v>
      </c>
      <c r="AC111">
        <f t="shared" si="51"/>
        <v>0.20640241249495198</v>
      </c>
      <c r="AD111">
        <f t="shared" si="41"/>
        <v>0.75601667846979748</v>
      </c>
      <c r="AE111">
        <f t="shared" si="42"/>
        <v>0.73935328438960946</v>
      </c>
      <c r="AF111">
        <f t="shared" si="43"/>
        <v>1.0615248793119119</v>
      </c>
      <c r="AG111">
        <f t="shared" si="44"/>
        <v>0.7431589466748233</v>
      </c>
      <c r="AH111">
        <f t="shared" si="45"/>
        <v>1.5716066835443294</v>
      </c>
      <c r="AI111">
        <f t="shared" si="46"/>
        <v>1.9003296989679574</v>
      </c>
      <c r="AJ111">
        <f t="shared" si="47"/>
        <v>2.1085192405725084</v>
      </c>
      <c r="AK111">
        <f t="shared" si="48"/>
        <v>1.9313544948508361</v>
      </c>
      <c r="AL111">
        <f t="shared" si="49"/>
        <v>1.7174557952587584</v>
      </c>
      <c r="AM111">
        <f t="shared" si="50"/>
        <v>1.6990536219928494</v>
      </c>
    </row>
    <row r="112" spans="1:39" x14ac:dyDescent="0.2">
      <c r="A112">
        <v>155</v>
      </c>
      <c r="B112">
        <f>[6]ST001!J123</f>
        <v>1.5677565227774592E-2</v>
      </c>
      <c r="C112">
        <f>[6]ST002!J123</f>
        <v>2.0250835439146547E-2</v>
      </c>
      <c r="D112">
        <f>[6]ST003!J123</f>
        <v>2.046458499852933E-2</v>
      </c>
      <c r="E112">
        <f>[7]ST004!J123</f>
        <v>1.2134246029271736E-2</v>
      </c>
      <c r="F112">
        <f>[6]ROT001!J123</f>
        <v>2.2904194700958651E-2</v>
      </c>
      <c r="G112">
        <f>[6]ROT002!J123</f>
        <v>2.1992014663881364E-2</v>
      </c>
      <c r="H112">
        <f>[6]ROT003!J123</f>
        <v>1.5346281429563638E-2</v>
      </c>
      <c r="I112">
        <f>[7]ROT004!J123</f>
        <v>1.1766541604142288E-2</v>
      </c>
      <c r="J112">
        <f>[7]MIX001!J123</f>
        <v>1.3901677874026302E-2</v>
      </c>
      <c r="K112">
        <f>[7]MIX002!J123</f>
        <v>1.4753536164190182E-2</v>
      </c>
      <c r="L112">
        <f>[7]MIX003!J123</f>
        <v>1.0577492912543921E-2</v>
      </c>
      <c r="N112" t="str">
        <f>PUF!G112</f>
        <v>135/151</v>
      </c>
      <c r="O112">
        <f t="shared" si="29"/>
        <v>1.286440742579058</v>
      </c>
      <c r="P112">
        <f t="shared" si="30"/>
        <v>2.6242916943626238</v>
      </c>
      <c r="Q112">
        <f t="shared" si="31"/>
        <v>2.8689142712564157</v>
      </c>
      <c r="R112">
        <f t="shared" si="32"/>
        <v>3.5243751346786634</v>
      </c>
      <c r="S112">
        <f t="shared" si="33"/>
        <v>2.8116052394986459</v>
      </c>
      <c r="T112">
        <f t="shared" si="34"/>
        <v>4.5507984718130761</v>
      </c>
      <c r="U112">
        <f t="shared" si="35"/>
        <v>6.4669453593970436</v>
      </c>
      <c r="V112">
        <f t="shared" si="36"/>
        <v>7.9355634816022258</v>
      </c>
      <c r="W112">
        <f t="shared" si="37"/>
        <v>6.5950349012831353</v>
      </c>
      <c r="X112">
        <f t="shared" si="38"/>
        <v>5.891236760509611</v>
      </c>
      <c r="Y112">
        <f t="shared" si="39"/>
        <v>6.1428864152070082</v>
      </c>
      <c r="Z112">
        <f>[8]WB!N112</f>
        <v>3.6173581606483055E-2</v>
      </c>
      <c r="AB112" t="str">
        <f>PUF!S112</f>
        <v xml:space="preserve">PCB135+151 </v>
      </c>
      <c r="AC112">
        <f t="shared" si="51"/>
        <v>1.286440742579058</v>
      </c>
      <c r="AD112">
        <f t="shared" si="41"/>
        <v>2.6242916943626238</v>
      </c>
      <c r="AE112">
        <f t="shared" si="42"/>
        <v>2.8689142712564157</v>
      </c>
      <c r="AF112">
        <f t="shared" si="43"/>
        <v>3.5243751346786634</v>
      </c>
      <c r="AG112">
        <f t="shared" si="44"/>
        <v>2.8116052394986459</v>
      </c>
      <c r="AH112">
        <f t="shared" si="45"/>
        <v>4.5507984718130761</v>
      </c>
      <c r="AI112">
        <f t="shared" si="46"/>
        <v>6.4669453593970436</v>
      </c>
      <c r="AJ112">
        <f t="shared" si="47"/>
        <v>7.9355634816022258</v>
      </c>
      <c r="AK112">
        <f t="shared" si="48"/>
        <v>6.5950349012831353</v>
      </c>
      <c r="AL112">
        <f t="shared" si="49"/>
        <v>5.891236760509611</v>
      </c>
      <c r="AM112">
        <f t="shared" si="50"/>
        <v>6.1428864152070082</v>
      </c>
    </row>
    <row r="113" spans="1:39" x14ac:dyDescent="0.2">
      <c r="A113">
        <v>152</v>
      </c>
      <c r="B113">
        <f>[6]ST001!J124</f>
        <v>1.3967554312556909E-2</v>
      </c>
      <c r="C113">
        <f>[6]ST002!J124</f>
        <v>2.4132403930300136E-2</v>
      </c>
      <c r="D113">
        <f>[6]ST003!J124</f>
        <v>2.4681570634360592E-2</v>
      </c>
      <c r="E113">
        <f>[7]ST004!J124</f>
        <v>2.2861738380573357E-2</v>
      </c>
      <c r="F113">
        <f>[6]ROT001!J124</f>
        <v>2.7177577218001184E-2</v>
      </c>
      <c r="G113">
        <f>[6]ROT002!J124</f>
        <v>3.6007995154934407E-2</v>
      </c>
      <c r="H113">
        <f>[6]ROT003!J124</f>
        <v>3.2606936671532243E-2</v>
      </c>
      <c r="I113">
        <f>[7]ROT004!J124</f>
        <v>3.4943144841851959E-2</v>
      </c>
      <c r="J113">
        <f>[7]MIX001!J124</f>
        <v>3.5837910435255887E-2</v>
      </c>
      <c r="K113">
        <f>[7]MIX002!J124</f>
        <v>2.9646420284061194E-2</v>
      </c>
      <c r="L113">
        <f>[7]MIX003!J124</f>
        <v>3.564484796561853E-2</v>
      </c>
      <c r="N113">
        <f>PUF!G113</f>
        <v>136</v>
      </c>
      <c r="O113">
        <f t="shared" si="29"/>
        <v>1.0470051849790802</v>
      </c>
      <c r="P113">
        <f t="shared" si="30"/>
        <v>2.2038993324536675</v>
      </c>
      <c r="Q113">
        <f t="shared" si="31"/>
        <v>2.3783751650167813</v>
      </c>
      <c r="R113">
        <f t="shared" si="32"/>
        <v>2.9265627623349539</v>
      </c>
      <c r="S113">
        <f t="shared" si="33"/>
        <v>2.0427752917621791</v>
      </c>
      <c r="T113">
        <f t="shared" si="34"/>
        <v>4.0542451867345122</v>
      </c>
      <c r="U113">
        <f t="shared" si="35"/>
        <v>5.1537888188412717</v>
      </c>
      <c r="V113">
        <f t="shared" si="36"/>
        <v>6.6558317143501533</v>
      </c>
      <c r="W113">
        <f t="shared" si="37"/>
        <v>5.6781688138348718</v>
      </c>
      <c r="X113">
        <f t="shared" si="38"/>
        <v>4.8647399189478735</v>
      </c>
      <c r="Y113">
        <f t="shared" si="39"/>
        <v>5.1837747084134715</v>
      </c>
      <c r="Z113">
        <f>[8]WB!N113</f>
        <v>2.0191905317026047E-2</v>
      </c>
      <c r="AB113" t="str">
        <f>PUF!S113</f>
        <v xml:space="preserve">PCB136 </v>
      </c>
      <c r="AC113">
        <f t="shared" si="51"/>
        <v>1.0470051849790802</v>
      </c>
      <c r="AD113">
        <f t="shared" si="41"/>
        <v>2.2038993324536675</v>
      </c>
      <c r="AE113">
        <f t="shared" si="42"/>
        <v>2.3783751650167813</v>
      </c>
      <c r="AF113">
        <f t="shared" si="43"/>
        <v>2.9265627623349539</v>
      </c>
      <c r="AG113">
        <f t="shared" si="44"/>
        <v>2.0427752917621791</v>
      </c>
      <c r="AH113">
        <f t="shared" si="45"/>
        <v>4.0542451867345122</v>
      </c>
      <c r="AI113">
        <f t="shared" si="46"/>
        <v>5.1537888188412717</v>
      </c>
      <c r="AJ113">
        <f t="shared" si="47"/>
        <v>6.6558317143501533</v>
      </c>
      <c r="AK113">
        <f t="shared" si="48"/>
        <v>5.6781688138348718</v>
      </c>
      <c r="AL113">
        <f t="shared" si="49"/>
        <v>4.8647399189478735</v>
      </c>
      <c r="AM113">
        <f t="shared" si="50"/>
        <v>5.1837747084134715</v>
      </c>
    </row>
    <row r="114" spans="1:39" x14ac:dyDescent="0.2">
      <c r="A114">
        <v>150</v>
      </c>
      <c r="B114">
        <f>[6]ST001!J125</f>
        <v>1.2865483447111298E-2</v>
      </c>
      <c r="C114">
        <f>[6]ST002!J125</f>
        <v>2.3238681447678381E-2</v>
      </c>
      <c r="D114">
        <f>[6]ST003!J125</f>
        <v>2.5159115190502249E-2</v>
      </c>
      <c r="E114">
        <f>[7]ST004!J125</f>
        <v>1.9576239195349593E-2</v>
      </c>
      <c r="F114">
        <f>[6]ROT001!J125</f>
        <v>2.3756001979698006E-2</v>
      </c>
      <c r="G114">
        <f>[6]ROT002!J125</f>
        <v>2.8428758449532396E-2</v>
      </c>
      <c r="H114">
        <f>[6]ROT003!J125</f>
        <v>3.5430943646590829E-2</v>
      </c>
      <c r="I114">
        <f>[7]ROT004!J125</f>
        <v>3.4781085172320154E-2</v>
      </c>
      <c r="J114">
        <f>[7]MIX001!J125</f>
        <v>2.850270706307623E-2</v>
      </c>
      <c r="K114">
        <f>[7]MIX002!J125</f>
        <v>2.8808836242168713E-2</v>
      </c>
      <c r="L114">
        <f>[7]MIX003!J125</f>
        <v>2.787270360834547E-2</v>
      </c>
      <c r="N114">
        <f>PUF!G114</f>
        <v>137</v>
      </c>
      <c r="O114">
        <f t="shared" si="29"/>
        <v>0.17778448564315769</v>
      </c>
      <c r="P114">
        <f t="shared" si="30"/>
        <v>0.33824276527198049</v>
      </c>
      <c r="Q114">
        <f t="shared" si="31"/>
        <v>0.48502467986863368</v>
      </c>
      <c r="R114">
        <f t="shared" si="32"/>
        <v>0.45084428221213152</v>
      </c>
      <c r="S114">
        <f t="shared" si="33"/>
        <v>0.27897755412964992</v>
      </c>
      <c r="T114">
        <f t="shared" si="34"/>
        <v>0.50235171397774336</v>
      </c>
      <c r="U114">
        <f t="shared" si="35"/>
        <v>0.73338028353518403</v>
      </c>
      <c r="V114">
        <f t="shared" si="36"/>
        <v>0.91959544901942569</v>
      </c>
      <c r="W114">
        <f t="shared" si="37"/>
        <v>0.86560293510999253</v>
      </c>
      <c r="X114">
        <f t="shared" si="38"/>
        <v>0.78679659558670412</v>
      </c>
      <c r="Y114">
        <f t="shared" si="39"/>
        <v>0.7018531358762804</v>
      </c>
      <c r="Z114">
        <f>[8]WB!N114</f>
        <v>1.7147643475073582E-2</v>
      </c>
      <c r="AB114" t="str">
        <f>PUF!S114</f>
        <v xml:space="preserve">PCB137 </v>
      </c>
      <c r="AC114">
        <f t="shared" si="51"/>
        <v>0.17778448564315769</v>
      </c>
      <c r="AD114">
        <f t="shared" si="41"/>
        <v>0.33824276527198049</v>
      </c>
      <c r="AE114">
        <f t="shared" si="42"/>
        <v>0.48502467986863368</v>
      </c>
      <c r="AF114">
        <f t="shared" si="43"/>
        <v>0.45084428221213152</v>
      </c>
      <c r="AG114">
        <f t="shared" si="44"/>
        <v>0.27897755412964992</v>
      </c>
      <c r="AH114">
        <f t="shared" si="45"/>
        <v>0.50235171397774336</v>
      </c>
      <c r="AI114">
        <f t="shared" si="46"/>
        <v>0.73338028353518403</v>
      </c>
      <c r="AJ114">
        <f t="shared" si="47"/>
        <v>0.91959544901942569</v>
      </c>
      <c r="AK114">
        <f t="shared" si="48"/>
        <v>0.86560293510999253</v>
      </c>
      <c r="AL114">
        <f t="shared" si="49"/>
        <v>0.78679659558670412</v>
      </c>
      <c r="AM114">
        <f t="shared" si="50"/>
        <v>0.7018531358762804</v>
      </c>
    </row>
    <row r="115" spans="1:39" x14ac:dyDescent="0.2">
      <c r="A115">
        <v>136</v>
      </c>
      <c r="B115">
        <f>[6]ST001!J126</f>
        <v>0.39809463811093476</v>
      </c>
      <c r="C115">
        <f>[6]ST002!J126</f>
        <v>0.96210582966082747</v>
      </c>
      <c r="D115">
        <f>[6]ST003!J126</f>
        <v>1.0597729955516078</v>
      </c>
      <c r="E115">
        <f>[7]ST004!J126</f>
        <v>1.025933746885654</v>
      </c>
      <c r="F115">
        <f>[6]ROT001!J126</f>
        <v>0.9114625180732594</v>
      </c>
      <c r="G115">
        <f>[6]ROT002!J126</f>
        <v>1.5244325511555554</v>
      </c>
      <c r="H115">
        <f>[6]ROT003!J126</f>
        <v>1.7800839133840527</v>
      </c>
      <c r="I115">
        <f>[7]ROT004!J126</f>
        <v>2.2573245814216629</v>
      </c>
      <c r="J115">
        <f>[7]MIX001!J126</f>
        <v>1.9423984954799896</v>
      </c>
      <c r="K115">
        <f>[7]MIX002!J126</f>
        <v>1.8571693745111684</v>
      </c>
      <c r="L115">
        <f>[7]MIX003!J126</f>
        <v>1.9533064118659456</v>
      </c>
      <c r="N115" t="str">
        <f>PUF!G115</f>
        <v>139/140</v>
      </c>
      <c r="O115">
        <f t="shared" si="29"/>
        <v>0.18632252025600124</v>
      </c>
      <c r="P115">
        <f t="shared" si="30"/>
        <v>0.32555667622249918</v>
      </c>
      <c r="Q115">
        <f t="shared" si="31"/>
        <v>0.38045929939994994</v>
      </c>
      <c r="R115">
        <f t="shared" si="32"/>
        <v>0.30950290360309624</v>
      </c>
      <c r="S115">
        <f t="shared" si="33"/>
        <v>0.32018103695087796</v>
      </c>
      <c r="T115">
        <f t="shared" si="34"/>
        <v>0.57302244578925376</v>
      </c>
      <c r="U115">
        <f t="shared" si="35"/>
        <v>0.67152235107145475</v>
      </c>
      <c r="V115">
        <f t="shared" si="36"/>
        <v>0.72488961834246135</v>
      </c>
      <c r="W115">
        <f t="shared" si="37"/>
        <v>0.65175981872777189</v>
      </c>
      <c r="X115">
        <f t="shared" si="38"/>
        <v>0.59426489151605721</v>
      </c>
      <c r="Y115">
        <f t="shared" si="39"/>
        <v>0.58850132515430775</v>
      </c>
      <c r="Z115">
        <f>[8]WB!N115</f>
        <v>2.0787443264787542E-2</v>
      </c>
      <c r="AB115" t="str">
        <f>PUF!S115</f>
        <v xml:space="preserve">PCB139+140 </v>
      </c>
      <c r="AC115">
        <f t="shared" si="51"/>
        <v>0.18632252025600124</v>
      </c>
      <c r="AD115">
        <f t="shared" si="41"/>
        <v>0.32555667622249918</v>
      </c>
      <c r="AE115">
        <f t="shared" si="42"/>
        <v>0.38045929939994994</v>
      </c>
      <c r="AF115">
        <f t="shared" si="43"/>
        <v>0.30950290360309624</v>
      </c>
      <c r="AG115">
        <f t="shared" si="44"/>
        <v>0.32018103695087796</v>
      </c>
      <c r="AH115">
        <f t="shared" si="45"/>
        <v>0.57302244578925376</v>
      </c>
      <c r="AI115">
        <f t="shared" si="46"/>
        <v>0.67152235107145475</v>
      </c>
      <c r="AJ115">
        <f t="shared" si="47"/>
        <v>0.72488961834246135</v>
      </c>
      <c r="AK115">
        <f t="shared" si="48"/>
        <v>0.65175981872777189</v>
      </c>
      <c r="AL115">
        <f t="shared" si="49"/>
        <v>0.59426489151605721</v>
      </c>
      <c r="AM115">
        <f t="shared" si="50"/>
        <v>0.58850132515430775</v>
      </c>
    </row>
    <row r="116" spans="1:39" x14ac:dyDescent="0.2">
      <c r="A116">
        <v>145</v>
      </c>
      <c r="B116">
        <f>[6]ST001!J127</f>
        <v>1.3798071967021427E-2</v>
      </c>
      <c r="C116">
        <f>[6]ST002!J127</f>
        <v>2.6830618579000799E-2</v>
      </c>
      <c r="D116">
        <f>[6]ST003!J127</f>
        <v>2.8117818949212552E-2</v>
      </c>
      <c r="E116">
        <f>[7]ST004!J127</f>
        <v>1.7714693842836599E-2</v>
      </c>
      <c r="F116">
        <f>[6]ROT001!J127</f>
        <v>2.4252420529802893E-2</v>
      </c>
      <c r="G116">
        <f>[6]ROT002!J127</f>
        <v>2.9990248885413618E-2</v>
      </c>
      <c r="H116">
        <f>[6]ROT003!J127</f>
        <v>2.4582295688074338E-2</v>
      </c>
      <c r="I116">
        <f>[7]ROT004!J127</f>
        <v>2.9775761991150874E-2</v>
      </c>
      <c r="J116">
        <f>[7]MIX001!J127</f>
        <v>3.3486674433332815E-2</v>
      </c>
      <c r="K116">
        <f>[7]MIX002!J127</f>
        <v>2.6138224212133989E-2</v>
      </c>
      <c r="L116">
        <f>[7]MIX003!J127</f>
        <v>2.274747944236493E-2</v>
      </c>
      <c r="N116">
        <f>PUF!G116</f>
        <v>141</v>
      </c>
      <c r="O116">
        <f t="shared" si="29"/>
        <v>0.3802356532973768</v>
      </c>
      <c r="P116">
        <f t="shared" si="30"/>
        <v>0.70953991021481155</v>
      </c>
      <c r="Q116">
        <f t="shared" si="31"/>
        <v>0.81405965488390686</v>
      </c>
      <c r="R116">
        <f t="shared" si="32"/>
        <v>1.0239338237579638</v>
      </c>
      <c r="S116">
        <f t="shared" si="33"/>
        <v>0.64199667461684651</v>
      </c>
      <c r="T116">
        <f t="shared" si="34"/>
        <v>1.1595536172590428</v>
      </c>
      <c r="U116">
        <f t="shared" si="35"/>
        <v>1.5921531749828506</v>
      </c>
      <c r="V116">
        <f t="shared" si="36"/>
        <v>1.9191744045832408</v>
      </c>
      <c r="W116">
        <f t="shared" si="37"/>
        <v>1.5611361414239306</v>
      </c>
      <c r="X116">
        <f t="shared" si="38"/>
        <v>1.3234880922589767</v>
      </c>
      <c r="Y116">
        <f t="shared" si="39"/>
        <v>1.6945532307467916</v>
      </c>
      <c r="Z116">
        <f>[8]WB!N116</f>
        <v>1.5505162704143356E-2</v>
      </c>
      <c r="AB116" t="str">
        <f>PUF!S116</f>
        <v xml:space="preserve">PCB141 </v>
      </c>
      <c r="AC116">
        <f t="shared" si="51"/>
        <v>0.3802356532973768</v>
      </c>
      <c r="AD116">
        <f t="shared" si="41"/>
        <v>0.70953991021481155</v>
      </c>
      <c r="AE116">
        <f t="shared" si="42"/>
        <v>0.81405965488390686</v>
      </c>
      <c r="AF116">
        <f t="shared" si="43"/>
        <v>1.0239338237579638</v>
      </c>
      <c r="AG116">
        <f t="shared" si="44"/>
        <v>0.64199667461684651</v>
      </c>
      <c r="AH116">
        <f t="shared" si="45"/>
        <v>1.1595536172590428</v>
      </c>
      <c r="AI116">
        <f t="shared" si="46"/>
        <v>1.5921531749828506</v>
      </c>
      <c r="AJ116">
        <f t="shared" si="47"/>
        <v>1.9191744045832408</v>
      </c>
      <c r="AK116">
        <f t="shared" si="48"/>
        <v>1.5611361414239306</v>
      </c>
      <c r="AL116">
        <f t="shared" si="49"/>
        <v>1.3234880922589767</v>
      </c>
      <c r="AM116">
        <f t="shared" si="50"/>
        <v>1.6945532307467916</v>
      </c>
    </row>
    <row r="117" spans="1:39" x14ac:dyDescent="0.2">
      <c r="A117">
        <v>148</v>
      </c>
      <c r="B117">
        <f>[6]ST001!J128</f>
        <v>1.3798000947076375E-2</v>
      </c>
      <c r="C117">
        <f>[6]ST002!J128</f>
        <v>3.6527903877036243E-2</v>
      </c>
      <c r="D117">
        <f>[6]ST003!J128</f>
        <v>3.0942164576147714E-2</v>
      </c>
      <c r="E117">
        <f>[7]ST004!J128</f>
        <v>1.9982025298106706E-2</v>
      </c>
      <c r="F117">
        <f>[6]ROT001!J128</f>
        <v>3.2593713054424552E-2</v>
      </c>
      <c r="G117">
        <f>[6]ROT002!J128</f>
        <v>3.2747804364026377E-2</v>
      </c>
      <c r="H117">
        <f>[6]ROT003!J128</f>
        <v>3.3308051322763141E-2</v>
      </c>
      <c r="I117">
        <f>[7]ROT004!J128</f>
        <v>2.7920090142560056E-2</v>
      </c>
      <c r="J117">
        <f>[7]MIX001!J128</f>
        <v>2.0352406385340773E-2</v>
      </c>
      <c r="K117">
        <f>[7]MIX002!J128</f>
        <v>2.115210009658465E-2</v>
      </c>
      <c r="L117">
        <f>[7]MIX003!J128</f>
        <v>2.5011824308807599E-2</v>
      </c>
      <c r="N117">
        <f>PUF!G117</f>
        <v>142</v>
      </c>
      <c r="O117">
        <f t="shared" si="29"/>
        <v>3.6240609682510312E-2</v>
      </c>
      <c r="P117">
        <f t="shared" si="30"/>
        <v>6.2987730519460397E-2</v>
      </c>
      <c r="Q117">
        <f t="shared" si="31"/>
        <v>3.6222036860499691E-2</v>
      </c>
      <c r="R117">
        <f t="shared" si="32"/>
        <v>3.5420476456368429E-2</v>
      </c>
      <c r="S117">
        <f t="shared" si="33"/>
        <v>4.0644240056721445E-2</v>
      </c>
      <c r="T117">
        <f t="shared" si="34"/>
        <v>7.6042114734267405E-2</v>
      </c>
      <c r="U117">
        <f t="shared" si="35"/>
        <v>7.5962507942598512E-2</v>
      </c>
      <c r="V117">
        <f t="shared" si="36"/>
        <v>7.0407812318765625E-2</v>
      </c>
      <c r="W117">
        <f t="shared" si="37"/>
        <v>7.7412711139183188E-2</v>
      </c>
      <c r="X117">
        <f t="shared" si="38"/>
        <v>7.766573883438338E-2</v>
      </c>
      <c r="Y117">
        <f t="shared" si="39"/>
        <v>6.3862441331971984E-2</v>
      </c>
      <c r="Z117">
        <f>[8]WB!N117</f>
        <v>1.1101213487169411E-2</v>
      </c>
      <c r="AB117" t="str">
        <f>PUF!S117</f>
        <v xml:space="preserve">PCB143 </v>
      </c>
      <c r="AC117">
        <f t="shared" si="51"/>
        <v>3.6240609682510312E-2</v>
      </c>
      <c r="AD117">
        <f t="shared" si="41"/>
        <v>6.2987730519460397E-2</v>
      </c>
      <c r="AE117">
        <f t="shared" si="42"/>
        <v>3.6222036860499691E-2</v>
      </c>
      <c r="AF117">
        <f t="shared" si="43"/>
        <v>3.5420476456368429E-2</v>
      </c>
      <c r="AG117">
        <f t="shared" si="44"/>
        <v>4.0644240056721445E-2</v>
      </c>
      <c r="AH117">
        <f t="shared" si="45"/>
        <v>7.6042114734267405E-2</v>
      </c>
      <c r="AI117">
        <f t="shared" si="46"/>
        <v>7.5962507942598512E-2</v>
      </c>
      <c r="AJ117">
        <f t="shared" si="47"/>
        <v>7.0407812318765625E-2</v>
      </c>
      <c r="AK117">
        <f t="shared" si="48"/>
        <v>7.7412711139183188E-2</v>
      </c>
      <c r="AL117">
        <f t="shared" si="49"/>
        <v>7.766573883438338E-2</v>
      </c>
      <c r="AM117">
        <f t="shared" si="50"/>
        <v>6.3862441331971984E-2</v>
      </c>
    </row>
    <row r="118" spans="1:39" x14ac:dyDescent="0.2">
      <c r="A118" t="s">
        <v>204</v>
      </c>
      <c r="B118">
        <f>[6]ST001!J129</f>
        <v>0.48913335790061518</v>
      </c>
      <c r="C118">
        <f>[6]ST002!J129</f>
        <v>1.14562688989328</v>
      </c>
      <c r="D118">
        <f>[6]ST003!J129</f>
        <v>1.2783508320936898</v>
      </c>
      <c r="E118">
        <f>[7]ST004!J129</f>
        <v>1.2355024241703503</v>
      </c>
      <c r="F118">
        <f>[6]ROT001!J129</f>
        <v>1.2545054768166604</v>
      </c>
      <c r="G118">
        <f>[6]ROT002!J129</f>
        <v>1.7111410397377869</v>
      </c>
      <c r="H118">
        <f>[6]ROT003!J129</f>
        <v>2.2336393297512931</v>
      </c>
      <c r="I118">
        <f>[7]ROT004!J129</f>
        <v>2.6913454671384729</v>
      </c>
      <c r="J118">
        <f>[7]MIX001!J129</f>
        <v>2.2560417433659836</v>
      </c>
      <c r="K118">
        <f>[7]MIX002!J129</f>
        <v>2.2490461302973657</v>
      </c>
      <c r="L118">
        <f>[7]MIX003!J129</f>
        <v>2.3147108231214815</v>
      </c>
      <c r="N118">
        <f>PUF!G118</f>
        <v>143</v>
      </c>
      <c r="O118">
        <f t="shared" si="29"/>
        <v>0.12336419511317485</v>
      </c>
      <c r="P118">
        <f t="shared" si="30"/>
        <v>8.6165363942773146E-2</v>
      </c>
      <c r="Q118">
        <f t="shared" si="31"/>
        <v>7.3951639689326137E-2</v>
      </c>
      <c r="R118">
        <f t="shared" si="32"/>
        <v>0.12589524319509743</v>
      </c>
      <c r="S118">
        <f t="shared" si="33"/>
        <v>3.5806480973550069E-2</v>
      </c>
      <c r="T118">
        <f t="shared" si="34"/>
        <v>4.0032003184111334E-2</v>
      </c>
      <c r="U118">
        <f t="shared" si="35"/>
        <v>9.5095492751890415E-2</v>
      </c>
      <c r="V118">
        <f t="shared" si="36"/>
        <v>0.28551021319603331</v>
      </c>
      <c r="W118">
        <f t="shared" si="37"/>
        <v>0.19049462467962086</v>
      </c>
      <c r="X118">
        <f t="shared" si="38"/>
        <v>0.15812046536257301</v>
      </c>
      <c r="Y118">
        <f t="shared" si="39"/>
        <v>0.1104341690392817</v>
      </c>
      <c r="Z118">
        <f>[8]WB!N118</f>
        <v>1.0588939440342249E-2</v>
      </c>
      <c r="AB118" t="str">
        <f>PUF!S118</f>
        <v xml:space="preserve">PCB142 </v>
      </c>
      <c r="AC118">
        <f t="shared" si="51"/>
        <v>0.12336419511317485</v>
      </c>
      <c r="AD118">
        <f t="shared" si="41"/>
        <v>8.6165363942773146E-2</v>
      </c>
      <c r="AE118">
        <f t="shared" si="42"/>
        <v>7.3951639689326137E-2</v>
      </c>
      <c r="AF118">
        <f t="shared" si="43"/>
        <v>0.12589524319509743</v>
      </c>
      <c r="AG118">
        <f t="shared" si="44"/>
        <v>3.5806480973550069E-2</v>
      </c>
      <c r="AH118">
        <f t="shared" si="45"/>
        <v>4.0032003184111334E-2</v>
      </c>
      <c r="AI118">
        <f t="shared" si="46"/>
        <v>9.5095492751890415E-2</v>
      </c>
      <c r="AJ118">
        <f t="shared" si="47"/>
        <v>0.28551021319603331</v>
      </c>
      <c r="AK118">
        <f t="shared" si="48"/>
        <v>0.19049462467962086</v>
      </c>
      <c r="AL118">
        <f t="shared" si="49"/>
        <v>0.15812046536257301</v>
      </c>
      <c r="AM118">
        <f t="shared" si="50"/>
        <v>0.1104341690392817</v>
      </c>
    </row>
    <row r="119" spans="1:39" x14ac:dyDescent="0.2">
      <c r="A119">
        <v>154</v>
      </c>
      <c r="B119">
        <f>[6]ST001!J130</f>
        <v>2.9769737053008612E-2</v>
      </c>
      <c r="C119">
        <f>[6]ST002!J130</f>
        <v>7.1889662701785415E-2</v>
      </c>
      <c r="D119">
        <f>[6]ST003!J130</f>
        <v>5.8116053248891034E-2</v>
      </c>
      <c r="E119">
        <f>[7]ST004!J130</f>
        <v>6.4984393042363434E-2</v>
      </c>
      <c r="F119">
        <f>[6]ROT001!J130</f>
        <v>7.0849651914443201E-2</v>
      </c>
      <c r="G119">
        <f>[6]ROT002!J130</f>
        <v>8.6804337474989793E-2</v>
      </c>
      <c r="H119">
        <f>[6]ROT003!J130</f>
        <v>9.6571555430900555E-2</v>
      </c>
      <c r="I119">
        <f>[7]ROT004!J130</f>
        <v>0.10249216352319065</v>
      </c>
      <c r="J119">
        <f>[7]MIX001!J130</f>
        <v>8.271921575090925E-2</v>
      </c>
      <c r="K119">
        <f>[7]MIX002!J130</f>
        <v>7.9718921573383367E-2</v>
      </c>
      <c r="L119">
        <f>[7]MIX003!J130</f>
        <v>8.1426262851257022E-2</v>
      </c>
      <c r="N119">
        <f>PUF!G119</f>
        <v>144</v>
      </c>
      <c r="O119">
        <f t="shared" si="29"/>
        <v>0.25118777111605706</v>
      </c>
      <c r="P119">
        <f t="shared" si="30"/>
        <v>0.51846498941654451</v>
      </c>
      <c r="Q119">
        <f t="shared" si="31"/>
        <v>0.53039049606803268</v>
      </c>
      <c r="R119">
        <f t="shared" si="32"/>
        <v>0.65391818515713884</v>
      </c>
      <c r="S119">
        <f t="shared" si="33"/>
        <v>0.50048702010513924</v>
      </c>
      <c r="T119">
        <f t="shared" si="34"/>
        <v>0.94336691432226571</v>
      </c>
      <c r="U119">
        <f t="shared" si="35"/>
        <v>1.1196131365964301</v>
      </c>
      <c r="V119">
        <f t="shared" si="36"/>
        <v>1.4323550874379187</v>
      </c>
      <c r="W119">
        <f t="shared" si="37"/>
        <v>1.2014600026065114</v>
      </c>
      <c r="X119">
        <f t="shared" si="38"/>
        <v>1.0439501699891884</v>
      </c>
      <c r="Y119">
        <f t="shared" si="39"/>
        <v>1.1194380971977396</v>
      </c>
      <c r="Z119">
        <f>[8]WB!N119</f>
        <v>1.2553128107569082E-2</v>
      </c>
      <c r="AB119" t="str">
        <f>PUF!S119</f>
        <v xml:space="preserve">PCB144 </v>
      </c>
      <c r="AC119">
        <f t="shared" si="51"/>
        <v>0.25118777111605706</v>
      </c>
      <c r="AD119">
        <f t="shared" si="41"/>
        <v>0.51846498941654451</v>
      </c>
      <c r="AE119">
        <f t="shared" si="42"/>
        <v>0.53039049606803268</v>
      </c>
      <c r="AF119">
        <f t="shared" si="43"/>
        <v>0.65391818515713884</v>
      </c>
      <c r="AG119">
        <f t="shared" si="44"/>
        <v>0.50048702010513924</v>
      </c>
      <c r="AH119">
        <f t="shared" si="45"/>
        <v>0.94336691432226571</v>
      </c>
      <c r="AI119">
        <f t="shared" si="46"/>
        <v>1.1196131365964301</v>
      </c>
      <c r="AJ119">
        <f t="shared" si="47"/>
        <v>1.4323550874379187</v>
      </c>
      <c r="AK119">
        <f t="shared" si="48"/>
        <v>1.2014600026065114</v>
      </c>
      <c r="AL119">
        <f t="shared" si="49"/>
        <v>1.0439501699891884</v>
      </c>
      <c r="AM119">
        <f t="shared" si="50"/>
        <v>1.1194380971977396</v>
      </c>
    </row>
    <row r="120" spans="1:39" x14ac:dyDescent="0.2">
      <c r="A120">
        <v>144</v>
      </c>
      <c r="B120">
        <f>[6]ST001!J131</f>
        <v>9.5507172528794135E-2</v>
      </c>
      <c r="C120">
        <f>[6]ST002!J131</f>
        <v>0.22633437990897134</v>
      </c>
      <c r="D120">
        <f>[6]ST003!J131</f>
        <v>0.2363350967912399</v>
      </c>
      <c r="E120">
        <f>[7]ST004!J131</f>
        <v>0.22923709085933702</v>
      </c>
      <c r="F120">
        <f>[6]ROT001!J131</f>
        <v>0.22331147309623928</v>
      </c>
      <c r="G120">
        <f>[6]ROT002!J131</f>
        <v>0.35471442047498647</v>
      </c>
      <c r="H120">
        <f>[6]ROT003!J131</f>
        <v>0.38670682942667706</v>
      </c>
      <c r="I120">
        <f>[7]ROT004!J131</f>
        <v>0.48578306768588025</v>
      </c>
      <c r="J120">
        <f>[7]MIX001!J131</f>
        <v>0.41099766103398894</v>
      </c>
      <c r="K120">
        <f>[7]MIX002!J131</f>
        <v>0.3985397609167487</v>
      </c>
      <c r="L120">
        <f>[7]MIX003!J131</f>
        <v>0.42181725401653952</v>
      </c>
      <c r="N120">
        <f>PUF!G120</f>
        <v>145</v>
      </c>
      <c r="O120">
        <f t="shared" si="29"/>
        <v>3.6289493776502875E-2</v>
      </c>
      <c r="P120">
        <f t="shared" si="30"/>
        <v>6.1460995820412721E-2</v>
      </c>
      <c r="Q120">
        <f t="shared" si="31"/>
        <v>6.3102874449482788E-2</v>
      </c>
      <c r="R120">
        <f t="shared" si="32"/>
        <v>5.0532662078799993E-2</v>
      </c>
      <c r="S120">
        <f t="shared" si="33"/>
        <v>5.4354671137146184E-2</v>
      </c>
      <c r="T120">
        <f t="shared" si="34"/>
        <v>7.9759397751308719E-2</v>
      </c>
      <c r="U120">
        <f t="shared" si="35"/>
        <v>7.1171903586161891E-2</v>
      </c>
      <c r="V120">
        <f t="shared" si="36"/>
        <v>8.7795287665200797E-2</v>
      </c>
      <c r="W120">
        <f t="shared" si="37"/>
        <v>9.7890824611355232E-2</v>
      </c>
      <c r="X120">
        <f t="shared" si="38"/>
        <v>6.8467456162229198E-2</v>
      </c>
      <c r="Y120">
        <f t="shared" si="39"/>
        <v>6.0368310827814624E-2</v>
      </c>
      <c r="Z120">
        <f>[8]WB!N120</f>
        <v>1.0253456091298059E-2</v>
      </c>
      <c r="AB120" t="str">
        <f>PUF!S120</f>
        <v xml:space="preserve">PCB145 </v>
      </c>
      <c r="AC120">
        <f t="shared" si="51"/>
        <v>3.6289493776502875E-2</v>
      </c>
      <c r="AD120">
        <f t="shared" si="41"/>
        <v>6.1460995820412721E-2</v>
      </c>
      <c r="AE120">
        <f t="shared" si="42"/>
        <v>6.3102874449482788E-2</v>
      </c>
      <c r="AF120">
        <f t="shared" si="43"/>
        <v>5.0532662078799993E-2</v>
      </c>
      <c r="AG120">
        <f t="shared" si="44"/>
        <v>5.4354671137146184E-2</v>
      </c>
      <c r="AH120">
        <f t="shared" si="45"/>
        <v>7.9759397751308719E-2</v>
      </c>
      <c r="AI120">
        <f t="shared" si="46"/>
        <v>7.1171903586161891E-2</v>
      </c>
      <c r="AJ120">
        <f t="shared" si="47"/>
        <v>8.7795287665200797E-2</v>
      </c>
      <c r="AK120">
        <f t="shared" si="48"/>
        <v>9.7890824611355232E-2</v>
      </c>
      <c r="AL120">
        <f t="shared" si="49"/>
        <v>6.8467456162229198E-2</v>
      </c>
      <c r="AM120">
        <f t="shared" si="50"/>
        <v>6.0368310827814624E-2</v>
      </c>
    </row>
    <row r="121" spans="1:39" x14ac:dyDescent="0.2">
      <c r="A121" t="s">
        <v>206</v>
      </c>
      <c r="B121">
        <f>[6]ST001!J132</f>
        <v>1.0632074946493457</v>
      </c>
      <c r="C121">
        <f>[6]ST002!J132</f>
        <v>2.4831920450628693</v>
      </c>
      <c r="D121">
        <f>[6]ST003!J132</f>
        <v>2.8713724786431332</v>
      </c>
      <c r="E121">
        <f>[7]ST004!J132</f>
        <v>2.6995115698023646</v>
      </c>
      <c r="F121">
        <f>[6]ROT001!J132</f>
        <v>2.5104407598952481</v>
      </c>
      <c r="G121">
        <f>[6]ROT002!J132</f>
        <v>4.3095198302132998</v>
      </c>
      <c r="H121">
        <f>[6]ROT003!J132</f>
        <v>4.7494002888507678</v>
      </c>
      <c r="I121">
        <f>[7]ROT004!J132</f>
        <v>5.7935711003886654</v>
      </c>
      <c r="J121">
        <f>[7]MIX001!J132</f>
        <v>4.9673124845157766</v>
      </c>
      <c r="K121">
        <f>[7]MIX002!J132</f>
        <v>4.8112274080362845</v>
      </c>
      <c r="L121">
        <f>[7]MIX003!J132</f>
        <v>5.1437597414427163</v>
      </c>
      <c r="N121">
        <f>PUF!G121</f>
        <v>146</v>
      </c>
      <c r="O121">
        <f t="shared" si="29"/>
        <v>0.26081451333789446</v>
      </c>
      <c r="P121">
        <f t="shared" si="30"/>
        <v>0.56069551680270679</v>
      </c>
      <c r="Q121">
        <f t="shared" si="31"/>
        <v>0.61137457336278078</v>
      </c>
      <c r="R121">
        <f t="shared" si="32"/>
        <v>0.81457338621320452</v>
      </c>
      <c r="S121">
        <f t="shared" si="33"/>
        <v>0.44560339122210163</v>
      </c>
      <c r="T121">
        <f t="shared" si="34"/>
        <v>0.957216312372552</v>
      </c>
      <c r="U121">
        <f t="shared" si="35"/>
        <v>1.199276055577591</v>
      </c>
      <c r="V121">
        <f t="shared" si="36"/>
        <v>1.6408105595577653</v>
      </c>
      <c r="W121">
        <f t="shared" si="37"/>
        <v>1.3562757445715505</v>
      </c>
      <c r="X121">
        <f t="shared" si="38"/>
        <v>1.2107747303694421</v>
      </c>
      <c r="Y121">
        <f t="shared" si="39"/>
        <v>1.279511574710158</v>
      </c>
      <c r="Z121">
        <f>[8]WB!N121</f>
        <v>1.4241083573349626E-2</v>
      </c>
      <c r="AB121" t="str">
        <f>PUF!S121</f>
        <v xml:space="preserve">PCB146 </v>
      </c>
      <c r="AC121">
        <f t="shared" si="51"/>
        <v>0.26081451333789446</v>
      </c>
      <c r="AD121">
        <f t="shared" si="41"/>
        <v>0.56069551680270679</v>
      </c>
      <c r="AE121">
        <f t="shared" si="42"/>
        <v>0.61137457336278078</v>
      </c>
      <c r="AF121">
        <f t="shared" si="43"/>
        <v>0.81457338621320452</v>
      </c>
      <c r="AG121">
        <f t="shared" si="44"/>
        <v>0.44560339122210163</v>
      </c>
      <c r="AH121">
        <f t="shared" si="45"/>
        <v>0.957216312372552</v>
      </c>
      <c r="AI121">
        <f t="shared" si="46"/>
        <v>1.199276055577591</v>
      </c>
      <c r="AJ121">
        <f t="shared" si="47"/>
        <v>1.6408105595577653</v>
      </c>
      <c r="AK121">
        <f t="shared" si="48"/>
        <v>1.3562757445715505</v>
      </c>
      <c r="AL121">
        <f t="shared" si="49"/>
        <v>1.2107747303694421</v>
      </c>
      <c r="AM121">
        <f t="shared" si="50"/>
        <v>1.279511574710158</v>
      </c>
    </row>
    <row r="122" spans="1:39" x14ac:dyDescent="0.2">
      <c r="A122">
        <v>134</v>
      </c>
      <c r="B122">
        <f>[6]ST001!J133</f>
        <v>7.8478783950858402E-2</v>
      </c>
      <c r="C122">
        <f>[6]ST002!J133</f>
        <v>0.33003687734993181</v>
      </c>
      <c r="D122">
        <f>[6]ST003!J133</f>
        <v>0.32944619355835214</v>
      </c>
      <c r="E122">
        <f>[7]ST004!J133</f>
        <v>0.37212740176325865</v>
      </c>
      <c r="F122">
        <f>[6]ROT001!J133</f>
        <v>0.33158885737284716</v>
      </c>
      <c r="G122">
        <f>[6]ROT002!J133</f>
        <v>0.59093820813987452</v>
      </c>
      <c r="H122">
        <f>[6]ROT003!J133</f>
        <v>0.65636106681207873</v>
      </c>
      <c r="I122">
        <f>[7]ROT004!J133</f>
        <v>0.71510406458790221</v>
      </c>
      <c r="J122">
        <f>[7]MIX001!J133</f>
        <v>0.66068131963536159</v>
      </c>
      <c r="K122">
        <f>[7]MIX002!J133</f>
        <v>0.65565813551675434</v>
      </c>
      <c r="L122">
        <f>[7]MIX003!J133</f>
        <v>0.64022310393933457</v>
      </c>
      <c r="N122" t="str">
        <f>PUF!G122</f>
        <v>147/149</v>
      </c>
      <c r="O122">
        <f t="shared" si="29"/>
        <v>2.7962792086043575</v>
      </c>
      <c r="P122">
        <f t="shared" si="30"/>
        <v>5.6882570729226485</v>
      </c>
      <c r="Q122">
        <f t="shared" si="31"/>
        <v>6.4440224664933394</v>
      </c>
      <c r="R122">
        <f t="shared" si="32"/>
        <v>7.70058501405014</v>
      </c>
      <c r="S122">
        <f t="shared" si="33"/>
        <v>5.6264149694134709</v>
      </c>
      <c r="T122">
        <f t="shared" si="34"/>
        <v>11.461215529368703</v>
      </c>
      <c r="U122">
        <f t="shared" si="35"/>
        <v>13.750703503829484</v>
      </c>
      <c r="V122">
        <f t="shared" si="36"/>
        <v>17.08262718914072</v>
      </c>
      <c r="W122">
        <f t="shared" si="37"/>
        <v>14.520830253825054</v>
      </c>
      <c r="X122">
        <f t="shared" si="38"/>
        <v>12.602711606296451</v>
      </c>
      <c r="Y122">
        <f t="shared" si="39"/>
        <v>13.65074700613644</v>
      </c>
      <c r="Z122">
        <f>[8]WB!N122</f>
        <v>5.290415468772415E-2</v>
      </c>
      <c r="AB122" t="str">
        <f>PUF!S122</f>
        <v xml:space="preserve">PCB147+149 </v>
      </c>
      <c r="AC122">
        <f t="shared" si="51"/>
        <v>2.7962792086043575</v>
      </c>
      <c r="AD122">
        <f t="shared" si="41"/>
        <v>5.6882570729226485</v>
      </c>
      <c r="AE122">
        <f t="shared" si="42"/>
        <v>6.4440224664933394</v>
      </c>
      <c r="AF122">
        <f t="shared" si="43"/>
        <v>7.70058501405014</v>
      </c>
      <c r="AG122">
        <f t="shared" si="44"/>
        <v>5.6264149694134709</v>
      </c>
      <c r="AH122">
        <f t="shared" si="45"/>
        <v>11.461215529368703</v>
      </c>
      <c r="AI122">
        <f t="shared" si="46"/>
        <v>13.750703503829484</v>
      </c>
      <c r="AJ122">
        <f t="shared" si="47"/>
        <v>17.08262718914072</v>
      </c>
      <c r="AK122">
        <f t="shared" si="48"/>
        <v>14.520830253825054</v>
      </c>
      <c r="AL122">
        <f t="shared" si="49"/>
        <v>12.602711606296451</v>
      </c>
      <c r="AM122">
        <f t="shared" si="50"/>
        <v>13.65074700613644</v>
      </c>
    </row>
    <row r="123" spans="1:39" x14ac:dyDescent="0.2">
      <c r="A123">
        <v>143</v>
      </c>
      <c r="B123">
        <f>[6]ST001!J134</f>
        <v>4.690580840858715E-2</v>
      </c>
      <c r="C123">
        <f>[6]ST002!J134</f>
        <v>3.7615238474569351E-2</v>
      </c>
      <c r="D123">
        <f>[6]ST003!J134</f>
        <v>3.2951887436546354E-2</v>
      </c>
      <c r="E123">
        <f>[7]ST004!J134</f>
        <v>4.4133746328124765E-2</v>
      </c>
      <c r="F123">
        <f>[6]ROT001!J134</f>
        <v>1.5976434335731982E-2</v>
      </c>
      <c r="G123">
        <f>[6]ROT002!J134</f>
        <v>1.5052392228644552E-2</v>
      </c>
      <c r="H123">
        <f>[6]ROT003!J134</f>
        <v>3.284534210329338E-2</v>
      </c>
      <c r="I123">
        <f>[7]ROT004!J134</f>
        <v>9.6830756869169254E-2</v>
      </c>
      <c r="J123">
        <f>[7]MIX001!J134</f>
        <v>6.5164753727147876E-2</v>
      </c>
      <c r="K123">
        <f>[7]MIX002!J134</f>
        <v>6.0364272427195956E-2</v>
      </c>
      <c r="L123">
        <f>[7]MIX003!J134</f>
        <v>4.1612875290164116E-2</v>
      </c>
      <c r="N123">
        <f>PUF!G123</f>
        <v>148</v>
      </c>
      <c r="O123">
        <f t="shared" si="29"/>
        <v>3.6289306991141836E-2</v>
      </c>
      <c r="P123">
        <f t="shared" si="30"/>
        <v>8.3674602615090715E-2</v>
      </c>
      <c r="Q123">
        <f t="shared" si="31"/>
        <v>6.9441357808393042E-2</v>
      </c>
      <c r="R123">
        <f t="shared" si="32"/>
        <v>5.7000416772518811E-2</v>
      </c>
      <c r="S123">
        <f t="shared" si="33"/>
        <v>7.3049226242579646E-2</v>
      </c>
      <c r="T123">
        <f t="shared" si="34"/>
        <v>8.7093146966939566E-2</v>
      </c>
      <c r="U123">
        <f t="shared" si="35"/>
        <v>9.6435151845345471E-2</v>
      </c>
      <c r="V123">
        <f t="shared" si="36"/>
        <v>8.2323748639342637E-2</v>
      </c>
      <c r="W123">
        <f t="shared" si="37"/>
        <v>5.9495721136860941E-2</v>
      </c>
      <c r="X123">
        <f t="shared" si="38"/>
        <v>5.5406613484847614E-2</v>
      </c>
      <c r="Y123">
        <f t="shared" si="39"/>
        <v>6.6377533742604786E-2</v>
      </c>
      <c r="Z123">
        <f>[8]WB!N123</f>
        <v>1.3526088854526414E-2</v>
      </c>
      <c r="AB123" t="str">
        <f>PUF!S123</f>
        <v xml:space="preserve">PCB148 </v>
      </c>
      <c r="AC123">
        <f t="shared" si="51"/>
        <v>3.6289306991141836E-2</v>
      </c>
      <c r="AD123">
        <f t="shared" si="41"/>
        <v>8.3674602615090715E-2</v>
      </c>
      <c r="AE123">
        <f t="shared" si="42"/>
        <v>6.9441357808393042E-2</v>
      </c>
      <c r="AF123">
        <f t="shared" si="43"/>
        <v>5.7000416772518811E-2</v>
      </c>
      <c r="AG123">
        <f t="shared" si="44"/>
        <v>7.3049226242579646E-2</v>
      </c>
      <c r="AH123">
        <f t="shared" si="45"/>
        <v>8.7093146966939566E-2</v>
      </c>
      <c r="AI123">
        <f t="shared" si="46"/>
        <v>9.6435151845345471E-2</v>
      </c>
      <c r="AJ123">
        <f t="shared" si="47"/>
        <v>8.2323748639342637E-2</v>
      </c>
      <c r="AK123">
        <f t="shared" si="48"/>
        <v>5.9495721136860941E-2</v>
      </c>
      <c r="AL123">
        <f t="shared" si="49"/>
        <v>5.5406613484847614E-2</v>
      </c>
      <c r="AM123">
        <f t="shared" si="50"/>
        <v>6.6377533742604786E-2</v>
      </c>
    </row>
    <row r="124" spans="1:39" x14ac:dyDescent="0.2">
      <c r="A124" t="s">
        <v>205</v>
      </c>
      <c r="B124">
        <f>[6]ST001!J135</f>
        <v>7.084396270178181E-2</v>
      </c>
      <c r="C124">
        <f>[6]ST002!J135</f>
        <v>0.14212081807291613</v>
      </c>
      <c r="D124">
        <f>[6]ST003!J135</f>
        <v>0.16952770838729561</v>
      </c>
      <c r="E124">
        <f>[7]ST004!J135</f>
        <v>0.10849911631902726</v>
      </c>
      <c r="F124">
        <f>[6]ROT001!J135</f>
        <v>0.14286104563503299</v>
      </c>
      <c r="G124">
        <f>[6]ROT002!J135</f>
        <v>0.2154615788315199</v>
      </c>
      <c r="H124">
        <f>[6]ROT003!J135</f>
        <v>0.23193929294310692</v>
      </c>
      <c r="I124">
        <f>[7]ROT004!J135</f>
        <v>0.24584623297699587</v>
      </c>
      <c r="J124">
        <f>[7]MIX001!J135</f>
        <v>0.22295520489397533</v>
      </c>
      <c r="K124">
        <f>[7]MIX002!J135</f>
        <v>0.22686733006469056</v>
      </c>
      <c r="L124">
        <f>[7]MIX003!J135</f>
        <v>0.22175412252191304</v>
      </c>
      <c r="N124">
        <f>PUF!G124</f>
        <v>150</v>
      </c>
      <c r="O124">
        <f t="shared" si="29"/>
        <v>3.3836747815313171E-2</v>
      </c>
      <c r="P124">
        <f t="shared" si="30"/>
        <v>5.3232932335205735E-2</v>
      </c>
      <c r="Q124">
        <f t="shared" si="31"/>
        <v>5.6462860437146392E-2</v>
      </c>
      <c r="R124">
        <f t="shared" si="32"/>
        <v>5.5842877602560743E-2</v>
      </c>
      <c r="S124">
        <f t="shared" si="33"/>
        <v>5.3242094889172413E-2</v>
      </c>
      <c r="T124">
        <f t="shared" si="34"/>
        <v>7.5606596711338403E-2</v>
      </c>
      <c r="U124">
        <f t="shared" si="35"/>
        <v>0.10258145688180169</v>
      </c>
      <c r="V124">
        <f t="shared" si="36"/>
        <v>0.10255372738804161</v>
      </c>
      <c r="W124">
        <f t="shared" si="37"/>
        <v>8.3321307513387996E-2</v>
      </c>
      <c r="X124">
        <f t="shared" si="38"/>
        <v>7.546295863434592E-2</v>
      </c>
      <c r="Y124">
        <f t="shared" si="39"/>
        <v>7.3969867268301445E-2</v>
      </c>
      <c r="Z124">
        <f>[8]WB!N124</f>
        <v>1.0308452467609981E-2</v>
      </c>
      <c r="AB124" t="str">
        <f>PUF!S124</f>
        <v xml:space="preserve">PCB150 </v>
      </c>
      <c r="AC124">
        <f t="shared" si="51"/>
        <v>3.3836747815313171E-2</v>
      </c>
      <c r="AD124">
        <f t="shared" si="41"/>
        <v>5.3232932335205735E-2</v>
      </c>
      <c r="AE124">
        <f t="shared" si="42"/>
        <v>5.6462860437146392E-2</v>
      </c>
      <c r="AF124">
        <f t="shared" si="43"/>
        <v>5.5842877602560743E-2</v>
      </c>
      <c r="AG124">
        <f t="shared" si="44"/>
        <v>5.3242094889172413E-2</v>
      </c>
      <c r="AH124">
        <f t="shared" si="45"/>
        <v>7.5606596711338403E-2</v>
      </c>
      <c r="AI124">
        <f t="shared" si="46"/>
        <v>0.10258145688180169</v>
      </c>
      <c r="AJ124">
        <f t="shared" si="47"/>
        <v>0.10255372738804161</v>
      </c>
      <c r="AK124">
        <f t="shared" si="48"/>
        <v>8.3321307513387996E-2</v>
      </c>
      <c r="AL124">
        <f t="shared" si="49"/>
        <v>7.546295863434592E-2</v>
      </c>
      <c r="AM124">
        <f t="shared" si="50"/>
        <v>7.3969867268301445E-2</v>
      </c>
    </row>
    <row r="125" spans="1:39" x14ac:dyDescent="0.2">
      <c r="A125">
        <v>131</v>
      </c>
      <c r="B125">
        <f>[6]ST001!J136</f>
        <v>5.0671083617380312E-2</v>
      </c>
      <c r="C125">
        <f>[6]ST002!J136</f>
        <v>0.10827901579352467</v>
      </c>
      <c r="D125">
        <f>[6]ST003!J136</f>
        <v>9.8736177912316717E-2</v>
      </c>
      <c r="E125">
        <f>[7]ST004!J136</f>
        <v>9.6841450275322788E-2</v>
      </c>
      <c r="F125">
        <f>[6]ROT001!J136</f>
        <v>9.5631725133125969E-2</v>
      </c>
      <c r="G125">
        <f>[6]ROT002!J136</f>
        <v>0.15433544678881295</v>
      </c>
      <c r="H125">
        <f>[6]ROT003!J136</f>
        <v>0.17817162466244613</v>
      </c>
      <c r="I125">
        <f>[7]ROT004!J136</f>
        <v>0.2073124379968021</v>
      </c>
      <c r="J125">
        <f>[7]MIX001!J136</f>
        <v>0.17673452123839986</v>
      </c>
      <c r="K125">
        <f>[7]MIX002!J136</f>
        <v>0.16025674164609602</v>
      </c>
      <c r="L125">
        <f>[7]MIX003!J136</f>
        <v>0.18126720600182267</v>
      </c>
      <c r="N125">
        <f>PUF!G125</f>
        <v>152</v>
      </c>
      <c r="O125">
        <f t="shared" si="29"/>
        <v>3.6735239279080123E-2</v>
      </c>
      <c r="P125">
        <f t="shared" si="30"/>
        <v>5.5280185685227842E-2</v>
      </c>
      <c r="Q125">
        <f t="shared" si="31"/>
        <v>5.5391140250574636E-2</v>
      </c>
      <c r="R125">
        <f t="shared" si="32"/>
        <v>6.5215041838648957E-2</v>
      </c>
      <c r="S125">
        <f t="shared" si="33"/>
        <v>6.0910549945872E-2</v>
      </c>
      <c r="T125">
        <f t="shared" si="34"/>
        <v>9.5763660340493412E-2</v>
      </c>
      <c r="U125">
        <f t="shared" si="35"/>
        <v>9.4405249309250816E-2</v>
      </c>
      <c r="V125">
        <f t="shared" si="36"/>
        <v>0.10303156823422047</v>
      </c>
      <c r="W125">
        <f t="shared" si="37"/>
        <v>0.10476413869760109</v>
      </c>
      <c r="X125">
        <f t="shared" si="38"/>
        <v>7.7656958050872249E-2</v>
      </c>
      <c r="Y125">
        <f t="shared" si="39"/>
        <v>9.4595942677987641E-2</v>
      </c>
      <c r="Z125">
        <f>[8]WB!N125</f>
        <v>8.1864045636913067E-3</v>
      </c>
      <c r="AB125" t="str">
        <f>PUF!S125</f>
        <v xml:space="preserve">PCB152 </v>
      </c>
      <c r="AC125">
        <f t="shared" si="51"/>
        <v>3.6735239279080123E-2</v>
      </c>
      <c r="AD125">
        <f t="shared" si="41"/>
        <v>5.5280185685227842E-2</v>
      </c>
      <c r="AE125">
        <f t="shared" si="42"/>
        <v>5.5391140250574636E-2</v>
      </c>
      <c r="AF125">
        <f t="shared" si="43"/>
        <v>6.5215041838648957E-2</v>
      </c>
      <c r="AG125">
        <f t="shared" si="44"/>
        <v>6.0910549945872E-2</v>
      </c>
      <c r="AH125">
        <f t="shared" si="45"/>
        <v>9.5763660340493412E-2</v>
      </c>
      <c r="AI125">
        <f t="shared" si="46"/>
        <v>9.4405249309250816E-2</v>
      </c>
      <c r="AJ125">
        <f t="shared" si="47"/>
        <v>0.10303156823422047</v>
      </c>
      <c r="AK125">
        <f t="shared" si="48"/>
        <v>0.10476413869760109</v>
      </c>
      <c r="AL125">
        <f t="shared" si="49"/>
        <v>7.7656958050872249E-2</v>
      </c>
      <c r="AM125">
        <f t="shared" si="50"/>
        <v>9.4595942677987641E-2</v>
      </c>
    </row>
    <row r="126" spans="1:39" x14ac:dyDescent="0.2">
      <c r="A126">
        <v>142</v>
      </c>
      <c r="B126">
        <f>[6]ST001!J137</f>
        <v>1.3779485148172253E-2</v>
      </c>
      <c r="C126">
        <f>[6]ST002!J137</f>
        <v>2.7497110161746503E-2</v>
      </c>
      <c r="D126">
        <f>[6]ST003!J137</f>
        <v>1.6140067838440308E-2</v>
      </c>
      <c r="E126">
        <f>[7]ST004!J137</f>
        <v>1.2416976869603876E-2</v>
      </c>
      <c r="F126">
        <f>[6]ROT001!J137</f>
        <v>1.8134986034277056E-2</v>
      </c>
      <c r="G126">
        <f>[6]ROT002!J137</f>
        <v>2.8592517132144946E-2</v>
      </c>
      <c r="H126">
        <f>[6]ROT003!J137</f>
        <v>2.6236938136578406E-2</v>
      </c>
      <c r="I126">
        <f>[7]ROT004!J137</f>
        <v>2.3878801672315143E-2</v>
      </c>
      <c r="J126">
        <f>[7]MIX001!J137</f>
        <v>2.6481483481330902E-2</v>
      </c>
      <c r="K126">
        <f>[7]MIX002!J137</f>
        <v>2.9649772447279125E-2</v>
      </c>
      <c r="L126">
        <f>[7]MIX003!J137</f>
        <v>2.4064108327989442E-2</v>
      </c>
      <c r="N126" t="str">
        <f>PUF!G126</f>
        <v>153/168</v>
      </c>
      <c r="O126">
        <f t="shared" si="29"/>
        <v>1.5813896538956342</v>
      </c>
      <c r="P126">
        <f t="shared" si="30"/>
        <v>3.094667365011893</v>
      </c>
      <c r="Q126">
        <f t="shared" si="31"/>
        <v>3.4302006491118329</v>
      </c>
      <c r="R126">
        <f t="shared" si="32"/>
        <v>4.183391112116662</v>
      </c>
      <c r="S126">
        <f t="shared" si="33"/>
        <v>2.5320062282976501</v>
      </c>
      <c r="T126">
        <f t="shared" si="34"/>
        <v>5.048585935093314</v>
      </c>
      <c r="U126">
        <f t="shared" si="35"/>
        <v>7.5049237508723863</v>
      </c>
      <c r="V126">
        <f t="shared" si="36"/>
        <v>8.5593304585745429</v>
      </c>
      <c r="W126">
        <f t="shared" si="37"/>
        <v>7.5244014480556025</v>
      </c>
      <c r="X126">
        <f t="shared" si="38"/>
        <v>6.7676027448541589</v>
      </c>
      <c r="Y126">
        <f t="shared" si="39"/>
        <v>7.0168969373571013</v>
      </c>
      <c r="Z126">
        <f>[8]WB!N126</f>
        <v>3.9876597161186036E-2</v>
      </c>
      <c r="AB126" t="str">
        <f>PUF!S126</f>
        <v xml:space="preserve">PCB153+168 </v>
      </c>
      <c r="AC126">
        <f t="shared" si="51"/>
        <v>1.5813896538956342</v>
      </c>
      <c r="AD126">
        <f t="shared" si="41"/>
        <v>3.094667365011893</v>
      </c>
      <c r="AE126">
        <f t="shared" si="42"/>
        <v>3.4302006491118329</v>
      </c>
      <c r="AF126">
        <f t="shared" si="43"/>
        <v>4.183391112116662</v>
      </c>
      <c r="AG126">
        <f t="shared" si="44"/>
        <v>2.5320062282976501</v>
      </c>
      <c r="AH126">
        <f t="shared" si="45"/>
        <v>5.048585935093314</v>
      </c>
      <c r="AI126">
        <f t="shared" si="46"/>
        <v>7.5049237508723863</v>
      </c>
      <c r="AJ126">
        <f t="shared" si="47"/>
        <v>8.5593304585745429</v>
      </c>
      <c r="AK126">
        <f t="shared" si="48"/>
        <v>7.5244014480556025</v>
      </c>
      <c r="AL126">
        <f t="shared" si="49"/>
        <v>6.7676027448541589</v>
      </c>
      <c r="AM126">
        <f t="shared" si="50"/>
        <v>7.0168969373571013</v>
      </c>
    </row>
    <row r="127" spans="1:39" x14ac:dyDescent="0.2">
      <c r="A127">
        <v>132</v>
      </c>
      <c r="B127">
        <f>[6]ST001!J138</f>
        <v>0.42622426938343749</v>
      </c>
      <c r="C127">
        <f>[6]ST002!J138</f>
        <v>0.98218569099899133</v>
      </c>
      <c r="D127">
        <f>[6]ST003!J138</f>
        <v>1.0913982378882015</v>
      </c>
      <c r="E127">
        <f>[7]ST004!J138</f>
        <v>1.0900403356572825</v>
      </c>
      <c r="F127">
        <f>[6]ROT001!J138</f>
        <v>0.84251248952671098</v>
      </c>
      <c r="G127">
        <f>[6]ROT002!J138</f>
        <v>1.6167941072197685</v>
      </c>
      <c r="H127">
        <f>[6]ROT003!J138</f>
        <v>1.8248897377934592</v>
      </c>
      <c r="I127">
        <f>[7]ROT004!J138</f>
        <v>2.3053299021466307</v>
      </c>
      <c r="J127">
        <f>[7]MIX001!J138</f>
        <v>2.0117022609803361</v>
      </c>
      <c r="K127">
        <f>[7]MIX002!J138</f>
        <v>1.954944157218198</v>
      </c>
      <c r="L127">
        <f>[7]MIX003!J138</f>
        <v>2.1078446509115532</v>
      </c>
      <c r="N127">
        <f>PUF!G127</f>
        <v>154</v>
      </c>
      <c r="O127">
        <f t="shared" si="29"/>
        <v>7.8295626381378589E-2</v>
      </c>
      <c r="P127">
        <f t="shared" si="30"/>
        <v>0.1646779125064011</v>
      </c>
      <c r="Q127">
        <f t="shared" si="31"/>
        <v>0.13042583488741508</v>
      </c>
      <c r="R127">
        <f t="shared" si="32"/>
        <v>0.18537347600469978</v>
      </c>
      <c r="S127">
        <f t="shared" si="33"/>
        <v>0.158788667104732</v>
      </c>
      <c r="T127">
        <f t="shared" si="34"/>
        <v>0.23085709310581659</v>
      </c>
      <c r="U127">
        <f t="shared" si="35"/>
        <v>0.27959884298471538</v>
      </c>
      <c r="V127">
        <f t="shared" si="36"/>
        <v>0.30220314706376139</v>
      </c>
      <c r="W127">
        <f t="shared" si="37"/>
        <v>0.24181117946429651</v>
      </c>
      <c r="X127">
        <f t="shared" si="38"/>
        <v>0.20881876763426066</v>
      </c>
      <c r="Y127">
        <f t="shared" si="39"/>
        <v>0.21609277448987441</v>
      </c>
      <c r="Z127">
        <f>[8]WB!N127</f>
        <v>1.0992190664291763E-2</v>
      </c>
      <c r="AB127" t="str">
        <f>PUF!S127</f>
        <v xml:space="preserve">PCB154 </v>
      </c>
      <c r="AC127">
        <f t="shared" si="51"/>
        <v>7.8295626381378589E-2</v>
      </c>
      <c r="AD127">
        <f t="shared" si="41"/>
        <v>0.1646779125064011</v>
      </c>
      <c r="AE127">
        <f t="shared" si="42"/>
        <v>0.13042583488741508</v>
      </c>
      <c r="AF127">
        <f t="shared" si="43"/>
        <v>0.18537347600469978</v>
      </c>
      <c r="AG127">
        <f t="shared" si="44"/>
        <v>0.158788667104732</v>
      </c>
      <c r="AH127">
        <f t="shared" si="45"/>
        <v>0.23085709310581659</v>
      </c>
      <c r="AI127">
        <f t="shared" si="46"/>
        <v>0.27959884298471538</v>
      </c>
      <c r="AJ127">
        <f t="shared" si="47"/>
        <v>0.30220314706376139</v>
      </c>
      <c r="AK127">
        <f t="shared" si="48"/>
        <v>0.24181117946429651</v>
      </c>
      <c r="AL127">
        <f t="shared" si="49"/>
        <v>0.20881876763426066</v>
      </c>
      <c r="AM127">
        <f t="shared" si="50"/>
        <v>0.21609277448987441</v>
      </c>
    </row>
    <row r="128" spans="1:39" x14ac:dyDescent="0.2">
      <c r="A128">
        <v>133</v>
      </c>
      <c r="B128">
        <f>[6]ST001!J139</f>
        <v>3.7360214896521284E-2</v>
      </c>
      <c r="C128">
        <f>[6]ST002!J139</f>
        <v>5.5567236427332571E-2</v>
      </c>
      <c r="D128">
        <f>[6]ST003!J139</f>
        <v>7.7622694227330424E-2</v>
      </c>
      <c r="E128">
        <f>[7]ST004!J139</f>
        <v>6.2510223956057098E-2</v>
      </c>
      <c r="F128">
        <f>[6]ROT001!J139</f>
        <v>4.8291229479298189E-2</v>
      </c>
      <c r="G128">
        <f>[6]ROT002!J139</f>
        <v>8.6317267063804978E-2</v>
      </c>
      <c r="H128">
        <f>[6]ROT003!J139</f>
        <v>0.1080751231558722</v>
      </c>
      <c r="I128">
        <f>[7]ROT004!J139</f>
        <v>9.2102829977807513E-2</v>
      </c>
      <c r="J128">
        <f>[7]MIX001!J139</f>
        <v>7.8776769046173117E-2</v>
      </c>
      <c r="K128">
        <f>[7]MIX002!J139</f>
        <v>8.1693430288696439E-2</v>
      </c>
      <c r="L128">
        <f>[7]MIX003!J139</f>
        <v>8.5895892009806477E-2</v>
      </c>
      <c r="N128">
        <f>PUF!G128</f>
        <v>155</v>
      </c>
      <c r="O128">
        <f t="shared" si="29"/>
        <v>4.1232637945637439E-2</v>
      </c>
      <c r="P128">
        <f t="shared" si="30"/>
        <v>4.6388662587875502E-2</v>
      </c>
      <c r="Q128">
        <f t="shared" si="31"/>
        <v>4.5927251333237933E-2</v>
      </c>
      <c r="R128">
        <f t="shared" si="32"/>
        <v>3.46139628275971E-2</v>
      </c>
      <c r="S128">
        <f t="shared" si="33"/>
        <v>5.1333019279535472E-2</v>
      </c>
      <c r="T128">
        <f t="shared" si="34"/>
        <v>5.8488005605790622E-2</v>
      </c>
      <c r="U128">
        <f t="shared" si="35"/>
        <v>4.4431328797370336E-2</v>
      </c>
      <c r="V128">
        <f t="shared" si="36"/>
        <v>3.4694222276065979E-2</v>
      </c>
      <c r="W128">
        <f t="shared" si="37"/>
        <v>4.063845495554113E-2</v>
      </c>
      <c r="X128">
        <f t="shared" si="38"/>
        <v>3.8645972364512227E-2</v>
      </c>
      <c r="Y128">
        <f t="shared" si="39"/>
        <v>2.8071038883289639E-2</v>
      </c>
      <c r="Z128">
        <f>[8]WB!N128</f>
        <v>1.1412402762269997E-2</v>
      </c>
      <c r="AB128" t="str">
        <f>PUF!S128</f>
        <v xml:space="preserve">PCB155 </v>
      </c>
      <c r="AC128">
        <f t="shared" si="51"/>
        <v>4.1232637945637439E-2</v>
      </c>
      <c r="AD128">
        <f t="shared" si="41"/>
        <v>4.6388662587875502E-2</v>
      </c>
      <c r="AE128">
        <f t="shared" si="42"/>
        <v>4.5927251333237933E-2</v>
      </c>
      <c r="AF128">
        <f t="shared" si="43"/>
        <v>3.46139628275971E-2</v>
      </c>
      <c r="AG128">
        <f t="shared" si="44"/>
        <v>5.1333019279535472E-2</v>
      </c>
      <c r="AH128">
        <f t="shared" si="45"/>
        <v>5.8488005605790622E-2</v>
      </c>
      <c r="AI128">
        <f t="shared" si="46"/>
        <v>4.4431328797370336E-2</v>
      </c>
      <c r="AJ128">
        <f t="shared" si="47"/>
        <v>3.4694222276065979E-2</v>
      </c>
      <c r="AK128">
        <f t="shared" si="48"/>
        <v>4.063845495554113E-2</v>
      </c>
      <c r="AL128">
        <f t="shared" si="49"/>
        <v>3.8645972364512227E-2</v>
      </c>
      <c r="AM128">
        <f t="shared" si="50"/>
        <v>2.8071038883289639E-2</v>
      </c>
    </row>
    <row r="129" spans="1:39" x14ac:dyDescent="0.2">
      <c r="A129">
        <v>165</v>
      </c>
      <c r="B129">
        <f>[6]ST001!J140</f>
        <v>1.1888833775466012E-2</v>
      </c>
      <c r="C129">
        <f>[6]ST002!J140</f>
        <v>2.4820254387348598E-2</v>
      </c>
      <c r="D129">
        <f>[6]ST003!J140</f>
        <v>1.1894720432367386E-2</v>
      </c>
      <c r="E129">
        <f>[7]ST004!J140</f>
        <v>1.3219265428771174E-2</v>
      </c>
      <c r="F129">
        <f>[6]ROT001!J140</f>
        <v>1.2957445326179031E-2</v>
      </c>
      <c r="G129">
        <f>[6]ROT002!J140</f>
        <v>2.3581047759009165E-2</v>
      </c>
      <c r="H129">
        <f>[6]ROT003!J140</f>
        <v>1.324984795720271E-2</v>
      </c>
      <c r="I129">
        <f>[7]ROT004!J140</f>
        <v>1.8710344914568432E-2</v>
      </c>
      <c r="J129">
        <f>[7]MIX001!J140</f>
        <v>1.8709575594283281E-2</v>
      </c>
      <c r="K129">
        <f>[7]MIX002!J140</f>
        <v>2.5185247619041968E-2</v>
      </c>
      <c r="L129">
        <f>[7]MIX003!J140</f>
        <v>2.4318878202101005E-2</v>
      </c>
      <c r="N129" t="str">
        <f>PUF!G129</f>
        <v>156/157</v>
      </c>
      <c r="O129">
        <f t="shared" si="29"/>
        <v>0.15216444449412331</v>
      </c>
      <c r="P129">
        <f t="shared" si="30"/>
        <v>1.1375235403318653</v>
      </c>
      <c r="Q129">
        <f t="shared" si="31"/>
        <v>0.48612111229641591</v>
      </c>
      <c r="R129">
        <f t="shared" si="32"/>
        <v>0.61558681674829752</v>
      </c>
      <c r="S129">
        <f t="shared" si="33"/>
        <v>0.12750353982680532</v>
      </c>
      <c r="T129">
        <f t="shared" si="34"/>
        <v>0.2681392702707997</v>
      </c>
      <c r="U129">
        <f t="shared" si="35"/>
        <v>0.37865719853615631</v>
      </c>
      <c r="V129">
        <f t="shared" si="36"/>
        <v>1.192593229979382</v>
      </c>
      <c r="W129">
        <f t="shared" si="37"/>
        <v>0.39442522969006261</v>
      </c>
      <c r="X129">
        <f t="shared" si="38"/>
        <v>0.58493062471003732</v>
      </c>
      <c r="Y129">
        <f t="shared" si="39"/>
        <v>0.33989798792776948</v>
      </c>
      <c r="Z129">
        <f>[8]WB!N129</f>
        <v>2.23358315381188E-2</v>
      </c>
      <c r="AB129" t="str">
        <f>PUF!S129</f>
        <v xml:space="preserve">PCB156+157 </v>
      </c>
      <c r="AC129">
        <f t="shared" si="51"/>
        <v>0.15216444449412331</v>
      </c>
      <c r="AD129">
        <f t="shared" si="41"/>
        <v>1.1375235403318653</v>
      </c>
      <c r="AE129">
        <f t="shared" si="42"/>
        <v>0.48612111229641591</v>
      </c>
      <c r="AF129">
        <f t="shared" si="43"/>
        <v>0.61558681674829752</v>
      </c>
      <c r="AG129">
        <f t="shared" si="44"/>
        <v>0.12750353982680532</v>
      </c>
      <c r="AH129">
        <f t="shared" si="45"/>
        <v>0.2681392702707997</v>
      </c>
      <c r="AI129">
        <f t="shared" si="46"/>
        <v>0.37865719853615631</v>
      </c>
      <c r="AJ129">
        <f t="shared" si="47"/>
        <v>1.192593229979382</v>
      </c>
      <c r="AK129">
        <f t="shared" si="48"/>
        <v>0.39442522969006261</v>
      </c>
      <c r="AL129">
        <f t="shared" si="49"/>
        <v>0.58493062471003732</v>
      </c>
      <c r="AM129">
        <f t="shared" si="50"/>
        <v>0.33989798792776948</v>
      </c>
    </row>
    <row r="130" spans="1:39" x14ac:dyDescent="0.2">
      <c r="A130">
        <v>146</v>
      </c>
      <c r="B130">
        <f>[6]ST001!J141</f>
        <v>9.9167473849141652E-2</v>
      </c>
      <c r="C130">
        <f>[6]ST002!J141</f>
        <v>0.24476999354593501</v>
      </c>
      <c r="D130">
        <f>[6]ST003!J141</f>
        <v>0.27242054682831707</v>
      </c>
      <c r="E130">
        <f>[7]ST004!J141</f>
        <v>0.28555626313111665</v>
      </c>
      <c r="F130">
        <f>[6]ROT001!J141</f>
        <v>0.19882303778743995</v>
      </c>
      <c r="G130">
        <f>[6]ROT002!J141</f>
        <v>0.35992191835174209</v>
      </c>
      <c r="H130">
        <f>[6]ROT003!J141</f>
        <v>0.41422186458938365</v>
      </c>
      <c r="I130">
        <f>[7]ROT004!J141</f>
        <v>0.55648071773815944</v>
      </c>
      <c r="J130">
        <f>[7]MIX001!J141</f>
        <v>0.463957316537154</v>
      </c>
      <c r="K130">
        <f>[7]MIX002!J141</f>
        <v>0.4622269198638817</v>
      </c>
      <c r="L130">
        <f>[7]MIX003!J141</f>
        <v>0.48213479626759581</v>
      </c>
      <c r="N130">
        <f>PUF!G130</f>
        <v>158</v>
      </c>
      <c r="O130">
        <f t="shared" si="29"/>
        <v>0.1910464929500667</v>
      </c>
      <c r="P130">
        <f t="shared" si="30"/>
        <v>0.40924938663608867</v>
      </c>
      <c r="Q130">
        <f t="shared" si="31"/>
        <v>0.40282304065776486</v>
      </c>
      <c r="R130">
        <f t="shared" si="32"/>
        <v>0.53132363175011332</v>
      </c>
      <c r="S130">
        <f t="shared" si="33"/>
        <v>0.32230830849175424</v>
      </c>
      <c r="T130">
        <f t="shared" si="34"/>
        <v>0.67362596563812882</v>
      </c>
      <c r="U130">
        <f t="shared" si="35"/>
        <v>0.87997330370762483</v>
      </c>
      <c r="V130">
        <f t="shared" si="36"/>
        <v>1.0769289292784918</v>
      </c>
      <c r="W130">
        <f t="shared" si="37"/>
        <v>0.85679296696892071</v>
      </c>
      <c r="X130">
        <f t="shared" si="38"/>
        <v>0.69118946483581445</v>
      </c>
      <c r="Y130">
        <f t="shared" si="39"/>
        <v>0.95298299814878151</v>
      </c>
      <c r="Z130">
        <f>[8]WB!N130</f>
        <v>1.1997757202195933E-2</v>
      </c>
      <c r="AB130" t="str">
        <f>PUF!S130</f>
        <v xml:space="preserve">PCB158 </v>
      </c>
      <c r="AC130">
        <f t="shared" si="51"/>
        <v>0.1910464929500667</v>
      </c>
      <c r="AD130">
        <f t="shared" si="41"/>
        <v>0.40924938663608867</v>
      </c>
      <c r="AE130">
        <f t="shared" si="42"/>
        <v>0.40282304065776486</v>
      </c>
      <c r="AF130">
        <f t="shared" si="43"/>
        <v>0.53132363175011332</v>
      </c>
      <c r="AG130">
        <f t="shared" si="44"/>
        <v>0.32230830849175424</v>
      </c>
      <c r="AH130">
        <f t="shared" si="45"/>
        <v>0.67362596563812882</v>
      </c>
      <c r="AI130">
        <f t="shared" si="46"/>
        <v>0.87997330370762483</v>
      </c>
      <c r="AJ130">
        <f t="shared" si="47"/>
        <v>1.0769289292784918</v>
      </c>
      <c r="AK130">
        <f t="shared" si="48"/>
        <v>0.85679296696892071</v>
      </c>
      <c r="AL130">
        <f t="shared" si="49"/>
        <v>0.69118946483581445</v>
      </c>
      <c r="AM130">
        <f t="shared" si="50"/>
        <v>0.95298299814878151</v>
      </c>
    </row>
    <row r="131" spans="1:39" x14ac:dyDescent="0.2">
      <c r="A131">
        <v>161</v>
      </c>
      <c r="B131">
        <f>[6]ST001!J142</f>
        <v>1.2812680886987039E-2</v>
      </c>
      <c r="C131">
        <f>[6]ST002!J142</f>
        <v>2.353281381615616E-2</v>
      </c>
      <c r="D131">
        <f>[6]ST003!J142</f>
        <v>1.5814501311723014E-2</v>
      </c>
      <c r="E131">
        <f>[7]ST004!J142</f>
        <v>1.4480102443007686E-2</v>
      </c>
      <c r="F131">
        <f>[6]ROT001!J142</f>
        <v>1.2374964202464844E-2</v>
      </c>
      <c r="G131">
        <f>[6]ROT002!J142</f>
        <v>1.029991478847193E-2</v>
      </c>
      <c r="H131">
        <f>[6]ROT003!J142</f>
        <v>1.3990587414744992E-2</v>
      </c>
      <c r="I131">
        <f>[7]ROT004!J142</f>
        <v>1.9374784958953947E-2</v>
      </c>
      <c r="J131">
        <f>[7]MIX001!J142</f>
        <v>2.0818307274764001E-2</v>
      </c>
      <c r="K131">
        <f>[7]MIX002!J142</f>
        <v>1.697207013186762E-2</v>
      </c>
      <c r="L131">
        <f>[7]MIX003!J142</f>
        <v>1.955581488346694E-2</v>
      </c>
      <c r="N131">
        <f>PUF!G131</f>
        <v>159</v>
      </c>
      <c r="O131">
        <f t="shared" si="29"/>
        <v>6.0978590054093257E-2</v>
      </c>
      <c r="P131">
        <f t="shared" si="30"/>
        <v>9.8559441145200141E-2</v>
      </c>
      <c r="Q131">
        <f t="shared" si="31"/>
        <v>6.0044415805971946E-2</v>
      </c>
      <c r="R131">
        <f t="shared" si="32"/>
        <v>5.1965936607063008E-2</v>
      </c>
      <c r="S131">
        <f t="shared" si="33"/>
        <v>6.249917549592738E-2</v>
      </c>
      <c r="T131">
        <f t="shared" si="34"/>
        <v>5.9514290845982094E-2</v>
      </c>
      <c r="U131">
        <f t="shared" si="35"/>
        <v>8.0475991315707901E-2</v>
      </c>
      <c r="V131">
        <f t="shared" si="36"/>
        <v>5.5609923904761438E-2</v>
      </c>
      <c r="W131">
        <f t="shared" si="37"/>
        <v>5.1320601796078731E-2</v>
      </c>
      <c r="X131">
        <f t="shared" si="38"/>
        <v>4.4494020765793563E-2</v>
      </c>
      <c r="Y131">
        <f t="shared" si="39"/>
        <v>5.325481104863846E-2</v>
      </c>
      <c r="Z131">
        <f>[8]WB!N131</f>
        <v>1.2019435873508674E-2</v>
      </c>
      <c r="AB131" t="str">
        <f>PUF!S131</f>
        <v xml:space="preserve">PCB159 </v>
      </c>
      <c r="AC131">
        <f t="shared" si="51"/>
        <v>6.0978590054093257E-2</v>
      </c>
      <c r="AD131">
        <f t="shared" si="41"/>
        <v>9.8559441145200141E-2</v>
      </c>
      <c r="AE131">
        <f t="shared" si="42"/>
        <v>6.0044415805971946E-2</v>
      </c>
      <c r="AF131">
        <f t="shared" si="43"/>
        <v>5.1965936607063008E-2</v>
      </c>
      <c r="AG131">
        <f t="shared" si="44"/>
        <v>6.249917549592738E-2</v>
      </c>
      <c r="AH131">
        <f t="shared" si="45"/>
        <v>5.9514290845982094E-2</v>
      </c>
      <c r="AI131">
        <f t="shared" si="46"/>
        <v>8.0475991315707901E-2</v>
      </c>
      <c r="AJ131">
        <f t="shared" si="47"/>
        <v>5.5609923904761438E-2</v>
      </c>
      <c r="AK131">
        <f t="shared" si="48"/>
        <v>5.1320601796078731E-2</v>
      </c>
      <c r="AL131">
        <f t="shared" si="49"/>
        <v>4.4494020765793563E-2</v>
      </c>
      <c r="AM131">
        <f t="shared" si="50"/>
        <v>5.325481104863846E-2</v>
      </c>
    </row>
    <row r="132" spans="1:39" x14ac:dyDescent="0.2">
      <c r="A132" t="s">
        <v>207</v>
      </c>
      <c r="B132">
        <f>[6]ST001!J143</f>
        <v>0.60127948840342893</v>
      </c>
      <c r="C132">
        <f>[6]ST002!J143</f>
        <v>1.3509680178650574</v>
      </c>
      <c r="D132">
        <f>[6]ST003!J143</f>
        <v>1.528452731395161</v>
      </c>
      <c r="E132">
        <f>[7]ST004!J143</f>
        <v>1.4665265934422393</v>
      </c>
      <c r="F132">
        <f>[6]ROT001!J143</f>
        <v>1.1297516579175615</v>
      </c>
      <c r="G132">
        <f>[6]ROT002!J143</f>
        <v>1.8983135903927104</v>
      </c>
      <c r="H132">
        <f>[6]ROT003!J143</f>
        <v>2.5921500685597429</v>
      </c>
      <c r="I132">
        <f>[7]ROT004!J143</f>
        <v>2.9028959676060424</v>
      </c>
      <c r="J132">
        <f>[7]MIX001!J143</f>
        <v>2.5739611715101236</v>
      </c>
      <c r="K132">
        <f>[7]MIX002!J143</f>
        <v>2.5836087367480784</v>
      </c>
      <c r="L132">
        <f>[7]MIX003!J143</f>
        <v>2.6440481213229656</v>
      </c>
      <c r="N132">
        <f>PUF!G132</f>
        <v>160</v>
      </c>
      <c r="O132">
        <f t="shared" ref="O132:O174" si="52">VLOOKUP($N132,$A$3:$L$186,O$1,FALSE)/B$189*B$190</f>
        <v>3.7980811674250582E-2</v>
      </c>
      <c r="P132">
        <f t="shared" ref="P132:P174" si="53">VLOOKUP($N132,$A$3:$L$186,P$1,FALSE)/C$189*C$190</f>
        <v>6.0272078134268936E-2</v>
      </c>
      <c r="Q132">
        <f t="shared" ref="Q132:Q174" si="54">VLOOKUP($N132,$A$3:$L$186,Q$1,FALSE)/D$189*D$190</f>
        <v>7.5692625274707492E-2</v>
      </c>
      <c r="R132">
        <f t="shared" ref="R132:R174" si="55">VLOOKUP($N132,$A$3:$L$186,R$1,FALSE)/E$189*E$190</f>
        <v>0.10961979621583426</v>
      </c>
      <c r="S132">
        <f t="shared" ref="S132:S174" si="56">VLOOKUP($N132,$A$3:$L$186,S$1,FALSE)/F$189*F$190</f>
        <v>3.7271408667403395E-2</v>
      </c>
      <c r="T132">
        <f t="shared" ref="T132:T174" si="57">VLOOKUP($N132,$A$3:$L$186,T$1,FALSE)/G$189*G$190</f>
        <v>5.4691621648381525E-2</v>
      </c>
      <c r="U132">
        <f t="shared" ref="U132:U174" si="58">VLOOKUP($N132,$A$3:$L$186,U$1,FALSE)/H$189*H$190</f>
        <v>5.870237962595707E-2</v>
      </c>
      <c r="V132">
        <f t="shared" ref="V132:V174" si="59">VLOOKUP($N132,$A$3:$L$186,V$1,FALSE)/I$189*I$190</f>
        <v>0.16108043940763686</v>
      </c>
      <c r="W132">
        <f t="shared" ref="W132:W174" si="60">VLOOKUP($N132,$A$3:$L$186,W$1,FALSE)/J$189*J$190</f>
        <v>0.20125726230719743</v>
      </c>
      <c r="X132">
        <f t="shared" ref="X132:X174" si="61">VLOOKUP($N132,$A$3:$L$186,X$1,FALSE)/K$189*K$190</f>
        <v>0.14877781517432043</v>
      </c>
      <c r="Y132">
        <f t="shared" ref="Y132:Y174" si="62">VLOOKUP($N132,$A$3:$L$186,Y$1,FALSE)/L$189*L$190</f>
        <v>0.10696128977445553</v>
      </c>
      <c r="Z132">
        <f>[8]WB!N132</f>
        <v>1.0444066374646239E-2</v>
      </c>
      <c r="AB132" t="str">
        <f>PUF!S132</f>
        <v xml:space="preserve">PCB160 </v>
      </c>
      <c r="AC132">
        <f t="shared" si="51"/>
        <v>3.7980811674250582E-2</v>
      </c>
      <c r="AD132">
        <f t="shared" ref="AD132:AD174" si="63">IF(P132&gt;$Z132,P132,0)</f>
        <v>6.0272078134268936E-2</v>
      </c>
      <c r="AE132">
        <f t="shared" ref="AE132:AE174" si="64">IF(Q132&gt;$Z132,Q132,0)</f>
        <v>7.5692625274707492E-2</v>
      </c>
      <c r="AF132">
        <f t="shared" ref="AF132:AF174" si="65">IF(R132&gt;$Z132,R132,0)</f>
        <v>0.10961979621583426</v>
      </c>
      <c r="AG132">
        <f t="shared" ref="AG132:AG174" si="66">IF(S132&gt;$Z132,S132,0)</f>
        <v>3.7271408667403395E-2</v>
      </c>
      <c r="AH132">
        <f t="shared" ref="AH132:AH174" si="67">IF(T132&gt;$Z132,T132,0)</f>
        <v>5.4691621648381525E-2</v>
      </c>
      <c r="AI132">
        <f t="shared" ref="AI132:AI174" si="68">IF(U132&gt;$Z132,U132,0)</f>
        <v>5.870237962595707E-2</v>
      </c>
      <c r="AJ132">
        <f t="shared" ref="AJ132:AJ174" si="69">IF(V132&gt;$Z132,V132,0)</f>
        <v>0.16108043940763686</v>
      </c>
      <c r="AK132">
        <f t="shared" ref="AK132:AK174" si="70">IF(W132&gt;$Z132,W132,0)</f>
        <v>0.20125726230719743</v>
      </c>
      <c r="AL132">
        <f t="shared" ref="AL132:AL174" si="71">IF(X132&gt;$Z132,X132,0)</f>
        <v>0.14877781517432043</v>
      </c>
      <c r="AM132">
        <f t="shared" ref="AM132:AM174" si="72">IF(Y132&gt;$Z132,Y132,0)</f>
        <v>0.10696128977445553</v>
      </c>
    </row>
    <row r="133" spans="1:39" x14ac:dyDescent="0.2">
      <c r="A133">
        <v>141</v>
      </c>
      <c r="B133">
        <f>[6]ST001!J144</f>
        <v>0.14457404506484706</v>
      </c>
      <c r="C133">
        <f>[6]ST002!J144</f>
        <v>0.30974757963861843</v>
      </c>
      <c r="D133">
        <f>[6]ST003!J144</f>
        <v>0.36273437921133811</v>
      </c>
      <c r="E133">
        <f>[7]ST004!J144</f>
        <v>0.35894950823908933</v>
      </c>
      <c r="F133">
        <f>[6]ROT001!J144</f>
        <v>0.2864514310510145</v>
      </c>
      <c r="G133">
        <f>[6]ROT002!J144</f>
        <v>0.43600255967341139</v>
      </c>
      <c r="H133">
        <f>[6]ROT003!J144</f>
        <v>0.54991897302216652</v>
      </c>
      <c r="I133">
        <f>[7]ROT004!J144</f>
        <v>0.65088778464165398</v>
      </c>
      <c r="J133">
        <f>[7]MIX001!J144</f>
        <v>0.53403634019350654</v>
      </c>
      <c r="K133">
        <f>[7]MIX002!J144</f>
        <v>0.50525651801035576</v>
      </c>
      <c r="L133">
        <f>[7]MIX003!J144</f>
        <v>0.63852730433937077</v>
      </c>
      <c r="N133">
        <f>PUF!G133</f>
        <v>161</v>
      </c>
      <c r="O133">
        <f t="shared" si="52"/>
        <v>3.3697874921941359E-2</v>
      </c>
      <c r="P133">
        <f t="shared" si="53"/>
        <v>5.3906702424271424E-2</v>
      </c>
      <c r="Q133">
        <f t="shared" si="54"/>
        <v>3.5491390443809147E-2</v>
      </c>
      <c r="R133">
        <f t="shared" si="55"/>
        <v>4.1305716605133602E-2</v>
      </c>
      <c r="S133">
        <f t="shared" si="56"/>
        <v>2.7734844393463919E-2</v>
      </c>
      <c r="T133">
        <f t="shared" si="57"/>
        <v>2.7392737004522841E-2</v>
      </c>
      <c r="U133">
        <f t="shared" si="58"/>
        <v>4.0506255039437361E-2</v>
      </c>
      <c r="V133">
        <f t="shared" si="59"/>
        <v>5.7127499186361563E-2</v>
      </c>
      <c r="W133">
        <f t="shared" si="60"/>
        <v>6.0857678483315317E-2</v>
      </c>
      <c r="X133">
        <f t="shared" si="61"/>
        <v>4.4457284408650904E-2</v>
      </c>
      <c r="Y133">
        <f t="shared" si="62"/>
        <v>5.1898124113816113E-2</v>
      </c>
      <c r="Z133">
        <f>[8]WB!N133</f>
        <v>1.0776685075087288E-2</v>
      </c>
      <c r="AB133" t="str">
        <f>PUF!S133</f>
        <v xml:space="preserve">PCB161 </v>
      </c>
      <c r="AC133">
        <f t="shared" si="51"/>
        <v>3.3697874921941359E-2</v>
      </c>
      <c r="AD133">
        <f t="shared" si="63"/>
        <v>5.3906702424271424E-2</v>
      </c>
      <c r="AE133">
        <f t="shared" si="64"/>
        <v>3.5491390443809147E-2</v>
      </c>
      <c r="AF133">
        <f t="shared" si="65"/>
        <v>4.1305716605133602E-2</v>
      </c>
      <c r="AG133">
        <f t="shared" si="66"/>
        <v>2.7734844393463919E-2</v>
      </c>
      <c r="AH133">
        <f t="shared" si="67"/>
        <v>2.7392737004522841E-2</v>
      </c>
      <c r="AI133">
        <f t="shared" si="68"/>
        <v>4.0506255039437361E-2</v>
      </c>
      <c r="AJ133">
        <f t="shared" si="69"/>
        <v>5.7127499186361563E-2</v>
      </c>
      <c r="AK133">
        <f t="shared" si="70"/>
        <v>6.0857678483315317E-2</v>
      </c>
      <c r="AL133">
        <f t="shared" si="71"/>
        <v>4.4457284408650904E-2</v>
      </c>
      <c r="AM133">
        <f t="shared" si="72"/>
        <v>5.1898124113816113E-2</v>
      </c>
    </row>
    <row r="134" spans="1:39" x14ac:dyDescent="0.2">
      <c r="A134">
        <v>130</v>
      </c>
      <c r="B134">
        <f>[6]ST001!J145</f>
        <v>7.0298360775397167E-2</v>
      </c>
      <c r="C134">
        <f>[6]ST002!J145</f>
        <v>0.14380550792895624</v>
      </c>
      <c r="D134">
        <f>[6]ST003!J145</f>
        <v>0.15243818013582824</v>
      </c>
      <c r="E134">
        <f>[7]ST004!J145</f>
        <v>0.15227294184986129</v>
      </c>
      <c r="F134">
        <f>[6]ROT001!J145</f>
        <v>0.13185297054002024</v>
      </c>
      <c r="G134">
        <f>[6]ROT002!J145</f>
        <v>0.20380972890504995</v>
      </c>
      <c r="H134">
        <f>[6]ROT003!J145</f>
        <v>0.26538883129921181</v>
      </c>
      <c r="I134">
        <f>[7]ROT004!J145</f>
        <v>0.26538033768068947</v>
      </c>
      <c r="J134">
        <f>[7]MIX001!J145</f>
        <v>0.23572360314383492</v>
      </c>
      <c r="K134">
        <f>[7]MIX002!J145</f>
        <v>0.23749080030566849</v>
      </c>
      <c r="L134">
        <f>[7]MIX003!J145</f>
        <v>0.24757298849303536</v>
      </c>
      <c r="N134">
        <f>PUF!G134</f>
        <v>162</v>
      </c>
      <c r="O134">
        <f t="shared" si="52"/>
        <v>5.8788503672880542E-2</v>
      </c>
      <c r="P134">
        <f t="shared" si="53"/>
        <v>9.4206611606448609E-2</v>
      </c>
      <c r="Q134">
        <f t="shared" si="54"/>
        <v>8.5487675524266893E-2</v>
      </c>
      <c r="R134">
        <f t="shared" si="55"/>
        <v>5.0171106879417768E-2</v>
      </c>
      <c r="S134">
        <f t="shared" si="56"/>
        <v>8.0087927174851137E-2</v>
      </c>
      <c r="T134">
        <f t="shared" si="57"/>
        <v>0.10556887779177795</v>
      </c>
      <c r="U134">
        <f t="shared" si="58"/>
        <v>7.3290243962810947E-2</v>
      </c>
      <c r="V134">
        <f t="shared" si="59"/>
        <v>7.6553645523353364E-2</v>
      </c>
      <c r="W134">
        <f t="shared" si="60"/>
        <v>7.6363907227188776E-2</v>
      </c>
      <c r="X134">
        <f t="shared" si="61"/>
        <v>5.1075671232825595E-2</v>
      </c>
      <c r="Y134">
        <f t="shared" si="62"/>
        <v>6.6444828383639784E-2</v>
      </c>
      <c r="Z134">
        <f>[8]WB!N134</f>
        <v>1.8169403559305346E-2</v>
      </c>
      <c r="AB134" t="str">
        <f>PUF!S134</f>
        <v xml:space="preserve">PCB162 </v>
      </c>
      <c r="AC134">
        <f t="shared" si="51"/>
        <v>5.8788503672880542E-2</v>
      </c>
      <c r="AD134">
        <f t="shared" si="63"/>
        <v>9.4206611606448609E-2</v>
      </c>
      <c r="AE134">
        <f t="shared" si="64"/>
        <v>8.5487675524266893E-2</v>
      </c>
      <c r="AF134">
        <f t="shared" si="65"/>
        <v>5.0171106879417768E-2</v>
      </c>
      <c r="AG134">
        <f t="shared" si="66"/>
        <v>8.0087927174851137E-2</v>
      </c>
      <c r="AH134">
        <f t="shared" si="67"/>
        <v>0.10556887779177795</v>
      </c>
      <c r="AI134">
        <f t="shared" si="68"/>
        <v>7.3290243962810947E-2</v>
      </c>
      <c r="AJ134">
        <f t="shared" si="69"/>
        <v>7.6553645523353364E-2</v>
      </c>
      <c r="AK134">
        <f t="shared" si="70"/>
        <v>7.6363907227188776E-2</v>
      </c>
      <c r="AL134">
        <f t="shared" si="71"/>
        <v>5.1075671232825595E-2</v>
      </c>
      <c r="AM134">
        <f t="shared" si="72"/>
        <v>6.6444828383639784E-2</v>
      </c>
    </row>
    <row r="135" spans="1:39" x14ac:dyDescent="0.2">
      <c r="A135">
        <v>137</v>
      </c>
      <c r="B135">
        <f>[6]ST001!J146</f>
        <v>6.7597612207876176E-2</v>
      </c>
      <c r="C135">
        <f>[6]ST002!J146</f>
        <v>0.14765889327007758</v>
      </c>
      <c r="D135">
        <f>[6]ST003!J146</f>
        <v>0.2161206799757408</v>
      </c>
      <c r="E135">
        <f>[7]ST004!J146</f>
        <v>0.15804764882022598</v>
      </c>
      <c r="F135">
        <f>[6]ROT001!J146</f>
        <v>0.1244765319995523</v>
      </c>
      <c r="G135">
        <f>[6]ROT002!J146</f>
        <v>0.18888874985216944</v>
      </c>
      <c r="H135">
        <f>[6]ROT003!J146</f>
        <v>0.25330460579630959</v>
      </c>
      <c r="I135">
        <f>[7]ROT004!J146</f>
        <v>0.31188069367191262</v>
      </c>
      <c r="J135">
        <f>[7]MIX001!J146</f>
        <v>0.29610705386992181</v>
      </c>
      <c r="K135">
        <f>[7]MIX002!J146</f>
        <v>0.30036848128343552</v>
      </c>
      <c r="L135">
        <f>[7]MIX003!J146</f>
        <v>0.26446639902584479</v>
      </c>
      <c r="N135">
        <f>PUF!G135</f>
        <v>164</v>
      </c>
      <c r="O135">
        <f t="shared" si="52"/>
        <v>0.13758796802439527</v>
      </c>
      <c r="P135">
        <f t="shared" si="53"/>
        <v>0.22719634151310963</v>
      </c>
      <c r="Q135">
        <f t="shared" si="54"/>
        <v>0.15025055383545488</v>
      </c>
      <c r="R135">
        <f t="shared" si="55"/>
        <v>0.25994345914576544</v>
      </c>
      <c r="S135">
        <f t="shared" si="56"/>
        <v>0.1914542502996863</v>
      </c>
      <c r="T135">
        <f t="shared" si="57"/>
        <v>0.36270313592217213</v>
      </c>
      <c r="U135">
        <f t="shared" si="58"/>
        <v>0.50523823202155027</v>
      </c>
      <c r="V135">
        <f t="shared" si="59"/>
        <v>0.50230437779729376</v>
      </c>
      <c r="W135">
        <f t="shared" si="60"/>
        <v>0.40551941533262315</v>
      </c>
      <c r="X135">
        <f t="shared" si="61"/>
        <v>0.33012746046311914</v>
      </c>
      <c r="Y135">
        <f t="shared" si="62"/>
        <v>0.51181997779984145</v>
      </c>
      <c r="Z135">
        <f>[8]WB!N135</f>
        <v>1.0394805227499641E-2</v>
      </c>
      <c r="AB135" t="str">
        <f>PUF!S135</f>
        <v xml:space="preserve">PCB164 </v>
      </c>
      <c r="AC135">
        <f t="shared" si="51"/>
        <v>0.13758796802439527</v>
      </c>
      <c r="AD135">
        <f t="shared" si="63"/>
        <v>0.22719634151310963</v>
      </c>
      <c r="AE135">
        <f t="shared" si="64"/>
        <v>0.15025055383545488</v>
      </c>
      <c r="AF135">
        <f t="shared" si="65"/>
        <v>0.25994345914576544</v>
      </c>
      <c r="AG135">
        <f t="shared" si="66"/>
        <v>0.1914542502996863</v>
      </c>
      <c r="AH135">
        <f t="shared" si="67"/>
        <v>0.36270313592217213</v>
      </c>
      <c r="AI135">
        <f t="shared" si="68"/>
        <v>0.50523823202155027</v>
      </c>
      <c r="AJ135">
        <f t="shared" si="69"/>
        <v>0.50230437779729376</v>
      </c>
      <c r="AK135">
        <f t="shared" si="70"/>
        <v>0.40551941533262315</v>
      </c>
      <c r="AL135">
        <f t="shared" si="71"/>
        <v>0.33012746046311914</v>
      </c>
      <c r="AM135">
        <f t="shared" si="72"/>
        <v>0.51181997779984145</v>
      </c>
    </row>
    <row r="136" spans="1:39" x14ac:dyDescent="0.2">
      <c r="A136">
        <v>164</v>
      </c>
      <c r="B136">
        <f>[6]ST001!J147</f>
        <v>5.231400295327563E-2</v>
      </c>
      <c r="C136">
        <f>[6]ST002!J147</f>
        <v>9.9181900656059294E-2</v>
      </c>
      <c r="D136">
        <f>[6]ST003!J147</f>
        <v>6.6949689798146139E-2</v>
      </c>
      <c r="E136">
        <f>[7]ST004!J147</f>
        <v>9.11255929488623E-2</v>
      </c>
      <c r="F136">
        <f>[6]ROT001!J147</f>
        <v>8.5424654281698598E-2</v>
      </c>
      <c r="G136">
        <f>[6]ROT002!J147</f>
        <v>0.1363796320496598</v>
      </c>
      <c r="H136">
        <f>[6]ROT003!J147</f>
        <v>0.17450587923980285</v>
      </c>
      <c r="I136">
        <f>[7]ROT004!J147</f>
        <v>0.1703564735437802</v>
      </c>
      <c r="J136">
        <f>[7]MIX001!J147</f>
        <v>0.13872083202437152</v>
      </c>
      <c r="K136">
        <f>[7]MIX002!J147</f>
        <v>0.126029884325214</v>
      </c>
      <c r="L136">
        <f>[7]MIX003!J147</f>
        <v>0.19285970177965042</v>
      </c>
      <c r="N136">
        <f>PUF!G136</f>
        <v>165</v>
      </c>
      <c r="O136">
        <f t="shared" si="52"/>
        <v>3.1268119222441298E-2</v>
      </c>
      <c r="P136">
        <f t="shared" si="53"/>
        <v>5.6855847235528882E-2</v>
      </c>
      <c r="Q136">
        <f t="shared" si="54"/>
        <v>2.6694497585716806E-2</v>
      </c>
      <c r="R136">
        <f t="shared" si="55"/>
        <v>3.7709072410087523E-2</v>
      </c>
      <c r="S136">
        <f t="shared" si="56"/>
        <v>2.9040304600381147E-2</v>
      </c>
      <c r="T136">
        <f t="shared" si="57"/>
        <v>6.2714056651866953E-2</v>
      </c>
      <c r="U136">
        <f t="shared" si="58"/>
        <v>3.8361628763534203E-2</v>
      </c>
      <c r="V136">
        <f t="shared" si="59"/>
        <v>5.5168365282401641E-2</v>
      </c>
      <c r="W136">
        <f t="shared" si="60"/>
        <v>5.4693271698242937E-2</v>
      </c>
      <c r="X136">
        <f t="shared" si="61"/>
        <v>6.5971193119200106E-2</v>
      </c>
      <c r="Y136">
        <f t="shared" si="62"/>
        <v>6.4538561382498819E-2</v>
      </c>
      <c r="Z136">
        <f>[8]WB!N136</f>
        <v>1.184512504592067E-2</v>
      </c>
      <c r="AB136" t="str">
        <f>PUF!S136</f>
        <v xml:space="preserve">PCB165 </v>
      </c>
      <c r="AC136">
        <f t="shared" si="51"/>
        <v>3.1268119222441298E-2</v>
      </c>
      <c r="AD136">
        <f t="shared" si="63"/>
        <v>5.6855847235528882E-2</v>
      </c>
      <c r="AE136">
        <f t="shared" si="64"/>
        <v>2.6694497585716806E-2</v>
      </c>
      <c r="AF136">
        <f t="shared" si="65"/>
        <v>3.7709072410087523E-2</v>
      </c>
      <c r="AG136">
        <f t="shared" si="66"/>
        <v>2.9040304600381147E-2</v>
      </c>
      <c r="AH136">
        <f t="shared" si="67"/>
        <v>6.2714056651866953E-2</v>
      </c>
      <c r="AI136">
        <f t="shared" si="68"/>
        <v>3.8361628763534203E-2</v>
      </c>
      <c r="AJ136">
        <f t="shared" si="69"/>
        <v>5.5168365282401641E-2</v>
      </c>
      <c r="AK136">
        <f t="shared" si="70"/>
        <v>5.4693271698242937E-2</v>
      </c>
      <c r="AL136">
        <f t="shared" si="71"/>
        <v>6.5971193119200106E-2</v>
      </c>
      <c r="AM136">
        <f t="shared" si="72"/>
        <v>6.4538561382498819E-2</v>
      </c>
    </row>
    <row r="137" spans="1:39" x14ac:dyDescent="0.2">
      <c r="A137" t="s">
        <v>203</v>
      </c>
      <c r="B137">
        <f>[6]ST001!J148</f>
        <v>0.67123994391719832</v>
      </c>
      <c r="C137">
        <f>[6]ST002!J148</f>
        <v>1.6290747723090682</v>
      </c>
      <c r="D137">
        <f>[6]ST003!J148</f>
        <v>1.7643808938374883</v>
      </c>
      <c r="E137">
        <f>[7]ST004!J148</f>
        <v>1.7322001093443204</v>
      </c>
      <c r="F137">
        <f>[6]ROT001!J148</f>
        <v>1.2719269505762485</v>
      </c>
      <c r="G137">
        <f>[6]ROT002!J148</f>
        <v>2.1730416594077289</v>
      </c>
      <c r="H137">
        <f>[6]ROT003!J148</f>
        <v>2.9010905756077494</v>
      </c>
      <c r="I137">
        <f>[7]ROT004!J148</f>
        <v>3.4542982903010824</v>
      </c>
      <c r="J137">
        <f>[7]MIX001!J148</f>
        <v>2.965186140040375</v>
      </c>
      <c r="K137">
        <f>[7]MIX002!J148</f>
        <v>2.9795987497418581</v>
      </c>
      <c r="L137">
        <f>[7]MIX003!J148</f>
        <v>3.1066443975117406</v>
      </c>
      <c r="N137">
        <f>PUF!G137</f>
        <v>167</v>
      </c>
      <c r="O137">
        <f t="shared" si="52"/>
        <v>8.5891404550429942E-2</v>
      </c>
      <c r="P137">
        <f t="shared" si="53"/>
        <v>0.14617065886567754</v>
      </c>
      <c r="Q137">
        <f t="shared" si="54"/>
        <v>0.16665182517610005</v>
      </c>
      <c r="R137">
        <f t="shared" si="55"/>
        <v>0.1240487584498957</v>
      </c>
      <c r="S137">
        <f t="shared" si="56"/>
        <v>0.11675840244833946</v>
      </c>
      <c r="T137">
        <f t="shared" si="57"/>
        <v>0.19363319001292312</v>
      </c>
      <c r="U137">
        <f t="shared" si="58"/>
        <v>0.2270915305774274</v>
      </c>
      <c r="V137">
        <f t="shared" si="59"/>
        <v>0.21684586485782487</v>
      </c>
      <c r="W137">
        <f t="shared" si="60"/>
        <v>0.18768895043621989</v>
      </c>
      <c r="X137">
        <f t="shared" si="61"/>
        <v>0.16263777254018372</v>
      </c>
      <c r="Y137">
        <f t="shared" si="62"/>
        <v>0.18251947459661486</v>
      </c>
      <c r="Z137">
        <f>[8]WB!N137</f>
        <v>1.8827950293619725E-2</v>
      </c>
      <c r="AB137" t="str">
        <f>PUF!S137</f>
        <v xml:space="preserve">PCB167 </v>
      </c>
      <c r="AC137">
        <f t="shared" si="51"/>
        <v>8.5891404550429942E-2</v>
      </c>
      <c r="AD137">
        <f t="shared" si="63"/>
        <v>0.14617065886567754</v>
      </c>
      <c r="AE137">
        <f t="shared" si="64"/>
        <v>0.16665182517610005</v>
      </c>
      <c r="AF137">
        <f t="shared" si="65"/>
        <v>0.1240487584498957</v>
      </c>
      <c r="AG137">
        <f t="shared" si="66"/>
        <v>0.11675840244833946</v>
      </c>
      <c r="AH137">
        <f t="shared" si="67"/>
        <v>0.19363319001292312</v>
      </c>
      <c r="AI137">
        <f t="shared" si="68"/>
        <v>0.2270915305774274</v>
      </c>
      <c r="AJ137">
        <f t="shared" si="69"/>
        <v>0.21684586485782487</v>
      </c>
      <c r="AK137">
        <f t="shared" si="70"/>
        <v>0.18768895043621989</v>
      </c>
      <c r="AL137">
        <f t="shared" si="71"/>
        <v>0.16263777254018372</v>
      </c>
      <c r="AM137">
        <f t="shared" si="72"/>
        <v>0.18251947459661486</v>
      </c>
    </row>
    <row r="138" spans="1:39" x14ac:dyDescent="0.2">
      <c r="A138">
        <v>160</v>
      </c>
      <c r="B138">
        <f>[6]ST001!J149</f>
        <v>1.4441148616587279E-2</v>
      </c>
      <c r="C138">
        <f>[6]ST002!J149</f>
        <v>2.631160002856987E-2</v>
      </c>
      <c r="D138">
        <f>[6]ST003!J149</f>
        <v>3.3727647937316106E-2</v>
      </c>
      <c r="E138">
        <f>[7]ST004!J149</f>
        <v>3.8428237286400962E-2</v>
      </c>
      <c r="F138">
        <f>[6]ROT001!J149</f>
        <v>1.6630067992854877E-2</v>
      </c>
      <c r="G138">
        <f>[6]ROT002!J149</f>
        <v>2.0564540247608929E-2</v>
      </c>
      <c r="H138">
        <f>[6]ROT003!J149</f>
        <v>2.0275406176426067E-2</v>
      </c>
      <c r="I138">
        <f>[7]ROT004!J149</f>
        <v>5.4630413007153801E-2</v>
      </c>
      <c r="J138">
        <f>[7]MIX001!J149</f>
        <v>6.8846456723414065E-2</v>
      </c>
      <c r="K138">
        <f>[7]MIX002!J149</f>
        <v>5.6797610263240789E-2</v>
      </c>
      <c r="L138">
        <f>[7]MIX003!J149</f>
        <v>4.0304254117910776E-2</v>
      </c>
      <c r="N138">
        <f>PUF!G138</f>
        <v>169</v>
      </c>
      <c r="O138">
        <f t="shared" si="52"/>
        <v>9.9523109588618791E-2</v>
      </c>
      <c r="P138">
        <f t="shared" si="53"/>
        <v>0.18251130138426386</v>
      </c>
      <c r="Q138">
        <f t="shared" si="54"/>
        <v>0.11156263748281632</v>
      </c>
      <c r="R138">
        <f t="shared" si="55"/>
        <v>0.10484910671728802</v>
      </c>
      <c r="S138">
        <f t="shared" si="56"/>
        <v>8.1476783344341983E-2</v>
      </c>
      <c r="T138">
        <f t="shared" si="57"/>
        <v>0.11322386053548909</v>
      </c>
      <c r="U138">
        <f t="shared" si="58"/>
        <v>0.15751131731498555</v>
      </c>
      <c r="V138">
        <f t="shared" si="59"/>
        <v>0.10783983579581512</v>
      </c>
      <c r="W138">
        <f t="shared" si="60"/>
        <v>0.11864930043133293</v>
      </c>
      <c r="X138">
        <f t="shared" si="61"/>
        <v>0.13127136280286264</v>
      </c>
      <c r="Y138">
        <f t="shared" si="62"/>
        <v>9.85990799471885E-2</v>
      </c>
      <c r="Z138">
        <f>[8]WB!N138</f>
        <v>3.0632600701632078E-2</v>
      </c>
      <c r="AB138" t="str">
        <f>PUF!S138</f>
        <v xml:space="preserve">PCB169 </v>
      </c>
      <c r="AC138">
        <f t="shared" si="51"/>
        <v>9.9523109588618791E-2</v>
      </c>
      <c r="AD138">
        <f t="shared" si="63"/>
        <v>0.18251130138426386</v>
      </c>
      <c r="AE138">
        <f t="shared" si="64"/>
        <v>0.11156263748281632</v>
      </c>
      <c r="AF138">
        <f t="shared" si="65"/>
        <v>0.10484910671728802</v>
      </c>
      <c r="AG138">
        <f t="shared" si="66"/>
        <v>8.1476783344341983E-2</v>
      </c>
      <c r="AH138">
        <f t="shared" si="67"/>
        <v>0.11322386053548909</v>
      </c>
      <c r="AI138">
        <f t="shared" si="68"/>
        <v>0.15751131731498555</v>
      </c>
      <c r="AJ138">
        <f t="shared" si="69"/>
        <v>0.10783983579581512</v>
      </c>
      <c r="AK138">
        <f t="shared" si="70"/>
        <v>0.11864930043133293</v>
      </c>
      <c r="AL138">
        <f t="shared" si="71"/>
        <v>0.13127136280286264</v>
      </c>
      <c r="AM138">
        <f t="shared" si="72"/>
        <v>9.85990799471885E-2</v>
      </c>
    </row>
    <row r="139" spans="1:39" x14ac:dyDescent="0.2">
      <c r="A139">
        <v>158</v>
      </c>
      <c r="B139">
        <f>[6]ST001!J150</f>
        <v>7.2640122097236484E-2</v>
      </c>
      <c r="C139">
        <f>[6]ST002!J150</f>
        <v>0.17865662685660644</v>
      </c>
      <c r="D139">
        <f>[6]ST003!J150</f>
        <v>0.17949270020740166</v>
      </c>
      <c r="E139">
        <f>[7]ST004!J150</f>
        <v>0.18626043198040887</v>
      </c>
      <c r="F139">
        <f>[6]ROT001!J150</f>
        <v>0.14381020939430289</v>
      </c>
      <c r="G139">
        <f>[6]ROT002!J150</f>
        <v>0.25328940456841753</v>
      </c>
      <c r="H139">
        <f>[6]ROT003!J150</f>
        <v>0.30393684669631893</v>
      </c>
      <c r="I139">
        <f>[7]ROT004!J150</f>
        <v>0.36524032590295158</v>
      </c>
      <c r="J139">
        <f>[7]MIX001!J150</f>
        <v>0.29309332366508006</v>
      </c>
      <c r="K139">
        <f>[7]MIX002!J150</f>
        <v>0.26386937995967163</v>
      </c>
      <c r="L139">
        <f>[7]MIX003!J150</f>
        <v>0.35909504278070026</v>
      </c>
      <c r="N139">
        <f>PUF!G139</f>
        <v>170</v>
      </c>
      <c r="O139">
        <f t="shared" si="52"/>
        <v>0.16890226789782087</v>
      </c>
      <c r="P139">
        <f t="shared" si="53"/>
        <v>0.22842714490671873</v>
      </c>
      <c r="Q139">
        <f t="shared" si="54"/>
        <v>0.20801343256838725</v>
      </c>
      <c r="R139">
        <f t="shared" si="55"/>
        <v>0.22217809685393664</v>
      </c>
      <c r="S139">
        <f t="shared" si="56"/>
        <v>0.15701876112268279</v>
      </c>
      <c r="T139">
        <f t="shared" si="57"/>
        <v>0.22195128198766639</v>
      </c>
      <c r="U139">
        <f t="shared" si="58"/>
        <v>0.23638482129106958</v>
      </c>
      <c r="V139">
        <f t="shared" si="59"/>
        <v>0.26238492286121973</v>
      </c>
      <c r="W139">
        <f t="shared" si="60"/>
        <v>0.29528708573178769</v>
      </c>
      <c r="X139">
        <f t="shared" si="61"/>
        <v>0.23577388127520696</v>
      </c>
      <c r="Y139">
        <f t="shared" si="62"/>
        <v>0.22928682221593458</v>
      </c>
      <c r="Z139">
        <f>[8]WB!N139</f>
        <v>4.0250238927185253E-2</v>
      </c>
      <c r="AB139" t="str">
        <f>PUF!S139</f>
        <v xml:space="preserve">PCB170 </v>
      </c>
      <c r="AC139">
        <f t="shared" si="51"/>
        <v>0.16890226789782087</v>
      </c>
      <c r="AD139">
        <f t="shared" si="63"/>
        <v>0.22842714490671873</v>
      </c>
      <c r="AE139">
        <f t="shared" si="64"/>
        <v>0.20801343256838725</v>
      </c>
      <c r="AF139">
        <f t="shared" si="65"/>
        <v>0.22217809685393664</v>
      </c>
      <c r="AG139">
        <f t="shared" si="66"/>
        <v>0.15701876112268279</v>
      </c>
      <c r="AH139">
        <f t="shared" si="67"/>
        <v>0.22195128198766639</v>
      </c>
      <c r="AI139">
        <f t="shared" si="68"/>
        <v>0.23638482129106958</v>
      </c>
      <c r="AJ139">
        <f t="shared" si="69"/>
        <v>0.26238492286121973</v>
      </c>
      <c r="AK139">
        <f t="shared" si="70"/>
        <v>0.29528708573178769</v>
      </c>
      <c r="AL139">
        <f t="shared" si="71"/>
        <v>0.23577388127520696</v>
      </c>
      <c r="AM139">
        <f t="shared" si="72"/>
        <v>0.22928682221593458</v>
      </c>
    </row>
    <row r="140" spans="1:39" x14ac:dyDescent="0.2">
      <c r="A140" t="s">
        <v>219</v>
      </c>
      <c r="B140">
        <f>[6]ST001!J151</f>
        <v>9.2447792370001558E-2</v>
      </c>
      <c r="C140">
        <f>[6]ST002!J151</f>
        <v>0.21288789213650702</v>
      </c>
      <c r="D140">
        <f>[6]ST003!J151</f>
        <v>0.20465893681561517</v>
      </c>
      <c r="E140">
        <f>[7]ST004!J151</f>
        <v>0.18570550018021001</v>
      </c>
      <c r="F140">
        <f>[6]ROT001!J151</f>
        <v>0.15436784253767866</v>
      </c>
      <c r="G140">
        <f>[6]ROT002!J151</f>
        <v>0.24310971936256812</v>
      </c>
      <c r="H140">
        <f>[6]ROT003!J151</f>
        <v>0.30771944429816089</v>
      </c>
      <c r="I140">
        <f>[7]ROT004!J151</f>
        <v>0.33747004732487251</v>
      </c>
      <c r="J140">
        <f>[7]MIX001!J151</f>
        <v>0.27833093844378476</v>
      </c>
      <c r="K140">
        <f>[7]MIX002!J151</f>
        <v>0.3244842279447826</v>
      </c>
      <c r="L140">
        <f>[7]MIX003!J151</f>
        <v>0.32271690112579343</v>
      </c>
      <c r="N140" t="str">
        <f>PUF!G140</f>
        <v>171/173</v>
      </c>
      <c r="O140">
        <f t="shared" si="52"/>
        <v>0.15590173161399368</v>
      </c>
      <c r="P140">
        <f t="shared" si="53"/>
        <v>0.22669516448737881</v>
      </c>
      <c r="Q140">
        <f t="shared" si="54"/>
        <v>0.20643623300957276</v>
      </c>
      <c r="R140">
        <f t="shared" si="55"/>
        <v>0.17022144554277277</v>
      </c>
      <c r="S140">
        <f t="shared" si="56"/>
        <v>0.15180719551058411</v>
      </c>
      <c r="T140">
        <f t="shared" si="57"/>
        <v>0.24809262411633265</v>
      </c>
      <c r="U140">
        <f t="shared" si="58"/>
        <v>0.25688551436632057</v>
      </c>
      <c r="V140">
        <f t="shared" si="59"/>
        <v>0.2412630820069824</v>
      </c>
      <c r="W140">
        <f t="shared" si="60"/>
        <v>0.24803963638303642</v>
      </c>
      <c r="X140">
        <f t="shared" si="61"/>
        <v>0.15747603075012612</v>
      </c>
      <c r="Y140">
        <f t="shared" si="62"/>
        <v>0.1552984125868121</v>
      </c>
      <c r="Z140">
        <f>[8]WB!N140</f>
        <v>3.6452665905692322E-2</v>
      </c>
      <c r="AB140" t="str">
        <f>PUF!S140</f>
        <v xml:space="preserve">PCB171+173 </v>
      </c>
      <c r="AC140">
        <f t="shared" si="51"/>
        <v>0.15590173161399368</v>
      </c>
      <c r="AD140">
        <f t="shared" si="63"/>
        <v>0.22669516448737881</v>
      </c>
      <c r="AE140">
        <f t="shared" si="64"/>
        <v>0.20643623300957276</v>
      </c>
      <c r="AF140">
        <f t="shared" si="65"/>
        <v>0.17022144554277277</v>
      </c>
      <c r="AG140">
        <f t="shared" si="66"/>
        <v>0.15180719551058411</v>
      </c>
      <c r="AH140">
        <f t="shared" si="67"/>
        <v>0.24809262411633265</v>
      </c>
      <c r="AI140">
        <f t="shared" si="68"/>
        <v>0.25688551436632057</v>
      </c>
      <c r="AJ140">
        <f t="shared" si="69"/>
        <v>0.2412630820069824</v>
      </c>
      <c r="AK140">
        <f t="shared" si="70"/>
        <v>0.24803963638303642</v>
      </c>
      <c r="AL140">
        <f t="shared" si="71"/>
        <v>0.15747603075012612</v>
      </c>
      <c r="AM140">
        <f t="shared" si="72"/>
        <v>0.1552984125868121</v>
      </c>
    </row>
    <row r="141" spans="1:39" x14ac:dyDescent="0.2">
      <c r="A141">
        <v>159</v>
      </c>
      <c r="B141">
        <f>[6]ST001!J152</f>
        <v>2.3185415018345236E-2</v>
      </c>
      <c r="C141">
        <f>[6]ST002!J152</f>
        <v>4.3025836751054862E-2</v>
      </c>
      <c r="D141">
        <f>[6]ST003!J152</f>
        <v>2.6755009613629317E-2</v>
      </c>
      <c r="E141">
        <f>[7]ST004!J152</f>
        <v>1.8217141535406652E-2</v>
      </c>
      <c r="F141">
        <f>[6]ROT001!J152</f>
        <v>2.7886403416344279E-2</v>
      </c>
      <c r="G141">
        <f>[6]ROT002!J152</f>
        <v>2.2377907118545287E-2</v>
      </c>
      <c r="H141">
        <f>[6]ROT003!J152</f>
        <v>2.7795864865672589E-2</v>
      </c>
      <c r="I141">
        <f>[7]ROT004!J152</f>
        <v>1.8860099471950414E-2</v>
      </c>
      <c r="J141">
        <f>[7]MIX001!J152</f>
        <v>1.7555846432911273E-2</v>
      </c>
      <c r="K141">
        <f>[7]MIX002!J152</f>
        <v>1.6986094650866205E-2</v>
      </c>
      <c r="L141">
        <f>[7]MIX003!J152</f>
        <v>2.0067030250211594E-2</v>
      </c>
      <c r="N141">
        <f>PUF!G141</f>
        <v>172</v>
      </c>
      <c r="O141">
        <f t="shared" si="52"/>
        <v>0.14222548816719519</v>
      </c>
      <c r="P141">
        <f t="shared" si="53"/>
        <v>0.18872535400470289</v>
      </c>
      <c r="Q141">
        <f t="shared" si="54"/>
        <v>0.17185964792071257</v>
      </c>
      <c r="R141">
        <f t="shared" si="55"/>
        <v>0.12935554097666696</v>
      </c>
      <c r="S141">
        <f t="shared" si="56"/>
        <v>0.1143863489620249</v>
      </c>
      <c r="T141">
        <f t="shared" si="57"/>
        <v>0.1985376803827239</v>
      </c>
      <c r="U141">
        <f t="shared" si="58"/>
        <v>0.23474413189021806</v>
      </c>
      <c r="V141">
        <f t="shared" si="59"/>
        <v>0.13003104901905407</v>
      </c>
      <c r="W141">
        <f t="shared" si="60"/>
        <v>0.14662441561949621</v>
      </c>
      <c r="X141">
        <f t="shared" si="61"/>
        <v>0.11222574543990223</v>
      </c>
      <c r="Y141">
        <f t="shared" si="62"/>
        <v>0.1285519446166134</v>
      </c>
      <c r="Z141">
        <f>[8]WB!N141</f>
        <v>3.1985314013313566E-2</v>
      </c>
      <c r="AB141" t="str">
        <f>PUF!S141</f>
        <v xml:space="preserve">PCB172 </v>
      </c>
      <c r="AC141">
        <f t="shared" si="51"/>
        <v>0.14222548816719519</v>
      </c>
      <c r="AD141">
        <f t="shared" si="63"/>
        <v>0.18872535400470289</v>
      </c>
      <c r="AE141">
        <f t="shared" si="64"/>
        <v>0.17185964792071257</v>
      </c>
      <c r="AF141">
        <f t="shared" si="65"/>
        <v>0.12935554097666696</v>
      </c>
      <c r="AG141">
        <f t="shared" si="66"/>
        <v>0.1143863489620249</v>
      </c>
      <c r="AH141">
        <f t="shared" si="67"/>
        <v>0.1985376803827239</v>
      </c>
      <c r="AI141">
        <f t="shared" si="68"/>
        <v>0.23474413189021806</v>
      </c>
      <c r="AJ141">
        <f t="shared" si="69"/>
        <v>0.13003104901905407</v>
      </c>
      <c r="AK141">
        <f t="shared" si="70"/>
        <v>0.14662441561949621</v>
      </c>
      <c r="AL141">
        <f t="shared" si="71"/>
        <v>0.11222574543990223</v>
      </c>
      <c r="AM141">
        <f t="shared" si="72"/>
        <v>0.1285519446166134</v>
      </c>
    </row>
    <row r="142" spans="1:39" x14ac:dyDescent="0.2">
      <c r="A142">
        <v>162</v>
      </c>
      <c r="B142">
        <f>[6]ST001!J153</f>
        <v>2.2352695507621912E-2</v>
      </c>
      <c r="C142">
        <f>[6]ST002!J153</f>
        <v>4.1125621703532615E-2</v>
      </c>
      <c r="D142">
        <f>[6]ST003!J153</f>
        <v>3.8092194749459116E-2</v>
      </c>
      <c r="E142">
        <f>[7]ST004!J153</f>
        <v>1.7587947310972629E-2</v>
      </c>
      <c r="F142">
        <f>[6]ROT001!J153</f>
        <v>3.573429934483268E-2</v>
      </c>
      <c r="G142">
        <f>[6]ROT002!J153</f>
        <v>3.9694844855787365E-2</v>
      </c>
      <c r="H142">
        <f>[6]ROT003!J153</f>
        <v>2.5313956173222563E-2</v>
      </c>
      <c r="I142">
        <f>[7]ROT004!J153</f>
        <v>2.5963160316197696E-2</v>
      </c>
      <c r="J142">
        <f>[7]MIX001!J153</f>
        <v>2.6122706698268754E-2</v>
      </c>
      <c r="K142">
        <f>[7]MIX002!J153</f>
        <v>1.949871400663078E-2</v>
      </c>
      <c r="L142">
        <f>[7]MIX003!J153</f>
        <v>2.5037181709777308E-2</v>
      </c>
      <c r="N142">
        <f>PUF!G142</f>
        <v>174</v>
      </c>
      <c r="O142">
        <f t="shared" si="52"/>
        <v>0.13752800995893125</v>
      </c>
      <c r="P142">
        <f t="shared" si="53"/>
        <v>0.16714226085004763</v>
      </c>
      <c r="Q142">
        <f t="shared" si="54"/>
        <v>0.15220535817167036</v>
      </c>
      <c r="R142">
        <f t="shared" si="55"/>
        <v>0.21682760297719197</v>
      </c>
      <c r="S142">
        <f t="shared" si="56"/>
        <v>0.20131091247222535</v>
      </c>
      <c r="T142">
        <f t="shared" si="57"/>
        <v>0.27981934393377655</v>
      </c>
      <c r="U142">
        <f t="shared" si="58"/>
        <v>0.37303722933954186</v>
      </c>
      <c r="V142">
        <f t="shared" si="59"/>
        <v>0.41736255436522102</v>
      </c>
      <c r="W142">
        <f t="shared" si="60"/>
        <v>0.2765911494263828</v>
      </c>
      <c r="X142">
        <f t="shared" si="61"/>
        <v>0.26471934007051179</v>
      </c>
      <c r="Y142">
        <f t="shared" si="62"/>
        <v>0.23350904936384423</v>
      </c>
      <c r="Z142">
        <f>[8]WB!N142</f>
        <v>1.9518343722434529E-2</v>
      </c>
      <c r="AB142" t="str">
        <f>PUF!S142</f>
        <v xml:space="preserve">PCB174 </v>
      </c>
      <c r="AC142">
        <f t="shared" si="51"/>
        <v>0.13752800995893125</v>
      </c>
      <c r="AD142">
        <f t="shared" si="63"/>
        <v>0.16714226085004763</v>
      </c>
      <c r="AE142">
        <f t="shared" si="64"/>
        <v>0.15220535817167036</v>
      </c>
      <c r="AF142">
        <f t="shared" si="65"/>
        <v>0.21682760297719197</v>
      </c>
      <c r="AG142">
        <f t="shared" si="66"/>
        <v>0.20131091247222535</v>
      </c>
      <c r="AH142">
        <f t="shared" si="67"/>
        <v>0.27981934393377655</v>
      </c>
      <c r="AI142">
        <f t="shared" si="68"/>
        <v>0.37303722933954186</v>
      </c>
      <c r="AJ142">
        <f t="shared" si="69"/>
        <v>0.41736255436522102</v>
      </c>
      <c r="AK142">
        <f t="shared" si="70"/>
        <v>0.2765911494263828</v>
      </c>
      <c r="AL142">
        <f t="shared" si="71"/>
        <v>0.26471934007051179</v>
      </c>
      <c r="AM142">
        <f t="shared" si="72"/>
        <v>0.23350904936384423</v>
      </c>
    </row>
    <row r="143" spans="1:39" x14ac:dyDescent="0.2">
      <c r="A143">
        <v>167</v>
      </c>
      <c r="B143">
        <f>[6]ST001!J154</f>
        <v>3.2657820707952361E-2</v>
      </c>
      <c r="C143">
        <f>[6]ST002!J154</f>
        <v>6.3810375069837263E-2</v>
      </c>
      <c r="D143">
        <f>[6]ST003!J154</f>
        <v>7.4257882683437901E-2</v>
      </c>
      <c r="E143">
        <f>[7]ST004!J154</f>
        <v>4.3486443957715115E-2</v>
      </c>
      <c r="F143">
        <f>[6]ROT001!J154</f>
        <v>5.2096237863720973E-2</v>
      </c>
      <c r="G143">
        <f>[6]ROT002!J154</f>
        <v>7.2807816065397324E-2</v>
      </c>
      <c r="H143">
        <f>[6]ROT003!J154</f>
        <v>7.8435883707304699E-2</v>
      </c>
      <c r="I143">
        <f>[7]ROT004!J154</f>
        <v>7.3543250810841732E-2</v>
      </c>
      <c r="J143">
        <f>[7]MIX001!J154</f>
        <v>6.4204983489970238E-2</v>
      </c>
      <c r="K143">
        <f>[7]MIX002!J154</f>
        <v>6.2088805431075943E-2</v>
      </c>
      <c r="L143">
        <f>[7]MIX003!J154</f>
        <v>6.8775454195825883E-2</v>
      </c>
      <c r="N143">
        <f>PUF!G143</f>
        <v>175</v>
      </c>
      <c r="O143">
        <f t="shared" si="52"/>
        <v>7.1922121523476434E-2</v>
      </c>
      <c r="P143">
        <f t="shared" si="53"/>
        <v>0.10855921904703736</v>
      </c>
      <c r="Q143">
        <f t="shared" si="54"/>
        <v>9.8857672104334438E-2</v>
      </c>
      <c r="R143">
        <f t="shared" si="55"/>
        <v>3.9673089892429639E-2</v>
      </c>
      <c r="S143">
        <f t="shared" si="56"/>
        <v>8.0462660812636699E-2</v>
      </c>
      <c r="T143">
        <f t="shared" si="57"/>
        <v>0.10768568022214825</v>
      </c>
      <c r="U143">
        <f t="shared" si="58"/>
        <v>0.12817932779478017</v>
      </c>
      <c r="V143">
        <f t="shared" si="59"/>
        <v>5.3670639539268657E-2</v>
      </c>
      <c r="W143">
        <f t="shared" si="60"/>
        <v>6.8149533048140198E-2</v>
      </c>
      <c r="X143">
        <f t="shared" si="61"/>
        <v>5.3997431352511713E-2</v>
      </c>
      <c r="Y143">
        <f t="shared" si="62"/>
        <v>5.4256828169710176E-2</v>
      </c>
      <c r="Z143">
        <f>[8]WB!N143</f>
        <v>1.762622215358331E-2</v>
      </c>
      <c r="AB143" t="str">
        <f>PUF!S143</f>
        <v xml:space="preserve">PCB175 </v>
      </c>
      <c r="AC143">
        <f t="shared" si="51"/>
        <v>7.1922121523476434E-2</v>
      </c>
      <c r="AD143">
        <f t="shared" si="63"/>
        <v>0.10855921904703736</v>
      </c>
      <c r="AE143">
        <f t="shared" si="64"/>
        <v>9.8857672104334438E-2</v>
      </c>
      <c r="AF143">
        <f t="shared" si="65"/>
        <v>3.9673089892429639E-2</v>
      </c>
      <c r="AG143">
        <f t="shared" si="66"/>
        <v>8.0462660812636699E-2</v>
      </c>
      <c r="AH143">
        <f t="shared" si="67"/>
        <v>0.10768568022214825</v>
      </c>
      <c r="AI143">
        <f t="shared" si="68"/>
        <v>0.12817932779478017</v>
      </c>
      <c r="AJ143">
        <f t="shared" si="69"/>
        <v>5.3670639539268657E-2</v>
      </c>
      <c r="AK143">
        <f t="shared" si="70"/>
        <v>6.8149533048140198E-2</v>
      </c>
      <c r="AL143">
        <f t="shared" si="71"/>
        <v>5.3997431352511713E-2</v>
      </c>
      <c r="AM143">
        <f t="shared" si="72"/>
        <v>5.4256828169710176E-2</v>
      </c>
    </row>
    <row r="144" spans="1:39" x14ac:dyDescent="0.2">
      <c r="A144" t="s">
        <v>208</v>
      </c>
      <c r="B144">
        <f>[6]ST001!J155</f>
        <v>5.7856303228765553E-2</v>
      </c>
      <c r="C144">
        <f>[6]ST002!J155</f>
        <v>0.49658258588030085</v>
      </c>
      <c r="D144">
        <f>[6]ST003!J155</f>
        <v>0.21660923598469262</v>
      </c>
      <c r="E144">
        <f>[7]ST004!J155</f>
        <v>0.21579967379073428</v>
      </c>
      <c r="F144">
        <f>[6]ROT001!J155</f>
        <v>5.6890592882363811E-2</v>
      </c>
      <c r="G144">
        <f>[6]ROT002!J155</f>
        <v>0.10082277045832537</v>
      </c>
      <c r="H144">
        <f>[6]ROT003!J155</f>
        <v>0.1307856436292297</v>
      </c>
      <c r="I144">
        <f>[7]ROT004!J155</f>
        <v>0.40446786054781725</v>
      </c>
      <c r="J144">
        <f>[7]MIX001!J155</f>
        <v>0.13492571246959881</v>
      </c>
      <c r="K144">
        <f>[7]MIX002!J155</f>
        <v>0.22330386835152968</v>
      </c>
      <c r="L144">
        <f>[7]MIX003!J155</f>
        <v>0.12807750269742038</v>
      </c>
      <c r="N144">
        <f>PUF!G144</f>
        <v>176</v>
      </c>
      <c r="O144">
        <f t="shared" si="52"/>
        <v>8.1721714990848265E-2</v>
      </c>
      <c r="P144">
        <f t="shared" si="53"/>
        <v>0.10627139055357522</v>
      </c>
      <c r="Q144">
        <f t="shared" si="54"/>
        <v>9.6774298614519264E-2</v>
      </c>
      <c r="R144">
        <f t="shared" si="55"/>
        <v>0.10670620965744304</v>
      </c>
      <c r="S144">
        <f t="shared" si="56"/>
        <v>0.10560488593804208</v>
      </c>
      <c r="T144">
        <f t="shared" si="57"/>
        <v>0.14217324687879565</v>
      </c>
      <c r="U144">
        <f t="shared" si="58"/>
        <v>0.17758023790595426</v>
      </c>
      <c r="V144">
        <f t="shared" si="59"/>
        <v>0.20675780011426848</v>
      </c>
      <c r="W144">
        <f t="shared" si="60"/>
        <v>0.17207520803175647</v>
      </c>
      <c r="X144">
        <f t="shared" si="61"/>
        <v>0.15160337798373044</v>
      </c>
      <c r="Y144">
        <f t="shared" si="62"/>
        <v>0.14957945070993706</v>
      </c>
      <c r="Z144">
        <f>[8]WB!N144</f>
        <v>1.1877778588182748E-2</v>
      </c>
      <c r="AB144" t="str">
        <f>PUF!S144</f>
        <v xml:space="preserve">PCB176 </v>
      </c>
      <c r="AC144">
        <f t="shared" si="51"/>
        <v>8.1721714990848265E-2</v>
      </c>
      <c r="AD144">
        <f t="shared" si="63"/>
        <v>0.10627139055357522</v>
      </c>
      <c r="AE144">
        <f t="shared" si="64"/>
        <v>9.6774298614519264E-2</v>
      </c>
      <c r="AF144">
        <f t="shared" si="65"/>
        <v>0.10670620965744304</v>
      </c>
      <c r="AG144">
        <f t="shared" si="66"/>
        <v>0.10560488593804208</v>
      </c>
      <c r="AH144">
        <f t="shared" si="67"/>
        <v>0.14217324687879565</v>
      </c>
      <c r="AI144">
        <f t="shared" si="68"/>
        <v>0.17758023790595426</v>
      </c>
      <c r="AJ144">
        <f t="shared" si="69"/>
        <v>0.20675780011426848</v>
      </c>
      <c r="AK144">
        <f t="shared" si="70"/>
        <v>0.17207520803175647</v>
      </c>
      <c r="AL144">
        <f t="shared" si="71"/>
        <v>0.15160337798373044</v>
      </c>
      <c r="AM144">
        <f t="shared" si="72"/>
        <v>0.14957945070993706</v>
      </c>
    </row>
    <row r="145" spans="1:39" x14ac:dyDescent="0.2">
      <c r="A145">
        <v>169</v>
      </c>
      <c r="B145">
        <f>[6]ST001!J156</f>
        <v>3.7840897890250386E-2</v>
      </c>
      <c r="C145">
        <f>[6]ST002!J156</f>
        <v>7.9674776635686492E-2</v>
      </c>
      <c r="D145">
        <f>[6]ST003!J156</f>
        <v>4.9710858175719352E-2</v>
      </c>
      <c r="E145">
        <f>[7]ST004!J156</f>
        <v>3.6755827791049286E-2</v>
      </c>
      <c r="F145">
        <f>[6]ROT001!J156</f>
        <v>3.6353990774717612E-2</v>
      </c>
      <c r="G145">
        <f>[6]ROT002!J156</f>
        <v>4.2573187021976509E-2</v>
      </c>
      <c r="H145">
        <f>[6]ROT003!J156</f>
        <v>5.4403347126546694E-2</v>
      </c>
      <c r="I145">
        <f>[7]ROT004!J156</f>
        <v>3.6573868247529243E-2</v>
      </c>
      <c r="J145">
        <f>[7]MIX001!J156</f>
        <v>4.0587772256092086E-2</v>
      </c>
      <c r="K145">
        <f>[7]MIX002!J156</f>
        <v>5.0114324467431685E-2</v>
      </c>
      <c r="L145">
        <f>[7]MIX003!J156</f>
        <v>3.7153276501839146E-2</v>
      </c>
      <c r="N145">
        <f>PUF!G145</f>
        <v>177</v>
      </c>
      <c r="O145">
        <f t="shared" si="52"/>
        <v>0.15072769468900424</v>
      </c>
      <c r="P145">
        <f t="shared" si="53"/>
        <v>0.21735448047819816</v>
      </c>
      <c r="Q145">
        <f t="shared" si="54"/>
        <v>0.19793029233391549</v>
      </c>
      <c r="R145">
        <f t="shared" si="55"/>
        <v>0.20692618151575667</v>
      </c>
      <c r="S145">
        <f t="shared" si="56"/>
        <v>0.16135547229138872</v>
      </c>
      <c r="T145">
        <f t="shared" si="57"/>
        <v>0.2304993047032417</v>
      </c>
      <c r="U145">
        <f t="shared" si="58"/>
        <v>0.28076295566724641</v>
      </c>
      <c r="V145">
        <f t="shared" si="59"/>
        <v>0.28527207785527076</v>
      </c>
      <c r="W145">
        <f t="shared" si="60"/>
        <v>0.26692793921436936</v>
      </c>
      <c r="X145">
        <f t="shared" si="61"/>
        <v>0.2112081795274981</v>
      </c>
      <c r="Y145">
        <f t="shared" si="62"/>
        <v>0.22821608185599704</v>
      </c>
      <c r="Z145">
        <f>[8]WB!N145</f>
        <v>3.2177331407679477E-2</v>
      </c>
      <c r="AB145" t="str">
        <f>PUF!S145</f>
        <v xml:space="preserve">PCB177 </v>
      </c>
      <c r="AC145">
        <f t="shared" si="51"/>
        <v>0.15072769468900424</v>
      </c>
      <c r="AD145">
        <f t="shared" si="63"/>
        <v>0.21735448047819816</v>
      </c>
      <c r="AE145">
        <f t="shared" si="64"/>
        <v>0.19793029233391549</v>
      </c>
      <c r="AF145">
        <f t="shared" si="65"/>
        <v>0.20692618151575667</v>
      </c>
      <c r="AG145">
        <f t="shared" si="66"/>
        <v>0.16135547229138872</v>
      </c>
      <c r="AH145">
        <f t="shared" si="67"/>
        <v>0.2304993047032417</v>
      </c>
      <c r="AI145">
        <f t="shared" si="68"/>
        <v>0.28076295566724641</v>
      </c>
      <c r="AJ145">
        <f t="shared" si="69"/>
        <v>0.28527207785527076</v>
      </c>
      <c r="AK145">
        <f t="shared" si="70"/>
        <v>0.26692793921436936</v>
      </c>
      <c r="AL145">
        <f t="shared" si="71"/>
        <v>0.2112081795274981</v>
      </c>
      <c r="AM145">
        <f t="shared" si="72"/>
        <v>0.22821608185599704</v>
      </c>
    </row>
    <row r="146" spans="1:39" x14ac:dyDescent="0.2">
      <c r="A146" t="s">
        <v>220</v>
      </c>
      <c r="B146">
        <f>[6]ST001!J157</f>
        <v>10.97793759836105</v>
      </c>
      <c r="C146">
        <f>[6]ST002!J157</f>
        <v>10.97793759836105</v>
      </c>
      <c r="D146">
        <f>[6]ST003!J157</f>
        <v>10.97793759836105</v>
      </c>
      <c r="E146">
        <f>[7]ST004!J157</f>
        <v>10.067520571079502</v>
      </c>
      <c r="F146">
        <f>[6]ROT001!J157</f>
        <v>10.97793759836105</v>
      </c>
      <c r="G146">
        <f>[6]ROT002!J157</f>
        <v>10.97793759836105</v>
      </c>
      <c r="H146">
        <f>[6]ROT003!J157</f>
        <v>10.97793759836105</v>
      </c>
      <c r="I146">
        <f>[7]ROT004!J157</f>
        <v>10.067520571079502</v>
      </c>
      <c r="J146">
        <f>[7]MIX001!J157</f>
        <v>10.067520571079502</v>
      </c>
      <c r="K146">
        <f>[7]MIX002!J157</f>
        <v>10.067520571079502</v>
      </c>
      <c r="L146">
        <f>[7]MIX003!J157</f>
        <v>10.067520571079502</v>
      </c>
      <c r="N146">
        <f>PUF!G146</f>
        <v>178</v>
      </c>
      <c r="O146">
        <f t="shared" si="52"/>
        <v>0.1045810863649963</v>
      </c>
      <c r="P146">
        <f t="shared" si="53"/>
        <v>0.14399772270724148</v>
      </c>
      <c r="Q146">
        <f t="shared" si="54"/>
        <v>0.1311291641568956</v>
      </c>
      <c r="R146">
        <f t="shared" si="55"/>
        <v>0.11642507712990789</v>
      </c>
      <c r="S146">
        <f t="shared" si="56"/>
        <v>0.13054245033884651</v>
      </c>
      <c r="T146">
        <f t="shared" si="57"/>
        <v>0.18324743004061686</v>
      </c>
      <c r="U146">
        <f t="shared" si="58"/>
        <v>0.21700693956544306</v>
      </c>
      <c r="V146">
        <f t="shared" si="59"/>
        <v>0.18993550481948579</v>
      </c>
      <c r="W146">
        <f t="shared" si="60"/>
        <v>0.16420424861889851</v>
      </c>
      <c r="X146">
        <f t="shared" si="61"/>
        <v>0.13124645911064756</v>
      </c>
      <c r="Y146">
        <f t="shared" si="62"/>
        <v>0.15426162936428503</v>
      </c>
      <c r="Z146">
        <f>[8]WB!N146</f>
        <v>2.4223788432503515E-2</v>
      </c>
      <c r="AB146" t="str">
        <f>PUF!S146</f>
        <v xml:space="preserve">PCB178 </v>
      </c>
      <c r="AC146">
        <f t="shared" si="51"/>
        <v>0.1045810863649963</v>
      </c>
      <c r="AD146">
        <f t="shared" si="63"/>
        <v>0.14399772270724148</v>
      </c>
      <c r="AE146">
        <f t="shared" si="64"/>
        <v>0.1311291641568956</v>
      </c>
      <c r="AF146">
        <f t="shared" si="65"/>
        <v>0.11642507712990789</v>
      </c>
      <c r="AG146">
        <f t="shared" si="66"/>
        <v>0.13054245033884651</v>
      </c>
      <c r="AH146">
        <f t="shared" si="67"/>
        <v>0.18324743004061686</v>
      </c>
      <c r="AI146">
        <f t="shared" si="68"/>
        <v>0.21700693956544306</v>
      </c>
      <c r="AJ146">
        <f t="shared" si="69"/>
        <v>0.18993550481948579</v>
      </c>
      <c r="AK146">
        <f t="shared" si="70"/>
        <v>0.16420424861889851</v>
      </c>
      <c r="AL146">
        <f t="shared" si="71"/>
        <v>0.13124645911064756</v>
      </c>
      <c r="AM146">
        <f t="shared" si="72"/>
        <v>0.15426162936428503</v>
      </c>
    </row>
    <row r="147" spans="1:39" x14ac:dyDescent="0.2">
      <c r="A147">
        <v>188</v>
      </c>
      <c r="B147">
        <f>[6]ST001!J158</f>
        <v>0.1311770656618923</v>
      </c>
      <c r="C147">
        <f>[6]ST002!J158</f>
        <v>0.16243538176948713</v>
      </c>
      <c r="D147">
        <f>[6]ST003!J158</f>
        <v>0.15098218193414858</v>
      </c>
      <c r="E147">
        <f>[7]ST004!J158</f>
        <v>0.10484516263612273</v>
      </c>
      <c r="F147">
        <f>[6]ROT001!J158</f>
        <v>0.16058825444248351</v>
      </c>
      <c r="G147">
        <f>[6]ROT002!J158</f>
        <v>0.19659145886594365</v>
      </c>
      <c r="H147">
        <f>[6]ROT003!J158</f>
        <v>0.21375492129919982</v>
      </c>
      <c r="I147">
        <f>[7]ROT004!J158</f>
        <v>7.2831297084627364E-2</v>
      </c>
      <c r="J147">
        <f>[7]MIX001!J158</f>
        <v>7.4789859994652222E-2</v>
      </c>
      <c r="K147">
        <f>[7]MIX002!J158</f>
        <v>7.9210425712917545E-2</v>
      </c>
      <c r="L147">
        <f>[7]MIX003!J158</f>
        <v>8.5254222597133847E-2</v>
      </c>
      <c r="N147">
        <f>PUF!G147</f>
        <v>179</v>
      </c>
      <c r="O147">
        <f t="shared" si="52"/>
        <v>9.9990563540889837E-2</v>
      </c>
      <c r="P147">
        <f t="shared" si="53"/>
        <v>0.21639039118088549</v>
      </c>
      <c r="Q147">
        <f t="shared" si="54"/>
        <v>0.19705236022948744</v>
      </c>
      <c r="R147">
        <f t="shared" si="55"/>
        <v>0.24521666207528994</v>
      </c>
      <c r="S147">
        <f t="shared" si="56"/>
        <v>0.19227491862365789</v>
      </c>
      <c r="T147">
        <f t="shared" si="57"/>
        <v>0.36661423345194494</v>
      </c>
      <c r="U147">
        <f t="shared" si="58"/>
        <v>0.41002846339797094</v>
      </c>
      <c r="V147">
        <f t="shared" si="59"/>
        <v>0.51588291353310822</v>
      </c>
      <c r="W147">
        <f t="shared" si="60"/>
        <v>0.48126433508935218</v>
      </c>
      <c r="X147">
        <f t="shared" si="61"/>
        <v>0.37936943495456282</v>
      </c>
      <c r="Y147">
        <f t="shared" si="62"/>
        <v>0.4029161137767685</v>
      </c>
      <c r="Z147">
        <f>[8]WB!N147</f>
        <v>1.0184921791145184E-2</v>
      </c>
      <c r="AB147" t="str">
        <f>PUF!S147</f>
        <v xml:space="preserve">PCB179 </v>
      </c>
      <c r="AC147">
        <f t="shared" si="51"/>
        <v>9.9990563540889837E-2</v>
      </c>
      <c r="AD147">
        <f t="shared" si="63"/>
        <v>0.21639039118088549</v>
      </c>
      <c r="AE147">
        <f t="shared" si="64"/>
        <v>0.19705236022948744</v>
      </c>
      <c r="AF147">
        <f t="shared" si="65"/>
        <v>0.24521666207528994</v>
      </c>
      <c r="AG147">
        <f t="shared" si="66"/>
        <v>0.19227491862365789</v>
      </c>
      <c r="AH147">
        <f t="shared" si="67"/>
        <v>0.36661423345194494</v>
      </c>
      <c r="AI147">
        <f t="shared" si="68"/>
        <v>0.41002846339797094</v>
      </c>
      <c r="AJ147">
        <f t="shared" si="69"/>
        <v>0.51588291353310822</v>
      </c>
      <c r="AK147">
        <f t="shared" si="70"/>
        <v>0.48126433508935218</v>
      </c>
      <c r="AL147">
        <f t="shared" si="71"/>
        <v>0.37936943495456282</v>
      </c>
      <c r="AM147">
        <f t="shared" si="72"/>
        <v>0.4029161137767685</v>
      </c>
    </row>
    <row r="148" spans="1:39" x14ac:dyDescent="0.2">
      <c r="A148">
        <v>179</v>
      </c>
      <c r="B148">
        <f>[6]ST001!J159</f>
        <v>3.8018634270769451E-2</v>
      </c>
      <c r="C148">
        <f>[6]ST002!J159</f>
        <v>9.4464594535691504E-2</v>
      </c>
      <c r="D148">
        <f>[6]ST003!J159</f>
        <v>8.7803965140817022E-2</v>
      </c>
      <c r="E148">
        <f>[7]ST004!J159</f>
        <v>8.5962977510509922E-2</v>
      </c>
      <c r="F148">
        <f>[6]ROT001!J159</f>
        <v>8.5790826919524485E-2</v>
      </c>
      <c r="G148">
        <f>[6]ROT002!J159</f>
        <v>0.13785023979796227</v>
      </c>
      <c r="H148">
        <f>[6]ROT003!J159</f>
        <v>0.14162106702082725</v>
      </c>
      <c r="I148">
        <f>[7]ROT004!J159</f>
        <v>0.17496163241972976</v>
      </c>
      <c r="J148">
        <f>[7]MIX001!J159</f>
        <v>0.16463179434328817</v>
      </c>
      <c r="K148">
        <f>[7]MIX002!J159</f>
        <v>0.14482856390308296</v>
      </c>
      <c r="L148">
        <f>[7]MIX003!J159</f>
        <v>0.15182346316226059</v>
      </c>
      <c r="N148" t="str">
        <f>PUF!G148</f>
        <v>180/193</v>
      </c>
      <c r="O148">
        <f t="shared" si="52"/>
        <v>0.22291523360992777</v>
      </c>
      <c r="P148">
        <f t="shared" si="53"/>
        <v>0.29116861501628927</v>
      </c>
      <c r="Q148">
        <f t="shared" si="54"/>
        <v>0.26514792316147417</v>
      </c>
      <c r="R148">
        <f t="shared" si="55"/>
        <v>0.26490004679911672</v>
      </c>
      <c r="S148">
        <f t="shared" si="56"/>
        <v>0.21423934984524765</v>
      </c>
      <c r="T148">
        <f t="shared" si="57"/>
        <v>0.37162596352739374</v>
      </c>
      <c r="U148">
        <f t="shared" si="58"/>
        <v>0.4364281238690409</v>
      </c>
      <c r="V148">
        <f t="shared" si="59"/>
        <v>0.39078035961210861</v>
      </c>
      <c r="W148">
        <f t="shared" si="60"/>
        <v>0.39606176298033074</v>
      </c>
      <c r="X148">
        <f t="shared" si="61"/>
        <v>0.30799993868461861</v>
      </c>
      <c r="Y148">
        <f t="shared" si="62"/>
        <v>0.31727812563730279</v>
      </c>
      <c r="Z148">
        <f>[8]WB!N148</f>
        <v>4.199087477084338E-2</v>
      </c>
      <c r="AB148" t="str">
        <f>PUF!S148</f>
        <v xml:space="preserve">PCB180+193 </v>
      </c>
      <c r="AC148">
        <f t="shared" si="51"/>
        <v>0.22291523360992777</v>
      </c>
      <c r="AD148">
        <f t="shared" si="63"/>
        <v>0.29116861501628927</v>
      </c>
      <c r="AE148">
        <f t="shared" si="64"/>
        <v>0.26514792316147417</v>
      </c>
      <c r="AF148">
        <f t="shared" si="65"/>
        <v>0.26490004679911672</v>
      </c>
      <c r="AG148">
        <f t="shared" si="66"/>
        <v>0.21423934984524765</v>
      </c>
      <c r="AH148">
        <f t="shared" si="67"/>
        <v>0.37162596352739374</v>
      </c>
      <c r="AI148">
        <f t="shared" si="68"/>
        <v>0.4364281238690409</v>
      </c>
      <c r="AJ148">
        <f t="shared" si="69"/>
        <v>0.39078035961210861</v>
      </c>
      <c r="AK148">
        <f t="shared" si="70"/>
        <v>0.39606176298033074</v>
      </c>
      <c r="AL148">
        <f t="shared" si="71"/>
        <v>0.30799993868461861</v>
      </c>
      <c r="AM148">
        <f t="shared" si="72"/>
        <v>0.31727812563730279</v>
      </c>
    </row>
    <row r="149" spans="1:39" x14ac:dyDescent="0.2">
      <c r="A149">
        <v>184</v>
      </c>
      <c r="B149">
        <f>[6]ST001!J160</f>
        <v>0.1703045665510986</v>
      </c>
      <c r="C149">
        <f>[6]ST002!J160</f>
        <v>0.23816948796886347</v>
      </c>
      <c r="D149">
        <f>[6]ST003!J160</f>
        <v>0.2213763317570063</v>
      </c>
      <c r="E149">
        <f>[7]ST004!J160</f>
        <v>0.16096985817842405</v>
      </c>
      <c r="F149">
        <f>[6]ROT001!J160</f>
        <v>0.20908400195377452</v>
      </c>
      <c r="G149">
        <f>[6]ROT002!J160</f>
        <v>0.20760515399383983</v>
      </c>
      <c r="H149">
        <f>[6]ROT003!J160</f>
        <v>0.32122477769400348</v>
      </c>
      <c r="I149">
        <f>[7]ROT004!J160</f>
        <v>0.11648384168911539</v>
      </c>
      <c r="J149">
        <f>[7]MIX001!J160</f>
        <v>0.10990360366971708</v>
      </c>
      <c r="K149">
        <f>[7]MIX002!J160</f>
        <v>0.10860468987909401</v>
      </c>
      <c r="L149">
        <f>[7]MIX003!J160</f>
        <v>0.12483342465678615</v>
      </c>
      <c r="N149">
        <f>PUF!G149</f>
        <v>181</v>
      </c>
      <c r="O149">
        <f t="shared" si="52"/>
        <v>0.27572549311339861</v>
      </c>
      <c r="P149">
        <f t="shared" si="53"/>
        <v>0.33259629018838932</v>
      </c>
      <c r="Q149">
        <f t="shared" si="54"/>
        <v>0.30287335600964022</v>
      </c>
      <c r="R149">
        <f t="shared" si="55"/>
        <v>0.20801441913746574</v>
      </c>
      <c r="S149">
        <f t="shared" si="56"/>
        <v>0.31895793260819294</v>
      </c>
      <c r="T149">
        <f t="shared" si="57"/>
        <v>0.36521311286830938</v>
      </c>
      <c r="U149">
        <f t="shared" si="58"/>
        <v>0.49091131586911085</v>
      </c>
      <c r="V149">
        <f t="shared" si="59"/>
        <v>0.19338480890758467</v>
      </c>
      <c r="W149">
        <f t="shared" si="60"/>
        <v>0.20864822987967624</v>
      </c>
      <c r="X149">
        <f t="shared" si="61"/>
        <v>0.16474713889952342</v>
      </c>
      <c r="Y149">
        <f t="shared" si="62"/>
        <v>0.16382860449112729</v>
      </c>
      <c r="Z149">
        <f>[8]WB!N149</f>
        <v>7.2963860315328519E-2</v>
      </c>
      <c r="AB149" t="str">
        <f>PUF!S149</f>
        <v xml:space="preserve">PCB181 </v>
      </c>
      <c r="AC149">
        <f t="shared" si="51"/>
        <v>0.27572549311339861</v>
      </c>
      <c r="AD149">
        <f t="shared" si="63"/>
        <v>0.33259629018838932</v>
      </c>
      <c r="AE149">
        <f t="shared" si="64"/>
        <v>0.30287335600964022</v>
      </c>
      <c r="AF149">
        <f t="shared" si="65"/>
        <v>0.20801441913746574</v>
      </c>
      <c r="AG149">
        <f t="shared" si="66"/>
        <v>0.31895793260819294</v>
      </c>
      <c r="AH149">
        <f t="shared" si="67"/>
        <v>0.36521311286830938</v>
      </c>
      <c r="AI149">
        <f t="shared" si="68"/>
        <v>0.49091131586911085</v>
      </c>
      <c r="AJ149">
        <f t="shared" si="69"/>
        <v>0.19338480890758467</v>
      </c>
      <c r="AK149">
        <f t="shared" si="70"/>
        <v>0.20864822987967624</v>
      </c>
      <c r="AL149">
        <f t="shared" si="71"/>
        <v>0.16474713889952342</v>
      </c>
      <c r="AM149">
        <f t="shared" si="72"/>
        <v>0.16382860449112729</v>
      </c>
    </row>
    <row r="150" spans="1:39" x14ac:dyDescent="0.2">
      <c r="A150">
        <v>176</v>
      </c>
      <c r="B150">
        <f>[6]ST001!J161</f>
        <v>3.1072412077631423E-2</v>
      </c>
      <c r="C150">
        <f>[6]ST002!J161</f>
        <v>4.6392465786504695E-2</v>
      </c>
      <c r="D150">
        <f>[6]ST003!J161</f>
        <v>4.3121366991902325E-2</v>
      </c>
      <c r="E150">
        <f>[7]ST004!J161</f>
        <v>3.740685246828037E-2</v>
      </c>
      <c r="F150">
        <f>[6]ROT001!J161</f>
        <v>4.7119668837825951E-2</v>
      </c>
      <c r="G150">
        <f>[6]ROT002!J161</f>
        <v>5.3458415922811725E-2</v>
      </c>
      <c r="H150">
        <f>[6]ROT003!J161</f>
        <v>6.1335017002573412E-2</v>
      </c>
      <c r="I150">
        <f>[7]ROT004!J161</f>
        <v>7.0121884781483457E-2</v>
      </c>
      <c r="J150">
        <f>[7]MIX001!J161</f>
        <v>5.8863805594493203E-2</v>
      </c>
      <c r="K150">
        <f>[7]MIX002!J161</f>
        <v>5.7876300759099594E-2</v>
      </c>
      <c r="L150">
        <f>[7]MIX003!J161</f>
        <v>5.6363271282005266E-2</v>
      </c>
      <c r="N150">
        <f>PUF!G150</f>
        <v>182</v>
      </c>
      <c r="O150">
        <f t="shared" si="52"/>
        <v>0.50166684892224023</v>
      </c>
      <c r="P150">
        <f t="shared" si="53"/>
        <v>0.59038051596789864</v>
      </c>
      <c r="Q150">
        <f t="shared" si="54"/>
        <v>0.53762033272415177</v>
      </c>
      <c r="R150">
        <f t="shared" si="55"/>
        <v>0.38431380830967932</v>
      </c>
      <c r="S150">
        <f t="shared" si="56"/>
        <v>0.5470660333213242</v>
      </c>
      <c r="T150">
        <f t="shared" si="57"/>
        <v>0.60771947617273447</v>
      </c>
      <c r="U150">
        <f t="shared" si="58"/>
        <v>1.0012528101787994</v>
      </c>
      <c r="V150">
        <f t="shared" si="59"/>
        <v>0.29888595030048237</v>
      </c>
      <c r="W150">
        <f t="shared" si="60"/>
        <v>0.30857082701870053</v>
      </c>
      <c r="X150">
        <f t="shared" si="61"/>
        <v>0.23465604912001334</v>
      </c>
      <c r="Y150">
        <f t="shared" si="62"/>
        <v>0.30456757395290962</v>
      </c>
      <c r="Z150">
        <f>[8]WB!N150</f>
        <v>0.12480453438994041</v>
      </c>
      <c r="AB150" t="str">
        <f>PUF!S150</f>
        <v xml:space="preserve">PCB182 </v>
      </c>
      <c r="AC150">
        <f t="shared" si="51"/>
        <v>0.50166684892224023</v>
      </c>
      <c r="AD150">
        <f t="shared" si="63"/>
        <v>0.59038051596789864</v>
      </c>
      <c r="AE150">
        <f t="shared" si="64"/>
        <v>0.53762033272415177</v>
      </c>
      <c r="AF150">
        <f t="shared" si="65"/>
        <v>0.38431380830967932</v>
      </c>
      <c r="AG150">
        <f t="shared" si="66"/>
        <v>0.5470660333213242</v>
      </c>
      <c r="AH150">
        <f t="shared" si="67"/>
        <v>0.60771947617273447</v>
      </c>
      <c r="AI150">
        <f t="shared" si="68"/>
        <v>1.0012528101787994</v>
      </c>
      <c r="AJ150">
        <f t="shared" si="69"/>
        <v>0.29888595030048237</v>
      </c>
      <c r="AK150">
        <f t="shared" si="70"/>
        <v>0.30857082701870053</v>
      </c>
      <c r="AL150">
        <f t="shared" si="71"/>
        <v>0.23465604912001334</v>
      </c>
      <c r="AM150">
        <f t="shared" si="72"/>
        <v>0.30456757395290962</v>
      </c>
    </row>
    <row r="151" spans="1:39" x14ac:dyDescent="0.2">
      <c r="A151">
        <v>186</v>
      </c>
      <c r="B151">
        <f>[6]ST001!J162</f>
        <v>3.2322571341548346E-2</v>
      </c>
      <c r="C151">
        <f>[6]ST002!J162</f>
        <v>5.2602318792296002E-2</v>
      </c>
      <c r="D151">
        <f>[6]ST003!J162</f>
        <v>4.8893367809034777E-2</v>
      </c>
      <c r="E151">
        <f>[7]ST004!J162</f>
        <v>2.8385119474947609E-2</v>
      </c>
      <c r="F151">
        <f>[6]ROT001!J162</f>
        <v>4.4460347413503562E-2</v>
      </c>
      <c r="G151">
        <f>[6]ROT002!J162</f>
        <v>3.7145169088883011E-2</v>
      </c>
      <c r="H151">
        <f>[6]ROT003!J162</f>
        <v>5.5913235756506155E-2</v>
      </c>
      <c r="I151">
        <f>[7]ROT004!J162</f>
        <v>2.0208316217774257E-2</v>
      </c>
      <c r="J151">
        <f>[7]MIX001!J162</f>
        <v>2.6958265737756677E-2</v>
      </c>
      <c r="K151">
        <f>[7]MIX002!J162</f>
        <v>2.1711806768658352E-2</v>
      </c>
      <c r="L151">
        <f>[7]MIX003!J162</f>
        <v>2.2617173698408488E-2</v>
      </c>
      <c r="N151">
        <f>PUF!G151</f>
        <v>183</v>
      </c>
      <c r="O151">
        <f t="shared" si="52"/>
        <v>0.12514087705186605</v>
      </c>
      <c r="P151">
        <f t="shared" si="53"/>
        <v>0.20943147949173752</v>
      </c>
      <c r="Q151">
        <f t="shared" si="54"/>
        <v>0.19071534144833041</v>
      </c>
      <c r="R151">
        <f t="shared" si="55"/>
        <v>0.18389566939569982</v>
      </c>
      <c r="S151">
        <f t="shared" si="56"/>
        <v>0.16713722225371536</v>
      </c>
      <c r="T151">
        <f t="shared" si="57"/>
        <v>0.24170572596486814</v>
      </c>
      <c r="U151">
        <f t="shared" si="58"/>
        <v>0.34203944372515455</v>
      </c>
      <c r="V151">
        <f t="shared" si="59"/>
        <v>0.33526743811175619</v>
      </c>
      <c r="W151">
        <f t="shared" si="60"/>
        <v>0.27922579242864215</v>
      </c>
      <c r="X151">
        <f t="shared" si="61"/>
        <v>0.26428957072871023</v>
      </c>
      <c r="Y151">
        <f t="shared" si="62"/>
        <v>0.27444424863170225</v>
      </c>
      <c r="Z151">
        <f>[8]WB!N151</f>
        <v>1.4879721030608072E-2</v>
      </c>
      <c r="AB151" t="str">
        <f>PUF!S151</f>
        <v xml:space="preserve">PCB183 </v>
      </c>
      <c r="AC151">
        <f t="shared" si="51"/>
        <v>0.12514087705186605</v>
      </c>
      <c r="AD151">
        <f t="shared" si="63"/>
        <v>0.20943147949173752</v>
      </c>
      <c r="AE151">
        <f t="shared" si="64"/>
        <v>0.19071534144833041</v>
      </c>
      <c r="AF151">
        <f t="shared" si="65"/>
        <v>0.18389566939569982</v>
      </c>
      <c r="AG151">
        <f t="shared" si="66"/>
        <v>0.16713722225371536</v>
      </c>
      <c r="AH151">
        <f t="shared" si="67"/>
        <v>0.24170572596486814</v>
      </c>
      <c r="AI151">
        <f t="shared" si="68"/>
        <v>0.34203944372515455</v>
      </c>
      <c r="AJ151">
        <f t="shared" si="69"/>
        <v>0.33526743811175619</v>
      </c>
      <c r="AK151">
        <f t="shared" si="70"/>
        <v>0.27922579242864215</v>
      </c>
      <c r="AL151">
        <f t="shared" si="71"/>
        <v>0.26428957072871023</v>
      </c>
      <c r="AM151">
        <f t="shared" si="72"/>
        <v>0.27444424863170225</v>
      </c>
    </row>
    <row r="152" spans="1:39" x14ac:dyDescent="0.2">
      <c r="A152">
        <v>178</v>
      </c>
      <c r="B152">
        <f>[6]ST001!J163</f>
        <v>3.976405306011304E-2</v>
      </c>
      <c r="C152">
        <f>[6]ST002!J163</f>
        <v>6.2861786123542415E-2</v>
      </c>
      <c r="D152">
        <f>[6]ST003!J163</f>
        <v>5.8429447610613298E-2</v>
      </c>
      <c r="E152">
        <f>[7]ST004!J163</f>
        <v>4.0813891691849145E-2</v>
      </c>
      <c r="F152">
        <f>[6]ROT001!J163</f>
        <v>5.8246519321592957E-2</v>
      </c>
      <c r="G152">
        <f>[6]ROT002!J163</f>
        <v>6.890267716998083E-2</v>
      </c>
      <c r="H152">
        <f>[6]ROT003!J163</f>
        <v>7.4952733957772133E-2</v>
      </c>
      <c r="I152">
        <f>[7]ROT004!J163</f>
        <v>6.4416605213946418E-2</v>
      </c>
      <c r="J152">
        <f>[7]MIX001!J163</f>
        <v>5.6171293233066265E-2</v>
      </c>
      <c r="K152">
        <f>[7]MIX002!J163</f>
        <v>5.0104817201829688E-2</v>
      </c>
      <c r="L152">
        <f>[7]MIX003!J163</f>
        <v>5.8127570485092914E-2</v>
      </c>
      <c r="N152">
        <f>PUF!G152</f>
        <v>184</v>
      </c>
      <c r="O152">
        <f t="shared" si="52"/>
        <v>0.44790797748681688</v>
      </c>
      <c r="P152">
        <f t="shared" si="53"/>
        <v>0.54557571460766874</v>
      </c>
      <c r="Q152">
        <f t="shared" si="54"/>
        <v>0.49681957530851223</v>
      </c>
      <c r="R152">
        <f t="shared" si="55"/>
        <v>0.45918013149812092</v>
      </c>
      <c r="S152">
        <f t="shared" si="56"/>
        <v>0.46860032598685142</v>
      </c>
      <c r="T152">
        <f t="shared" si="57"/>
        <v>0.5521281972644756</v>
      </c>
      <c r="U152">
        <f t="shared" si="58"/>
        <v>0.93002619436455158</v>
      </c>
      <c r="V152">
        <f t="shared" si="59"/>
        <v>0.34345829310708825</v>
      </c>
      <c r="W152">
        <f t="shared" si="60"/>
        <v>0.32127867496687124</v>
      </c>
      <c r="X152">
        <f t="shared" si="61"/>
        <v>0.28448324503458239</v>
      </c>
      <c r="Y152">
        <f t="shared" si="62"/>
        <v>0.33128870389685555</v>
      </c>
      <c r="Z152">
        <f>[8]WB!N152</f>
        <v>0.1197211708885967</v>
      </c>
      <c r="AB152" t="str">
        <f>PUF!S152</f>
        <v xml:space="preserve">PCB184 </v>
      </c>
      <c r="AC152">
        <f t="shared" si="51"/>
        <v>0.44790797748681688</v>
      </c>
      <c r="AD152">
        <f t="shared" si="63"/>
        <v>0.54557571460766874</v>
      </c>
      <c r="AE152">
        <f t="shared" si="64"/>
        <v>0.49681957530851223</v>
      </c>
      <c r="AF152">
        <f t="shared" si="65"/>
        <v>0.45918013149812092</v>
      </c>
      <c r="AG152">
        <f t="shared" si="66"/>
        <v>0.46860032598685142</v>
      </c>
      <c r="AH152">
        <f t="shared" si="67"/>
        <v>0.5521281972644756</v>
      </c>
      <c r="AI152">
        <f t="shared" si="68"/>
        <v>0.93002619436455158</v>
      </c>
      <c r="AJ152">
        <f t="shared" si="69"/>
        <v>0.34345829310708825</v>
      </c>
      <c r="AK152">
        <f t="shared" si="70"/>
        <v>0.32127867496687124</v>
      </c>
      <c r="AL152">
        <f t="shared" si="71"/>
        <v>0.28448324503458239</v>
      </c>
      <c r="AM152">
        <f t="shared" si="72"/>
        <v>0.33128870389685555</v>
      </c>
    </row>
    <row r="153" spans="1:39" x14ac:dyDescent="0.2">
      <c r="A153">
        <v>175</v>
      </c>
      <c r="B153">
        <f>[6]ST001!J164</f>
        <v>2.7346388872592928E-2</v>
      </c>
      <c r="C153">
        <f>[6]ST002!J164</f>
        <v>4.7391210646767205E-2</v>
      </c>
      <c r="D153">
        <f>[6]ST003!J164</f>
        <v>4.404969108333668E-2</v>
      </c>
      <c r="E153">
        <f>[7]ST004!J164</f>
        <v>1.3907769991372984E-2</v>
      </c>
      <c r="F153">
        <f>[6]ROT001!J164</f>
        <v>3.5901501124920861E-2</v>
      </c>
      <c r="G153">
        <f>[6]ROT002!J164</f>
        <v>4.0490781554381752E-2</v>
      </c>
      <c r="H153">
        <f>[6]ROT003!J164</f>
        <v>4.4272275690017328E-2</v>
      </c>
      <c r="I153">
        <f>[7]ROT004!J164</f>
        <v>1.8202391396315725E-2</v>
      </c>
      <c r="J153">
        <f>[7]MIX001!J164</f>
        <v>2.3312718378122689E-2</v>
      </c>
      <c r="K153">
        <f>[7]MIX002!J164</f>
        <v>2.0614128911508718E-2</v>
      </c>
      <c r="L153">
        <f>[7]MIX003!J164</f>
        <v>2.0444601919021227E-2</v>
      </c>
      <c r="N153">
        <f>PUF!G153</f>
        <v>185</v>
      </c>
      <c r="O153">
        <f t="shared" si="52"/>
        <v>7.8297659762584071E-2</v>
      </c>
      <c r="P153">
        <f t="shared" si="53"/>
        <v>0.11562465874490649</v>
      </c>
      <c r="Q153">
        <f t="shared" si="54"/>
        <v>0.10529169886923086</v>
      </c>
      <c r="R153">
        <f t="shared" si="55"/>
        <v>4.8975532421595698E-2</v>
      </c>
      <c r="S153">
        <f t="shared" si="56"/>
        <v>5.6321511116880191E-2</v>
      </c>
      <c r="T153">
        <f t="shared" si="57"/>
        <v>9.7605752011757682E-2</v>
      </c>
      <c r="U153">
        <f t="shared" si="58"/>
        <v>9.743186563511326E-2</v>
      </c>
      <c r="V153">
        <f t="shared" si="59"/>
        <v>6.4364757523434887E-2</v>
      </c>
      <c r="W153">
        <f t="shared" si="60"/>
        <v>0.15575446203478124</v>
      </c>
      <c r="X153">
        <f t="shared" si="61"/>
        <v>0.11203832408267375</v>
      </c>
      <c r="Y153">
        <f t="shared" si="62"/>
        <v>0.1499160888417938</v>
      </c>
      <c r="Z153">
        <f>[8]WB!N153</f>
        <v>1.8794398788504547E-2</v>
      </c>
      <c r="AB153" t="str">
        <f>PUF!S153</f>
        <v xml:space="preserve">PCB185 </v>
      </c>
      <c r="AC153">
        <f t="shared" si="51"/>
        <v>7.8297659762584071E-2</v>
      </c>
      <c r="AD153">
        <f t="shared" si="63"/>
        <v>0.11562465874490649</v>
      </c>
      <c r="AE153">
        <f t="shared" si="64"/>
        <v>0.10529169886923086</v>
      </c>
      <c r="AF153">
        <f t="shared" si="65"/>
        <v>4.8975532421595698E-2</v>
      </c>
      <c r="AG153">
        <f t="shared" si="66"/>
        <v>5.6321511116880191E-2</v>
      </c>
      <c r="AH153">
        <f t="shared" si="67"/>
        <v>9.7605752011757682E-2</v>
      </c>
      <c r="AI153">
        <f t="shared" si="68"/>
        <v>9.743186563511326E-2</v>
      </c>
      <c r="AJ153">
        <f t="shared" si="69"/>
        <v>6.4364757523434887E-2</v>
      </c>
      <c r="AK153">
        <f t="shared" si="70"/>
        <v>0.15575446203478124</v>
      </c>
      <c r="AL153">
        <f t="shared" si="71"/>
        <v>0.11203832408267375</v>
      </c>
      <c r="AM153">
        <f t="shared" si="72"/>
        <v>0.1499160888417938</v>
      </c>
    </row>
    <row r="154" spans="1:39" x14ac:dyDescent="0.2">
      <c r="A154">
        <v>187</v>
      </c>
      <c r="B154">
        <f>[6]ST001!J165</f>
        <v>6.1445709350106709E-2</v>
      </c>
      <c r="C154">
        <f>[6]ST002!J165</f>
        <v>9.6200760600705384E-2</v>
      </c>
      <c r="D154">
        <f>[6]ST003!J165</f>
        <v>8.9417715407786633E-2</v>
      </c>
      <c r="E154">
        <f>[7]ST004!J165</f>
        <v>9.3193776570922648E-2</v>
      </c>
      <c r="F154">
        <f>[6]ROT001!J165</f>
        <v>0.10322103218687227</v>
      </c>
      <c r="G154">
        <f>[6]ROT002!J165</f>
        <v>0.13159345112431198</v>
      </c>
      <c r="H154">
        <f>[6]ROT003!J165</f>
        <v>0.16897143877974877</v>
      </c>
      <c r="I154">
        <f>[7]ROT004!J165</f>
        <v>0.17791753293057905</v>
      </c>
      <c r="J154">
        <f>[7]MIX001!J165</f>
        <v>0.16063320385290064</v>
      </c>
      <c r="K154">
        <f>[7]MIX002!J165</f>
        <v>0.15286741611230853</v>
      </c>
      <c r="L154">
        <f>[7]MIX003!J165</f>
        <v>0.16458835120039161</v>
      </c>
      <c r="N154">
        <f>PUF!G154</f>
        <v>186</v>
      </c>
      <c r="O154">
        <f t="shared" si="52"/>
        <v>8.5009685001149943E-2</v>
      </c>
      <c r="P154">
        <f t="shared" si="53"/>
        <v>0.12049632347901396</v>
      </c>
      <c r="Q154">
        <f t="shared" si="54"/>
        <v>0.10972800044835304</v>
      </c>
      <c r="R154">
        <f t="shared" si="55"/>
        <v>8.0970953447999885E-2</v>
      </c>
      <c r="S154">
        <f t="shared" si="56"/>
        <v>9.9644798725741654E-2</v>
      </c>
      <c r="T154">
        <f t="shared" si="57"/>
        <v>9.8787986962682289E-2</v>
      </c>
      <c r="U154">
        <f t="shared" si="58"/>
        <v>0.16188282310764635</v>
      </c>
      <c r="V154">
        <f t="shared" si="59"/>
        <v>5.9585206789875285E-2</v>
      </c>
      <c r="W154">
        <f t="shared" si="60"/>
        <v>7.8806477735340719E-2</v>
      </c>
      <c r="X154">
        <f t="shared" si="61"/>
        <v>5.6872730376450513E-2</v>
      </c>
      <c r="Y154">
        <f t="shared" si="62"/>
        <v>6.0022499430391757E-2</v>
      </c>
      <c r="Z154">
        <f>[8]WB!N154</f>
        <v>2.6099018039808269E-2</v>
      </c>
      <c r="AB154" t="str">
        <f>PUF!S154</f>
        <v xml:space="preserve">PCB186 </v>
      </c>
      <c r="AC154">
        <f t="shared" si="51"/>
        <v>8.5009685001149943E-2</v>
      </c>
      <c r="AD154">
        <f t="shared" si="63"/>
        <v>0.12049632347901396</v>
      </c>
      <c r="AE154">
        <f t="shared" si="64"/>
        <v>0.10972800044835304</v>
      </c>
      <c r="AF154">
        <f t="shared" si="65"/>
        <v>8.0970953447999885E-2</v>
      </c>
      <c r="AG154">
        <f t="shared" si="66"/>
        <v>9.9644798725741654E-2</v>
      </c>
      <c r="AH154">
        <f t="shared" si="67"/>
        <v>9.8787986962682289E-2</v>
      </c>
      <c r="AI154">
        <f t="shared" si="68"/>
        <v>0.16188282310764635</v>
      </c>
      <c r="AJ154">
        <f t="shared" si="69"/>
        <v>5.9585206789875285E-2</v>
      </c>
      <c r="AK154">
        <f t="shared" si="70"/>
        <v>7.8806477735340719E-2</v>
      </c>
      <c r="AL154">
        <f t="shared" si="71"/>
        <v>5.6872730376450513E-2</v>
      </c>
      <c r="AM154">
        <f t="shared" si="72"/>
        <v>6.0022499430391757E-2</v>
      </c>
    </row>
    <row r="155" spans="1:39" x14ac:dyDescent="0.2">
      <c r="A155">
        <v>182</v>
      </c>
      <c r="B155">
        <f>[6]ST001!J166</f>
        <v>0.19074488411243404</v>
      </c>
      <c r="C155">
        <f>[6]ST002!J166</f>
        <v>0.2577288934057172</v>
      </c>
      <c r="D155">
        <f>[6]ST003!J166</f>
        <v>0.2395566178376683</v>
      </c>
      <c r="E155">
        <f>[7]ST004!J166</f>
        <v>0.13472477351706208</v>
      </c>
      <c r="F155">
        <f>[6]ROT001!J166</f>
        <v>0.24409448571960429</v>
      </c>
      <c r="G155">
        <f>[6]ROT002!J166</f>
        <v>0.22850797343983759</v>
      </c>
      <c r="H155">
        <f>[6]ROT003!J166</f>
        <v>0.34582597061681231</v>
      </c>
      <c r="I155">
        <f>[7]ROT004!J166</f>
        <v>0.10136713661197568</v>
      </c>
      <c r="J155">
        <f>[7]MIX001!J166</f>
        <v>0.10555647952730458</v>
      </c>
      <c r="K155">
        <f>[7]MIX002!J166</f>
        <v>8.9582595417296101E-2</v>
      </c>
      <c r="L155">
        <f>[7]MIX003!J166</f>
        <v>0.11476459308370507</v>
      </c>
      <c r="N155">
        <f>PUF!G155</f>
        <v>187</v>
      </c>
      <c r="O155">
        <f t="shared" si="52"/>
        <v>0.1616047294421275</v>
      </c>
      <c r="P155">
        <f t="shared" si="53"/>
        <v>0.22036743311717821</v>
      </c>
      <c r="Q155">
        <f t="shared" si="54"/>
        <v>0.20067398823247498</v>
      </c>
      <c r="R155">
        <f t="shared" si="55"/>
        <v>0.26584312780601421</v>
      </c>
      <c r="S155">
        <f t="shared" si="56"/>
        <v>0.23133959977560317</v>
      </c>
      <c r="T155">
        <f t="shared" si="57"/>
        <v>0.34997423495195668</v>
      </c>
      <c r="U155">
        <f t="shared" si="58"/>
        <v>0.48921464057897335</v>
      </c>
      <c r="V155">
        <f t="shared" si="59"/>
        <v>0.52459853047472838</v>
      </c>
      <c r="W155">
        <f t="shared" si="60"/>
        <v>0.46957534754398012</v>
      </c>
      <c r="X155">
        <f t="shared" si="61"/>
        <v>0.40042670941830705</v>
      </c>
      <c r="Y155">
        <f t="shared" si="62"/>
        <v>0.43679216280103933</v>
      </c>
      <c r="Z155">
        <f>[8]WB!N155</f>
        <v>1.668501594571515E-2</v>
      </c>
      <c r="AB155" t="str">
        <f>PUF!S155</f>
        <v xml:space="preserve">PCB187 </v>
      </c>
      <c r="AC155">
        <f t="shared" si="51"/>
        <v>0.1616047294421275</v>
      </c>
      <c r="AD155">
        <f t="shared" si="63"/>
        <v>0.22036743311717821</v>
      </c>
      <c r="AE155">
        <f t="shared" si="64"/>
        <v>0.20067398823247498</v>
      </c>
      <c r="AF155">
        <f t="shared" si="65"/>
        <v>0.26584312780601421</v>
      </c>
      <c r="AG155">
        <f t="shared" si="66"/>
        <v>0.23133959977560317</v>
      </c>
      <c r="AH155">
        <f t="shared" si="67"/>
        <v>0.34997423495195668</v>
      </c>
      <c r="AI155">
        <f t="shared" si="68"/>
        <v>0.48921464057897335</v>
      </c>
      <c r="AJ155">
        <f t="shared" si="69"/>
        <v>0.52459853047472838</v>
      </c>
      <c r="AK155">
        <f t="shared" si="70"/>
        <v>0.46957534754398012</v>
      </c>
      <c r="AL155">
        <f t="shared" si="71"/>
        <v>0.40042670941830705</v>
      </c>
      <c r="AM155">
        <f t="shared" si="72"/>
        <v>0.43679216280103933</v>
      </c>
    </row>
    <row r="156" spans="1:39" x14ac:dyDescent="0.2">
      <c r="A156">
        <v>183</v>
      </c>
      <c r="B156">
        <f>[6]ST001!J167</f>
        <v>4.7581342363498404E-2</v>
      </c>
      <c r="C156">
        <f>[6]ST002!J167</f>
        <v>9.1426701921617254E-2</v>
      </c>
      <c r="D156">
        <f>[6]ST003!J167</f>
        <v>8.4980272110652802E-2</v>
      </c>
      <c r="E156">
        <f>[7]ST004!J167</f>
        <v>6.4466334215450019E-2</v>
      </c>
      <c r="F156">
        <f>[6]ROT001!J167</f>
        <v>7.4574679884505293E-2</v>
      </c>
      <c r="G156">
        <f>[6]ROT002!J167</f>
        <v>9.088352072714885E-2</v>
      </c>
      <c r="H156">
        <f>[6]ROT003!J167</f>
        <v>0.11813811797877809</v>
      </c>
      <c r="I156">
        <f>[7]ROT004!J167</f>
        <v>0.11370591413365155</v>
      </c>
      <c r="J156">
        <f>[7]MIX001!J167</f>
        <v>9.55180757907588E-2</v>
      </c>
      <c r="K156">
        <f>[7]MIX002!J167</f>
        <v>0.10089552677796984</v>
      </c>
      <c r="L156">
        <f>[7]MIX003!J167</f>
        <v>0.10341377484672837</v>
      </c>
      <c r="N156">
        <f>PUF!G156</f>
        <v>188</v>
      </c>
      <c r="O156">
        <f t="shared" si="52"/>
        <v>0.34500104937376697</v>
      </c>
      <c r="P156">
        <f t="shared" si="53"/>
        <v>0.37209132136205064</v>
      </c>
      <c r="Q156">
        <f t="shared" si="54"/>
        <v>0.33883885830221422</v>
      </c>
      <c r="R156">
        <f t="shared" si="55"/>
        <v>0.29907969175715932</v>
      </c>
      <c r="S156">
        <f t="shared" si="56"/>
        <v>0.35991136422787762</v>
      </c>
      <c r="T156">
        <f t="shared" si="57"/>
        <v>0.52283715357311189</v>
      </c>
      <c r="U156">
        <f t="shared" si="58"/>
        <v>0.6188740401961218</v>
      </c>
      <c r="V156">
        <f t="shared" si="59"/>
        <v>0.21474663454372314</v>
      </c>
      <c r="W156">
        <f t="shared" si="60"/>
        <v>0.21863147629125906</v>
      </c>
      <c r="X156">
        <f t="shared" si="61"/>
        <v>0.20748679428547606</v>
      </c>
      <c r="Y156">
        <f t="shared" si="62"/>
        <v>0.22625159073854753</v>
      </c>
      <c r="Z156">
        <f>[8]WB!N156</f>
        <v>8.2663779192997805E-2</v>
      </c>
      <c r="AB156" t="str">
        <f>PUF!S156</f>
        <v xml:space="preserve">PCB188 </v>
      </c>
      <c r="AC156">
        <f t="shared" si="51"/>
        <v>0.34500104937376697</v>
      </c>
      <c r="AD156">
        <f t="shared" si="63"/>
        <v>0.37209132136205064</v>
      </c>
      <c r="AE156">
        <f t="shared" si="64"/>
        <v>0.33883885830221422</v>
      </c>
      <c r="AF156">
        <f t="shared" si="65"/>
        <v>0.29907969175715932</v>
      </c>
      <c r="AG156">
        <f t="shared" si="66"/>
        <v>0.35991136422787762</v>
      </c>
      <c r="AH156">
        <f t="shared" si="67"/>
        <v>0.52283715357311189</v>
      </c>
      <c r="AI156">
        <f t="shared" si="68"/>
        <v>0.6188740401961218</v>
      </c>
      <c r="AJ156">
        <f t="shared" si="69"/>
        <v>0.21474663454372314</v>
      </c>
      <c r="AK156">
        <f t="shared" si="70"/>
        <v>0.21863147629125906</v>
      </c>
      <c r="AL156">
        <f t="shared" si="71"/>
        <v>0.20748679428547606</v>
      </c>
      <c r="AM156">
        <f t="shared" si="72"/>
        <v>0.22625159073854753</v>
      </c>
    </row>
    <row r="157" spans="1:39" x14ac:dyDescent="0.2">
      <c r="A157">
        <v>185</v>
      </c>
      <c r="B157">
        <f>[6]ST001!J168</f>
        <v>2.9770510189729194E-2</v>
      </c>
      <c r="C157">
        <f>[6]ST002!J168</f>
        <v>5.0475607752541021E-2</v>
      </c>
      <c r="D157">
        <f>[6]ST003!J168</f>
        <v>4.6916609607540745E-2</v>
      </c>
      <c r="E157">
        <f>[7]ST004!J168</f>
        <v>1.7168827584930751E-2</v>
      </c>
      <c r="F157">
        <f>[6]ROT001!J168</f>
        <v>2.5130001596993627E-2</v>
      </c>
      <c r="G157">
        <f>[6]ROT002!J168</f>
        <v>3.6700638144331311E-2</v>
      </c>
      <c r="H157">
        <f>[6]ROT003!J168</f>
        <v>3.3652309546330125E-2</v>
      </c>
      <c r="I157">
        <f>[7]ROT004!J168</f>
        <v>2.1829300314435637E-2</v>
      </c>
      <c r="J157">
        <f>[7]MIX001!J168</f>
        <v>5.3280774601755676E-2</v>
      </c>
      <c r="K157">
        <f>[7]MIX002!J168</f>
        <v>4.2771894844257211E-2</v>
      </c>
      <c r="L157">
        <f>[7]MIX003!J168</f>
        <v>5.6490120433139689E-2</v>
      </c>
      <c r="N157">
        <f>PUF!G157</f>
        <v>189</v>
      </c>
      <c r="O157">
        <f t="shared" si="52"/>
        <v>0.26026433266107996</v>
      </c>
      <c r="P157">
        <f t="shared" si="53"/>
        <v>0.30411381219972211</v>
      </c>
      <c r="Q157">
        <f t="shared" si="54"/>
        <v>0.27693625463363841</v>
      </c>
      <c r="R157">
        <f t="shared" si="55"/>
        <v>0.29927310588406514</v>
      </c>
      <c r="S157">
        <f t="shared" si="56"/>
        <v>0.25536925255963927</v>
      </c>
      <c r="T157">
        <f t="shared" si="57"/>
        <v>0.28019835429807077</v>
      </c>
      <c r="U157">
        <f t="shared" si="58"/>
        <v>0.25313121587194498</v>
      </c>
      <c r="V157">
        <f t="shared" si="59"/>
        <v>0.34123230368980184</v>
      </c>
      <c r="W157">
        <f t="shared" si="60"/>
        <v>0.31642428404240974</v>
      </c>
      <c r="X157">
        <f t="shared" si="61"/>
        <v>0.21106760839357994</v>
      </c>
      <c r="Y157">
        <f t="shared" si="62"/>
        <v>0.19154548481279549</v>
      </c>
      <c r="Z157">
        <f>[8]WB!N157</f>
        <v>6.3810579623981248E-2</v>
      </c>
      <c r="AB157" t="str">
        <f>PUF!S157</f>
        <v xml:space="preserve">PCB189 </v>
      </c>
      <c r="AC157">
        <f t="shared" si="51"/>
        <v>0.26026433266107996</v>
      </c>
      <c r="AD157">
        <f t="shared" si="63"/>
        <v>0.30411381219972211</v>
      </c>
      <c r="AE157">
        <f t="shared" si="64"/>
        <v>0.27693625463363841</v>
      </c>
      <c r="AF157">
        <f t="shared" si="65"/>
        <v>0.29927310588406514</v>
      </c>
      <c r="AG157">
        <f t="shared" si="66"/>
        <v>0.25536925255963927</v>
      </c>
      <c r="AH157">
        <f t="shared" si="67"/>
        <v>0.28019835429807077</v>
      </c>
      <c r="AI157">
        <f t="shared" si="68"/>
        <v>0.25313121587194498</v>
      </c>
      <c r="AJ157">
        <f t="shared" si="69"/>
        <v>0.34123230368980184</v>
      </c>
      <c r="AK157">
        <f t="shared" si="70"/>
        <v>0.31642428404240974</v>
      </c>
      <c r="AL157">
        <f t="shared" si="71"/>
        <v>0.21106760839357994</v>
      </c>
      <c r="AM157">
        <f t="shared" si="72"/>
        <v>0.19154548481279549</v>
      </c>
    </row>
    <row r="158" spans="1:39" x14ac:dyDescent="0.2">
      <c r="A158">
        <v>174</v>
      </c>
      <c r="B158">
        <f>[6]ST001!J169</f>
        <v>5.2291205564384755E-2</v>
      </c>
      <c r="C158">
        <f>[6]ST002!J169</f>
        <v>7.2965466788126182E-2</v>
      </c>
      <c r="D158">
        <f>[6]ST003!J169</f>
        <v>6.7820725149330408E-2</v>
      </c>
      <c r="E158">
        <f>[7]ST004!J169</f>
        <v>7.601092927634448E-2</v>
      </c>
      <c r="F158">
        <f>[6]ROT001!J169</f>
        <v>8.9822582022360639E-2</v>
      </c>
      <c r="G158">
        <f>[6]ROT002!J169</f>
        <v>0.10521458290962854</v>
      </c>
      <c r="H158">
        <f>[6]ROT003!J169</f>
        <v>0.12884454415615187</v>
      </c>
      <c r="I158">
        <f>[7]ROT004!J169</f>
        <v>0.14154846362811524</v>
      </c>
      <c r="J158">
        <f>[7]MIX001!J169</f>
        <v>9.4616812237049985E-2</v>
      </c>
      <c r="K158">
        <f>[7]MIX002!J169</f>
        <v>0.10105959607519761</v>
      </c>
      <c r="L158">
        <f>[7]MIX003!J169</f>
        <v>8.7988917151593474E-2</v>
      </c>
      <c r="N158">
        <f>PUF!G158</f>
        <v>190</v>
      </c>
      <c r="O158">
        <f t="shared" si="52"/>
        <v>0.16329625442750939</v>
      </c>
      <c r="P158">
        <f t="shared" si="53"/>
        <v>0.21235139316576032</v>
      </c>
      <c r="Q158">
        <f t="shared" si="54"/>
        <v>0.19337431293959031</v>
      </c>
      <c r="R158">
        <f t="shared" si="55"/>
        <v>0.17681235136402462</v>
      </c>
      <c r="S158">
        <f t="shared" si="56"/>
        <v>0.16741082135995139</v>
      </c>
      <c r="T158">
        <f t="shared" si="57"/>
        <v>0.19706266199142944</v>
      </c>
      <c r="U158">
        <f t="shared" si="58"/>
        <v>0.19096447016992593</v>
      </c>
      <c r="V158">
        <f t="shared" si="59"/>
        <v>0.18644623131916663</v>
      </c>
      <c r="W158">
        <f t="shared" si="60"/>
        <v>0.19751902591816545</v>
      </c>
      <c r="X158">
        <f t="shared" si="61"/>
        <v>0.1459152932419942</v>
      </c>
      <c r="Y158">
        <f t="shared" si="62"/>
        <v>8.127113701751626E-2</v>
      </c>
      <c r="Z158">
        <f>[8]WB!N158</f>
        <v>4.3779033778487533E-2</v>
      </c>
      <c r="AB158" t="str">
        <f>PUF!S158</f>
        <v xml:space="preserve">PCB190 </v>
      </c>
      <c r="AC158">
        <f t="shared" si="51"/>
        <v>0.16329625442750939</v>
      </c>
      <c r="AD158">
        <f t="shared" si="63"/>
        <v>0.21235139316576032</v>
      </c>
      <c r="AE158">
        <f t="shared" si="64"/>
        <v>0.19337431293959031</v>
      </c>
      <c r="AF158">
        <f t="shared" si="65"/>
        <v>0.17681235136402462</v>
      </c>
      <c r="AG158">
        <f t="shared" si="66"/>
        <v>0.16741082135995139</v>
      </c>
      <c r="AH158">
        <f t="shared" si="67"/>
        <v>0.19706266199142944</v>
      </c>
      <c r="AI158">
        <f t="shared" si="68"/>
        <v>0.19096447016992593</v>
      </c>
      <c r="AJ158">
        <f t="shared" si="69"/>
        <v>0.18644623131916663</v>
      </c>
      <c r="AK158">
        <f t="shared" si="70"/>
        <v>0.19751902591816545</v>
      </c>
      <c r="AL158">
        <f t="shared" si="71"/>
        <v>0.1459152932419942</v>
      </c>
      <c r="AM158">
        <f t="shared" si="72"/>
        <v>8.127113701751626E-2</v>
      </c>
    </row>
    <row r="159" spans="1:39" x14ac:dyDescent="0.2">
      <c r="A159">
        <v>177</v>
      </c>
      <c r="B159">
        <f>[6]ST001!J170</f>
        <v>5.731001902508584E-2</v>
      </c>
      <c r="C159">
        <f>[6]ST002!J170</f>
        <v>9.4885464908307585E-2</v>
      </c>
      <c r="D159">
        <f>[6]ST003!J170</f>
        <v>8.8195160251616153E-2</v>
      </c>
      <c r="E159">
        <f>[7]ST004!J170</f>
        <v>7.2539894057089646E-2</v>
      </c>
      <c r="F159">
        <f>[6]ROT001!J170</f>
        <v>7.1994930461852819E-2</v>
      </c>
      <c r="G159">
        <f>[6]ROT002!J170</f>
        <v>8.6669805826757026E-2</v>
      </c>
      <c r="H159">
        <f>[6]ROT003!J170</f>
        <v>9.6973632103496105E-2</v>
      </c>
      <c r="I159">
        <f>[7]ROT004!J170</f>
        <v>9.6749993294986694E-2</v>
      </c>
      <c r="J159">
        <f>[7]MIX001!J170</f>
        <v>9.1311203405627234E-2</v>
      </c>
      <c r="K159">
        <f>[7]MIX002!J170</f>
        <v>8.0631106533966643E-2</v>
      </c>
      <c r="L159">
        <f>[7]MIX003!J170</f>
        <v>8.5994465626897429E-2</v>
      </c>
      <c r="N159">
        <f>PUF!G159</f>
        <v>191</v>
      </c>
      <c r="O159">
        <f t="shared" si="52"/>
        <v>0.12480834604835096</v>
      </c>
      <c r="P159">
        <f t="shared" si="53"/>
        <v>0.18565422767740569</v>
      </c>
      <c r="Q159">
        <f t="shared" si="54"/>
        <v>0.16906297710712295</v>
      </c>
      <c r="R159">
        <f t="shared" si="55"/>
        <v>0.11625357523043271</v>
      </c>
      <c r="S159">
        <f t="shared" si="56"/>
        <v>7.2585028691310671E-2</v>
      </c>
      <c r="T159">
        <f t="shared" si="57"/>
        <v>0.1426465330290238</v>
      </c>
      <c r="U159">
        <f t="shared" si="58"/>
        <v>0.14111515900826496</v>
      </c>
      <c r="V159">
        <f t="shared" si="59"/>
        <v>0.12008449663799117</v>
      </c>
      <c r="W159">
        <f t="shared" si="60"/>
        <v>0.1244735188999074</v>
      </c>
      <c r="X159">
        <f t="shared" si="61"/>
        <v>0.10108733660150944</v>
      </c>
      <c r="Y159">
        <f t="shared" si="62"/>
        <v>8.3669896247739017E-2</v>
      </c>
      <c r="Z159">
        <f>[8]WB!N159</f>
        <v>3.3960019274010378E-2</v>
      </c>
      <c r="AB159" t="str">
        <f>PUF!S159</f>
        <v xml:space="preserve">PCB191 </v>
      </c>
      <c r="AC159">
        <f t="shared" si="51"/>
        <v>0.12480834604835096</v>
      </c>
      <c r="AD159">
        <f t="shared" si="63"/>
        <v>0.18565422767740569</v>
      </c>
      <c r="AE159">
        <f t="shared" si="64"/>
        <v>0.16906297710712295</v>
      </c>
      <c r="AF159">
        <f t="shared" si="65"/>
        <v>0.11625357523043271</v>
      </c>
      <c r="AG159">
        <f t="shared" si="66"/>
        <v>7.2585028691310671E-2</v>
      </c>
      <c r="AH159">
        <f t="shared" si="67"/>
        <v>0.1426465330290238</v>
      </c>
      <c r="AI159">
        <f t="shared" si="68"/>
        <v>0.14111515900826496</v>
      </c>
      <c r="AJ159">
        <f t="shared" si="69"/>
        <v>0.12008449663799117</v>
      </c>
      <c r="AK159">
        <f t="shared" si="70"/>
        <v>0.1244735188999074</v>
      </c>
      <c r="AL159">
        <f t="shared" si="71"/>
        <v>0.10108733660150944</v>
      </c>
      <c r="AM159">
        <f t="shared" si="72"/>
        <v>8.3669896247739017E-2</v>
      </c>
    </row>
    <row r="160" spans="1:39" x14ac:dyDescent="0.2">
      <c r="A160">
        <v>181</v>
      </c>
      <c r="B160">
        <f>[6]ST001!J171</f>
        <v>0.10483695971489446</v>
      </c>
      <c r="C160">
        <f>[6]ST002!J171</f>
        <v>0.14519394103067132</v>
      </c>
      <c r="D160">
        <f>[6]ST003!J171</f>
        <v>0.13495642255785167</v>
      </c>
      <c r="E160">
        <f>[7]ST004!J171</f>
        <v>7.2921385858704432E-2</v>
      </c>
      <c r="F160">
        <f>[6]ROT001!J171</f>
        <v>0.14231531073773632</v>
      </c>
      <c r="G160">
        <f>[6]ROT002!J171</f>
        <v>0.1373234058924114</v>
      </c>
      <c r="H160">
        <f>[6]ROT003!J171</f>
        <v>0.16955745898670188</v>
      </c>
      <c r="I160">
        <f>[7]ROT004!J171</f>
        <v>6.5586436309596957E-2</v>
      </c>
      <c r="J160">
        <f>[7]MIX001!J171</f>
        <v>7.1374772587842972E-2</v>
      </c>
      <c r="K160">
        <f>[7]MIX002!J171</f>
        <v>6.2894079848097001E-2</v>
      </c>
      <c r="L160">
        <f>[7]MIX003!J171</f>
        <v>6.1732517634337819E-2</v>
      </c>
      <c r="N160">
        <f>PUF!G160</f>
        <v>192</v>
      </c>
      <c r="O160">
        <f t="shared" si="52"/>
        <v>9.3913156937008649E-2</v>
      </c>
      <c r="P160">
        <f t="shared" si="53"/>
        <v>0.13239742623555062</v>
      </c>
      <c r="Q160">
        <f t="shared" si="54"/>
        <v>0.12056554445717579</v>
      </c>
      <c r="R160">
        <f t="shared" si="55"/>
        <v>5.5388232271330266E-2</v>
      </c>
      <c r="S160">
        <f t="shared" si="56"/>
        <v>0.10021883356173766</v>
      </c>
      <c r="T160">
        <f t="shared" si="57"/>
        <v>0.10586810807418363</v>
      </c>
      <c r="U160">
        <f t="shared" si="58"/>
        <v>0.10571977636433648</v>
      </c>
      <c r="V160">
        <f t="shared" si="59"/>
        <v>6.6142296794512737E-2</v>
      </c>
      <c r="W160">
        <f t="shared" si="60"/>
        <v>9.5360395318367777E-2</v>
      </c>
      <c r="X160">
        <f t="shared" si="61"/>
        <v>6.0495478640540244E-2</v>
      </c>
      <c r="Y160">
        <f t="shared" si="62"/>
        <v>5.106031665287443E-2</v>
      </c>
      <c r="Z160">
        <f>[8]WB!N160</f>
        <v>2.5392555747862075E-2</v>
      </c>
      <c r="AB160" t="str">
        <f>PUF!S160</f>
        <v xml:space="preserve">PCB192 </v>
      </c>
      <c r="AC160">
        <f t="shared" si="51"/>
        <v>9.3913156937008649E-2</v>
      </c>
      <c r="AD160">
        <f t="shared" si="63"/>
        <v>0.13239742623555062</v>
      </c>
      <c r="AE160">
        <f t="shared" si="64"/>
        <v>0.12056554445717579</v>
      </c>
      <c r="AF160">
        <f t="shared" si="65"/>
        <v>5.5388232271330266E-2</v>
      </c>
      <c r="AG160">
        <f t="shared" si="66"/>
        <v>0.10021883356173766</v>
      </c>
      <c r="AH160">
        <f t="shared" si="67"/>
        <v>0.10586810807418363</v>
      </c>
      <c r="AI160">
        <f t="shared" si="68"/>
        <v>0.10571977636433648</v>
      </c>
      <c r="AJ160">
        <f t="shared" si="69"/>
        <v>6.6142296794512737E-2</v>
      </c>
      <c r="AK160">
        <f t="shared" si="70"/>
        <v>9.5360395318367777E-2</v>
      </c>
      <c r="AL160">
        <f t="shared" si="71"/>
        <v>6.0495478640540244E-2</v>
      </c>
      <c r="AM160">
        <f t="shared" si="72"/>
        <v>5.106031665287443E-2</v>
      </c>
    </row>
    <row r="161" spans="1:39" x14ac:dyDescent="0.2">
      <c r="A161" t="s">
        <v>209</v>
      </c>
      <c r="B161">
        <f>[6]ST001!J172</f>
        <v>5.927730284256516E-2</v>
      </c>
      <c r="C161">
        <f>[6]ST002!J172</f>
        <v>9.8963113286306401E-2</v>
      </c>
      <c r="D161">
        <f>[6]ST003!J172</f>
        <v>9.1985296628087257E-2</v>
      </c>
      <c r="E161">
        <f>[7]ST004!J172</f>
        <v>5.967270809072147E-2</v>
      </c>
      <c r="F161">
        <f>[6]ROT001!J172</f>
        <v>6.773460068745793E-2</v>
      </c>
      <c r="G161">
        <f>[6]ROT002!J172</f>
        <v>9.3285051713697276E-2</v>
      </c>
      <c r="H161">
        <f>[6]ROT003!J172</f>
        <v>8.872652484967071E-2</v>
      </c>
      <c r="I161">
        <f>[7]ROT004!J172</f>
        <v>8.1824347275746168E-2</v>
      </c>
      <c r="J161">
        <f>[7]MIX001!J172</f>
        <v>8.4849857819641897E-2</v>
      </c>
      <c r="K161">
        <f>[7]MIX002!J172</f>
        <v>6.0118252239878274E-2</v>
      </c>
      <c r="L161">
        <f>[7]MIX003!J172</f>
        <v>5.8518242424016147E-2</v>
      </c>
      <c r="N161">
        <f>PUF!G161</f>
        <v>194</v>
      </c>
      <c r="O161">
        <f t="shared" si="52"/>
        <v>0.15706680105367432</v>
      </c>
      <c r="P161">
        <f t="shared" si="53"/>
        <v>0.2477347652596634</v>
      </c>
      <c r="Q161">
        <f t="shared" si="54"/>
        <v>0.13222649379470902</v>
      </c>
      <c r="R161">
        <f t="shared" si="55"/>
        <v>0.14869386249140829</v>
      </c>
      <c r="S161">
        <f t="shared" si="56"/>
        <v>0.11490019570543807</v>
      </c>
      <c r="T161">
        <f t="shared" si="57"/>
        <v>0.25868509840595161</v>
      </c>
      <c r="U161">
        <f t="shared" si="58"/>
        <v>0.25239884915845623</v>
      </c>
      <c r="V161">
        <f t="shared" si="59"/>
        <v>0.15332704895700056</v>
      </c>
      <c r="W161">
        <f t="shared" si="60"/>
        <v>0.20155177913601255</v>
      </c>
      <c r="X161">
        <f t="shared" si="61"/>
        <v>0.1111900072756682</v>
      </c>
      <c r="Y161">
        <f t="shared" si="62"/>
        <v>0.11947943277532053</v>
      </c>
      <c r="Z161">
        <f>[8]WB!N161</f>
        <v>2.8863923560467679E-2</v>
      </c>
      <c r="AB161" t="str">
        <f>PUF!S161</f>
        <v xml:space="preserve">PCB194 </v>
      </c>
      <c r="AC161">
        <f t="shared" si="51"/>
        <v>0.15706680105367432</v>
      </c>
      <c r="AD161">
        <f t="shared" si="63"/>
        <v>0.2477347652596634</v>
      </c>
      <c r="AE161">
        <f t="shared" si="64"/>
        <v>0.13222649379470902</v>
      </c>
      <c r="AF161">
        <f t="shared" si="65"/>
        <v>0.14869386249140829</v>
      </c>
      <c r="AG161">
        <f t="shared" si="66"/>
        <v>0.11490019570543807</v>
      </c>
      <c r="AH161">
        <f t="shared" si="67"/>
        <v>0.25868509840595161</v>
      </c>
      <c r="AI161">
        <f t="shared" si="68"/>
        <v>0.25239884915845623</v>
      </c>
      <c r="AJ161">
        <f t="shared" si="69"/>
        <v>0.15332704895700056</v>
      </c>
      <c r="AK161">
        <f t="shared" si="70"/>
        <v>0.20155177913601255</v>
      </c>
      <c r="AL161">
        <f t="shared" si="71"/>
        <v>0.1111900072756682</v>
      </c>
      <c r="AM161">
        <f t="shared" si="72"/>
        <v>0.11947943277532053</v>
      </c>
    </row>
    <row r="162" spans="1:39" x14ac:dyDescent="0.2">
      <c r="A162">
        <v>172</v>
      </c>
      <c r="B162">
        <f>[6]ST001!J173</f>
        <v>5.4077291167571324E-2</v>
      </c>
      <c r="C162">
        <f>[6]ST002!J173</f>
        <v>8.2387503194429723E-2</v>
      </c>
      <c r="D162">
        <f>[6]ST003!J173</f>
        <v>7.6578420667326938E-2</v>
      </c>
      <c r="E162">
        <f>[7]ST004!J173</f>
        <v>4.534678584126111E-2</v>
      </c>
      <c r="F162">
        <f>[6]ROT001!J173</f>
        <v>5.1037855254356397E-2</v>
      </c>
      <c r="G162">
        <f>[6]ROT002!J173</f>
        <v>7.4651948430903142E-2</v>
      </c>
      <c r="H162">
        <f>[6]ROT003!J173</f>
        <v>8.1079040610171932E-2</v>
      </c>
      <c r="I162">
        <f>[7]ROT004!J173</f>
        <v>4.4100015729952126E-2</v>
      </c>
      <c r="J162">
        <f>[7]MIX001!J173</f>
        <v>5.0157551428555415E-2</v>
      </c>
      <c r="K162">
        <f>[7]MIX002!J173</f>
        <v>4.2843445062886232E-2</v>
      </c>
      <c r="L162">
        <f>[7]MIX003!J173</f>
        <v>4.8439863188868816E-2</v>
      </c>
      <c r="N162">
        <f>PUF!G162</f>
        <v>195</v>
      </c>
      <c r="O162">
        <f t="shared" si="52"/>
        <v>0.11512230137869758</v>
      </c>
      <c r="P162">
        <f t="shared" si="53"/>
        <v>0.14165620189828776</v>
      </c>
      <c r="Q162">
        <f t="shared" si="54"/>
        <v>0.12183671430384729</v>
      </c>
      <c r="R162">
        <f t="shared" si="55"/>
        <v>0.1102042533357481</v>
      </c>
      <c r="S162">
        <f t="shared" si="56"/>
        <v>0.11193741514878475</v>
      </c>
      <c r="T162">
        <f t="shared" si="57"/>
        <v>0.21067061672760037</v>
      </c>
      <c r="U162">
        <f t="shared" si="58"/>
        <v>0.15811172432105464</v>
      </c>
      <c r="V162">
        <f t="shared" si="59"/>
        <v>0.12610774197918523</v>
      </c>
      <c r="W162">
        <f t="shared" si="60"/>
        <v>0.12092652592897778</v>
      </c>
      <c r="X162">
        <f t="shared" si="61"/>
        <v>9.6595835552542877E-2</v>
      </c>
      <c r="Y162">
        <f t="shared" si="62"/>
        <v>8.5028422301685946E-2</v>
      </c>
      <c r="Z162">
        <f>[8]WB!N162</f>
        <v>2.7902304774482054E-2</v>
      </c>
      <c r="AB162" t="str">
        <f>PUF!S162</f>
        <v xml:space="preserve">PCB195 </v>
      </c>
      <c r="AC162">
        <f t="shared" si="51"/>
        <v>0.11512230137869758</v>
      </c>
      <c r="AD162">
        <f t="shared" si="63"/>
        <v>0.14165620189828776</v>
      </c>
      <c r="AE162">
        <f t="shared" si="64"/>
        <v>0.12183671430384729</v>
      </c>
      <c r="AF162">
        <f t="shared" si="65"/>
        <v>0.1102042533357481</v>
      </c>
      <c r="AG162">
        <f t="shared" si="66"/>
        <v>0.11193741514878475</v>
      </c>
      <c r="AH162">
        <f t="shared" si="67"/>
        <v>0.21067061672760037</v>
      </c>
      <c r="AI162">
        <f t="shared" si="68"/>
        <v>0.15811172432105464</v>
      </c>
      <c r="AJ162">
        <f t="shared" si="69"/>
        <v>0.12610774197918523</v>
      </c>
      <c r="AK162">
        <f t="shared" si="70"/>
        <v>0.12092652592897778</v>
      </c>
      <c r="AL162">
        <f t="shared" si="71"/>
        <v>9.6595835552542877E-2</v>
      </c>
      <c r="AM162">
        <f t="shared" si="72"/>
        <v>8.5028422301685946E-2</v>
      </c>
    </row>
    <row r="163" spans="1:39" x14ac:dyDescent="0.2">
      <c r="A163">
        <v>192</v>
      </c>
      <c r="B163">
        <f>[6]ST001!J174</f>
        <v>3.5707869226493737E-2</v>
      </c>
      <c r="C163">
        <f>[6]ST002!J174</f>
        <v>5.7797710511349118E-2</v>
      </c>
      <c r="D163">
        <f>[6]ST003!J174</f>
        <v>5.3722436261980644E-2</v>
      </c>
      <c r="E163">
        <f>[7]ST004!J174</f>
        <v>1.9416859053506607E-2</v>
      </c>
      <c r="F163">
        <f>[6]ROT001!J174</f>
        <v>4.4716475064542141E-2</v>
      </c>
      <c r="G163">
        <f>[6]ROT002!J174</f>
        <v>3.980735812565156E-2</v>
      </c>
      <c r="H163">
        <f>[6]ROT003!J174</f>
        <v>3.6514898038648352E-2</v>
      </c>
      <c r="I163">
        <f>[7]ROT004!J174</f>
        <v>2.243215255939179E-2</v>
      </c>
      <c r="J163">
        <f>[7]MIX001!J174</f>
        <v>3.2621060498142708E-2</v>
      </c>
      <c r="K163">
        <f>[7]MIX002!J174</f>
        <v>2.3094831810022962E-2</v>
      </c>
      <c r="L163">
        <f>[7]MIX003!J174</f>
        <v>1.924011931847442E-2</v>
      </c>
      <c r="N163">
        <f>PUF!G163</f>
        <v>196</v>
      </c>
      <c r="O163">
        <f t="shared" si="52"/>
        <v>9.2885561174591957E-2</v>
      </c>
      <c r="P163">
        <f t="shared" si="53"/>
        <v>9.7966490416389981E-2</v>
      </c>
      <c r="Q163">
        <f t="shared" si="54"/>
        <v>8.2476468968798511E-2</v>
      </c>
      <c r="R163">
        <f t="shared" si="55"/>
        <v>7.4602650155611752E-2</v>
      </c>
      <c r="S163">
        <f t="shared" si="56"/>
        <v>0.10677737110335091</v>
      </c>
      <c r="T163">
        <f t="shared" si="57"/>
        <v>0.16373390948442743</v>
      </c>
      <c r="U163">
        <f t="shared" si="58"/>
        <v>0.11956791669869719</v>
      </c>
      <c r="V163">
        <f t="shared" si="59"/>
        <v>7.1732311826303116E-2</v>
      </c>
      <c r="W163">
        <f t="shared" si="60"/>
        <v>0.11618331145103655</v>
      </c>
      <c r="X163">
        <f t="shared" si="61"/>
        <v>5.9894866375195199E-2</v>
      </c>
      <c r="Y163">
        <f t="shared" si="62"/>
        <v>6.2059261577260133E-2</v>
      </c>
      <c r="Z163">
        <f>[8]WB!N163</f>
        <v>2.0213569962973923E-2</v>
      </c>
      <c r="AB163" t="str">
        <f>PUF!S163</f>
        <v xml:space="preserve">PCB196 </v>
      </c>
      <c r="AC163">
        <f t="shared" si="51"/>
        <v>9.2885561174591957E-2</v>
      </c>
      <c r="AD163">
        <f t="shared" si="63"/>
        <v>9.7966490416389981E-2</v>
      </c>
      <c r="AE163">
        <f t="shared" si="64"/>
        <v>8.2476468968798511E-2</v>
      </c>
      <c r="AF163">
        <f t="shared" si="65"/>
        <v>7.4602650155611752E-2</v>
      </c>
      <c r="AG163">
        <f t="shared" si="66"/>
        <v>0.10677737110335091</v>
      </c>
      <c r="AH163">
        <f t="shared" si="67"/>
        <v>0.16373390948442743</v>
      </c>
      <c r="AI163">
        <f t="shared" si="68"/>
        <v>0.11956791669869719</v>
      </c>
      <c r="AJ163">
        <f t="shared" si="69"/>
        <v>7.1732311826303116E-2</v>
      </c>
      <c r="AK163">
        <f t="shared" si="70"/>
        <v>0.11618331145103655</v>
      </c>
      <c r="AL163">
        <f t="shared" si="71"/>
        <v>5.9894866375195199E-2</v>
      </c>
      <c r="AM163">
        <f t="shared" si="72"/>
        <v>6.2059261577260133E-2</v>
      </c>
    </row>
    <row r="164" spans="1:39" x14ac:dyDescent="0.2">
      <c r="A164" t="s">
        <v>210</v>
      </c>
      <c r="B164">
        <f>[6]ST001!J175</f>
        <v>8.4757325490352545E-2</v>
      </c>
      <c r="C164">
        <f>[6]ST002!J175</f>
        <v>0.12710881018760431</v>
      </c>
      <c r="D164">
        <f>[6]ST003!J175</f>
        <v>0.11814646104881454</v>
      </c>
      <c r="E164">
        <f>[7]ST004!J175</f>
        <v>9.2863170768280962E-2</v>
      </c>
      <c r="F164">
        <f>[6]ROT001!J175</f>
        <v>9.559110004305893E-2</v>
      </c>
      <c r="G164">
        <f>[6]ROT002!J175</f>
        <v>0.13973469525458282</v>
      </c>
      <c r="H164">
        <f>[6]ROT003!J175</f>
        <v>0.15073933177229568</v>
      </c>
      <c r="I164">
        <f>[7]ROT004!J175</f>
        <v>0.13253311525099701</v>
      </c>
      <c r="J164">
        <f>[7]MIX001!J175</f>
        <v>0.13548554080599393</v>
      </c>
      <c r="K164">
        <f>[7]MIX002!J175</f>
        <v>0.11758245312322946</v>
      </c>
      <c r="L164">
        <f>[7]MIX003!J175</f>
        <v>0.11955407632709959</v>
      </c>
      <c r="N164">
        <f>PUF!G164</f>
        <v>197</v>
      </c>
      <c r="O164">
        <f t="shared" si="52"/>
        <v>7.1311073516884205E-2</v>
      </c>
      <c r="P164">
        <f t="shared" si="53"/>
        <v>0.10348114200997661</v>
      </c>
      <c r="Q164">
        <f t="shared" si="54"/>
        <v>6.506054555659388E-2</v>
      </c>
      <c r="R164">
        <f t="shared" si="55"/>
        <v>5.3327844420005759E-2</v>
      </c>
      <c r="S164">
        <f t="shared" si="56"/>
        <v>6.1835525093085958E-2</v>
      </c>
      <c r="T164">
        <f t="shared" si="57"/>
        <v>8.9998127972227907E-2</v>
      </c>
      <c r="U164">
        <f t="shared" si="58"/>
        <v>7.3799230937342516E-2</v>
      </c>
      <c r="V164">
        <f t="shared" si="59"/>
        <v>5.4069942222563512E-2</v>
      </c>
      <c r="W164">
        <f t="shared" si="60"/>
        <v>7.3675000670869822E-2</v>
      </c>
      <c r="X164">
        <f t="shared" si="61"/>
        <v>7.3619800199357821E-2</v>
      </c>
      <c r="Y164">
        <f t="shared" si="62"/>
        <v>7.8024620366790531E-2</v>
      </c>
      <c r="Z164">
        <f>[8]WB!N164</f>
        <v>2.1685524592481097E-2</v>
      </c>
      <c r="AB164" t="str">
        <f>PUF!S164</f>
        <v xml:space="preserve">PCB197 </v>
      </c>
      <c r="AC164">
        <f t="shared" si="51"/>
        <v>7.1311073516884205E-2</v>
      </c>
      <c r="AD164">
        <f t="shared" si="63"/>
        <v>0.10348114200997661</v>
      </c>
      <c r="AE164">
        <f t="shared" si="64"/>
        <v>6.506054555659388E-2</v>
      </c>
      <c r="AF164">
        <f t="shared" si="65"/>
        <v>5.3327844420005759E-2</v>
      </c>
      <c r="AG164">
        <f t="shared" si="66"/>
        <v>6.1835525093085958E-2</v>
      </c>
      <c r="AH164">
        <f t="shared" si="67"/>
        <v>8.9998127972227907E-2</v>
      </c>
      <c r="AI164">
        <f t="shared" si="68"/>
        <v>7.3799230937342516E-2</v>
      </c>
      <c r="AJ164">
        <f t="shared" si="69"/>
        <v>5.4069942222563512E-2</v>
      </c>
      <c r="AK164">
        <f t="shared" si="70"/>
        <v>7.3675000670869822E-2</v>
      </c>
      <c r="AL164">
        <f t="shared" si="71"/>
        <v>7.3619800199357821E-2</v>
      </c>
      <c r="AM164">
        <f t="shared" si="72"/>
        <v>7.8024620366790531E-2</v>
      </c>
    </row>
    <row r="165" spans="1:39" x14ac:dyDescent="0.2">
      <c r="A165">
        <v>191</v>
      </c>
      <c r="B165">
        <f>[6]ST001!J176</f>
        <v>4.7454906686384114E-2</v>
      </c>
      <c r="C165">
        <f>[6]ST002!J176</f>
        <v>8.1046811947961636E-2</v>
      </c>
      <c r="D165">
        <f>[6]ST003!J176</f>
        <v>7.5332260579009366E-2</v>
      </c>
      <c r="E165">
        <f>[7]ST004!J176</f>
        <v>4.0753770108744536E-2</v>
      </c>
      <c r="F165">
        <f>[6]ROT001!J176</f>
        <v>3.2386593519217098E-2</v>
      </c>
      <c r="G165">
        <f>[6]ROT002!J176</f>
        <v>5.3636375760016348E-2</v>
      </c>
      <c r="H165">
        <f>[6]ROT003!J176</f>
        <v>4.8740224583304098E-2</v>
      </c>
      <c r="I165">
        <f>[7]ROT004!J176</f>
        <v>4.0726643602504393E-2</v>
      </c>
      <c r="J165">
        <f>[7]MIX001!J176</f>
        <v>4.2580131687735223E-2</v>
      </c>
      <c r="K165">
        <f>[7]MIX002!J176</f>
        <v>3.8591231764724655E-2</v>
      </c>
      <c r="L165">
        <f>[7]MIX003!J176</f>
        <v>3.152778699190166E-2</v>
      </c>
      <c r="N165" t="str">
        <f>PUF!G165</f>
        <v>198/199</v>
      </c>
      <c r="O165">
        <f t="shared" si="52"/>
        <v>0.11466558915031774</v>
      </c>
      <c r="P165">
        <f t="shared" si="53"/>
        <v>0.11111170187433791</v>
      </c>
      <c r="Q165">
        <f t="shared" si="54"/>
        <v>0.11587560866676623</v>
      </c>
      <c r="R165">
        <f t="shared" si="55"/>
        <v>0.10847876808528151</v>
      </c>
      <c r="S165">
        <f t="shared" si="56"/>
        <v>0.13155733306239625</v>
      </c>
      <c r="T165">
        <f t="shared" si="57"/>
        <v>0.2072119104487305</v>
      </c>
      <c r="U165">
        <f t="shared" si="58"/>
        <v>0.18409642298925968</v>
      </c>
      <c r="V165">
        <f t="shared" si="59"/>
        <v>0.13339692893748922</v>
      </c>
      <c r="W165">
        <f t="shared" si="60"/>
        <v>0.13537104513531598</v>
      </c>
      <c r="X165">
        <f t="shared" si="61"/>
        <v>0.11410010331616742</v>
      </c>
      <c r="Y165">
        <f t="shared" si="62"/>
        <v>0.10189214484497212</v>
      </c>
      <c r="Z165">
        <f>[8]WB!N165</f>
        <v>2.9608028002069641E-2</v>
      </c>
      <c r="AB165" t="str">
        <f>PUF!S165</f>
        <v xml:space="preserve">PCB198+199 </v>
      </c>
      <c r="AC165">
        <f t="shared" si="51"/>
        <v>0.11466558915031774</v>
      </c>
      <c r="AD165">
        <f t="shared" si="63"/>
        <v>0.11111170187433791</v>
      </c>
      <c r="AE165">
        <f t="shared" si="64"/>
        <v>0.11587560866676623</v>
      </c>
      <c r="AF165">
        <f t="shared" si="65"/>
        <v>0.10847876808528151</v>
      </c>
      <c r="AG165">
        <f t="shared" si="66"/>
        <v>0.13155733306239625</v>
      </c>
      <c r="AH165">
        <f t="shared" si="67"/>
        <v>0.2072119104487305</v>
      </c>
      <c r="AI165">
        <f t="shared" si="68"/>
        <v>0.18409642298925968</v>
      </c>
      <c r="AJ165">
        <f t="shared" si="69"/>
        <v>0.13339692893748922</v>
      </c>
      <c r="AK165">
        <f t="shared" si="70"/>
        <v>0.13537104513531598</v>
      </c>
      <c r="AL165">
        <f t="shared" si="71"/>
        <v>0.11410010331616742</v>
      </c>
      <c r="AM165">
        <f t="shared" si="72"/>
        <v>0.10189214484497212</v>
      </c>
    </row>
    <row r="166" spans="1:39" x14ac:dyDescent="0.2">
      <c r="A166">
        <v>170</v>
      </c>
      <c r="B166">
        <f>[6]ST001!J177</f>
        <v>6.4220395638482558E-2</v>
      </c>
      <c r="C166">
        <f>[6]ST002!J177</f>
        <v>9.9719204289995825E-2</v>
      </c>
      <c r="D166">
        <f>[6]ST003!J177</f>
        <v>9.2688076208707254E-2</v>
      </c>
      <c r="E166">
        <f>[7]ST004!J177</f>
        <v>7.7886594579444898E-2</v>
      </c>
      <c r="F166">
        <f>[6]ROT001!J177</f>
        <v>7.0059940500927967E-2</v>
      </c>
      <c r="G166">
        <f>[6]ROT002!J177</f>
        <v>8.3455672621819854E-2</v>
      </c>
      <c r="H166">
        <f>[6]ROT003!J177</f>
        <v>8.1645723668398631E-2</v>
      </c>
      <c r="I166">
        <f>[7]ROT004!J177</f>
        <v>8.8987817238838723E-2</v>
      </c>
      <c r="J166">
        <f>[7]MIX001!J177</f>
        <v>0.10101235272586508</v>
      </c>
      <c r="K166">
        <f>[7]MIX002!J177</f>
        <v>9.0009340460003015E-2</v>
      </c>
      <c r="L166">
        <f>[7]MIX003!J177</f>
        <v>8.6397933008902889E-2</v>
      </c>
      <c r="N166">
        <f>PUF!G166</f>
        <v>200</v>
      </c>
      <c r="O166">
        <f t="shared" si="52"/>
        <v>7.7414234867274556E-2</v>
      </c>
      <c r="P166">
        <f t="shared" si="53"/>
        <v>5.5183372671568635E-2</v>
      </c>
      <c r="Q166">
        <f t="shared" si="54"/>
        <v>4.7085836798485103E-2</v>
      </c>
      <c r="R166">
        <f t="shared" si="55"/>
        <v>5.7609836433697589E-2</v>
      </c>
      <c r="S166">
        <f t="shared" si="56"/>
        <v>3.2221306183964876E-2</v>
      </c>
      <c r="T166">
        <f t="shared" si="57"/>
        <v>8.5976547093076477E-2</v>
      </c>
      <c r="U166">
        <f t="shared" si="58"/>
        <v>5.8389147085261502E-2</v>
      </c>
      <c r="V166">
        <f t="shared" si="59"/>
        <v>6.5634074505591083E-2</v>
      </c>
      <c r="W166">
        <f t="shared" si="60"/>
        <v>8.2682541802609866E-2</v>
      </c>
      <c r="X166">
        <f t="shared" si="61"/>
        <v>6.1337747562034146E-2</v>
      </c>
      <c r="Y166">
        <f t="shared" si="62"/>
        <v>6.0875862067363846E-2</v>
      </c>
      <c r="Z166">
        <f>[8]WB!N166</f>
        <v>1.5336382750585031E-2</v>
      </c>
      <c r="AB166" t="str">
        <f>PUF!S166</f>
        <v xml:space="preserve">PCB200 </v>
      </c>
      <c r="AC166">
        <f t="shared" si="51"/>
        <v>7.7414234867274556E-2</v>
      </c>
      <c r="AD166">
        <f t="shared" si="63"/>
        <v>5.5183372671568635E-2</v>
      </c>
      <c r="AE166">
        <f t="shared" si="64"/>
        <v>4.7085836798485103E-2</v>
      </c>
      <c r="AF166">
        <f t="shared" si="65"/>
        <v>5.7609836433697589E-2</v>
      </c>
      <c r="AG166">
        <f t="shared" si="66"/>
        <v>3.2221306183964876E-2</v>
      </c>
      <c r="AH166">
        <f t="shared" si="67"/>
        <v>8.5976547093076477E-2</v>
      </c>
      <c r="AI166">
        <f t="shared" si="68"/>
        <v>5.8389147085261502E-2</v>
      </c>
      <c r="AJ166">
        <f t="shared" si="69"/>
        <v>6.5634074505591083E-2</v>
      </c>
      <c r="AK166">
        <f t="shared" si="70"/>
        <v>8.2682541802609866E-2</v>
      </c>
      <c r="AL166">
        <f t="shared" si="71"/>
        <v>6.1337747562034146E-2</v>
      </c>
      <c r="AM166">
        <f t="shared" si="72"/>
        <v>6.0875862067363846E-2</v>
      </c>
    </row>
    <row r="167" spans="1:39" x14ac:dyDescent="0.2">
      <c r="A167">
        <v>190</v>
      </c>
      <c r="B167">
        <f>[6]ST001!J178</f>
        <v>6.2088864738993013E-2</v>
      </c>
      <c r="C167">
        <f>[6]ST002!J178</f>
        <v>9.2701381725052767E-2</v>
      </c>
      <c r="D167">
        <f>[6]ST003!J178</f>
        <v>8.6165075174453265E-2</v>
      </c>
      <c r="E167">
        <f>[7]ST004!J178</f>
        <v>6.1983211317097671E-2</v>
      </c>
      <c r="F167">
        <f>[6]ROT001!J178</f>
        <v>7.4696756615763069E-2</v>
      </c>
      <c r="G167">
        <f>[6]ROT002!J178</f>
        <v>7.4097328286911929E-2</v>
      </c>
      <c r="H167">
        <f>[6]ROT003!J178</f>
        <v>6.5957840595769923E-2</v>
      </c>
      <c r="I167">
        <f>[7]ROT004!J178</f>
        <v>6.3233218496612217E-2</v>
      </c>
      <c r="J167">
        <f>[7]MIX001!J178</f>
        <v>6.7567673901721179E-2</v>
      </c>
      <c r="K167">
        <f>[7]MIX002!J178</f>
        <v>5.5704810205034885E-2</v>
      </c>
      <c r="L167">
        <f>[7]MIX003!J178</f>
        <v>3.0623906702252502E-2</v>
      </c>
      <c r="N167">
        <f>PUF!G167</f>
        <v>201</v>
      </c>
      <c r="O167">
        <f t="shared" si="52"/>
        <v>5.7512384001430564E-2</v>
      </c>
      <c r="P167">
        <f t="shared" si="53"/>
        <v>7.3598818069812125E-2</v>
      </c>
      <c r="Q167">
        <f t="shared" si="54"/>
        <v>4.9595126522988101E-2</v>
      </c>
      <c r="R167">
        <f t="shared" si="55"/>
        <v>2.2021537663869467E-2</v>
      </c>
      <c r="S167">
        <f t="shared" si="56"/>
        <v>5.0136328991208581E-2</v>
      </c>
      <c r="T167">
        <f t="shared" si="57"/>
        <v>9.5423100454946355E-2</v>
      </c>
      <c r="U167">
        <f t="shared" si="58"/>
        <v>7.5413256292914413E-2</v>
      </c>
      <c r="V167">
        <f t="shared" si="59"/>
        <v>3.6106672260289858E-2</v>
      </c>
      <c r="W167">
        <f t="shared" si="60"/>
        <v>4.8328226265329649E-2</v>
      </c>
      <c r="X167">
        <f t="shared" si="61"/>
        <v>3.184869426151591E-2</v>
      </c>
      <c r="Y167">
        <f t="shared" si="62"/>
        <v>3.6567120913403021E-2</v>
      </c>
      <c r="Z167">
        <f>[8]WB!N167</f>
        <v>1.0047701857574483E-2</v>
      </c>
      <c r="AB167" t="str">
        <f>PUF!S167</f>
        <v xml:space="preserve">PCB201 </v>
      </c>
      <c r="AC167">
        <f t="shared" si="51"/>
        <v>5.7512384001430564E-2</v>
      </c>
      <c r="AD167">
        <f t="shared" si="63"/>
        <v>7.3598818069812125E-2</v>
      </c>
      <c r="AE167">
        <f t="shared" si="64"/>
        <v>4.9595126522988101E-2</v>
      </c>
      <c r="AF167">
        <f t="shared" si="65"/>
        <v>2.2021537663869467E-2</v>
      </c>
      <c r="AG167">
        <f t="shared" si="66"/>
        <v>5.0136328991208581E-2</v>
      </c>
      <c r="AH167">
        <f t="shared" si="67"/>
        <v>9.5423100454946355E-2</v>
      </c>
      <c r="AI167">
        <f t="shared" si="68"/>
        <v>7.5413256292914413E-2</v>
      </c>
      <c r="AJ167">
        <f t="shared" si="69"/>
        <v>3.6106672260289858E-2</v>
      </c>
      <c r="AK167">
        <f t="shared" si="70"/>
        <v>4.8328226265329649E-2</v>
      </c>
      <c r="AL167">
        <f t="shared" si="71"/>
        <v>3.184869426151591E-2</v>
      </c>
      <c r="AM167">
        <f t="shared" si="72"/>
        <v>3.6567120913403021E-2</v>
      </c>
    </row>
    <row r="168" spans="1:39" x14ac:dyDescent="0.2">
      <c r="A168">
        <v>189</v>
      </c>
      <c r="B168">
        <f>[6]ST001!J179</f>
        <v>9.8958282929579519E-2</v>
      </c>
      <c r="C168">
        <f>[6]ST002!J179</f>
        <v>0.13275999828539439</v>
      </c>
      <c r="D168">
        <f>[6]ST003!J179</f>
        <v>0.12339918801156124</v>
      </c>
      <c r="E168">
        <f>[7]ST004!J179</f>
        <v>0.10491296575398883</v>
      </c>
      <c r="F168">
        <f>[6]ROT001!J179</f>
        <v>0.11394278309275385</v>
      </c>
      <c r="G168">
        <f>[6]ROT002!J179</f>
        <v>0.10535709420579925</v>
      </c>
      <c r="H168">
        <f>[6]ROT003!J179</f>
        <v>8.7429815459590873E-2</v>
      </c>
      <c r="I168">
        <f>[7]ROT004!J179</f>
        <v>0.11572889762723482</v>
      </c>
      <c r="J168">
        <f>[7]MIX001!J179</f>
        <v>0.10824300463906275</v>
      </c>
      <c r="K168">
        <f>[7]MIX002!J179</f>
        <v>8.0577441916905343E-2</v>
      </c>
      <c r="L168">
        <f>[7]MIX003!J179</f>
        <v>7.2176559494676565E-2</v>
      </c>
      <c r="N168">
        <f>PUF!G168</f>
        <v>202</v>
      </c>
      <c r="O168">
        <f t="shared" si="52"/>
        <v>4.6357716297433231E-2</v>
      </c>
      <c r="P168">
        <f t="shared" si="53"/>
        <v>4.8318309845774676E-2</v>
      </c>
      <c r="Q168">
        <f t="shared" si="54"/>
        <v>7.8562519426908173E-2</v>
      </c>
      <c r="R168">
        <f t="shared" si="55"/>
        <v>3.7514415332033708E-2</v>
      </c>
      <c r="S168">
        <f t="shared" si="56"/>
        <v>5.4858278576091817E-2</v>
      </c>
      <c r="T168">
        <f t="shared" si="57"/>
        <v>7.5850981289238117E-2</v>
      </c>
      <c r="U168">
        <f t="shared" si="58"/>
        <v>8.1840066114251056E-2</v>
      </c>
      <c r="V168">
        <f t="shared" si="59"/>
        <v>6.6052177918818109E-2</v>
      </c>
      <c r="W168">
        <f t="shared" si="60"/>
        <v>6.4718303752803324E-2</v>
      </c>
      <c r="X168">
        <f t="shared" si="61"/>
        <v>4.498855499334737E-2</v>
      </c>
      <c r="Y168">
        <f t="shared" si="62"/>
        <v>5.4056165846837097E-2</v>
      </c>
      <c r="Z168">
        <f>[8]WB!N168</f>
        <v>9.180202018560164E-3</v>
      </c>
      <c r="AB168" t="str">
        <f>PUF!S168</f>
        <v xml:space="preserve">PCB202 </v>
      </c>
      <c r="AC168">
        <f t="shared" si="51"/>
        <v>4.6357716297433231E-2</v>
      </c>
      <c r="AD168">
        <f t="shared" si="63"/>
        <v>4.8318309845774676E-2</v>
      </c>
      <c r="AE168">
        <f t="shared" si="64"/>
        <v>7.8562519426908173E-2</v>
      </c>
      <c r="AF168">
        <f t="shared" si="65"/>
        <v>3.7514415332033708E-2</v>
      </c>
      <c r="AG168">
        <f t="shared" si="66"/>
        <v>5.4858278576091817E-2</v>
      </c>
      <c r="AH168">
        <f t="shared" si="67"/>
        <v>7.5850981289238117E-2</v>
      </c>
      <c r="AI168">
        <f t="shared" si="68"/>
        <v>8.1840066114251056E-2</v>
      </c>
      <c r="AJ168">
        <f t="shared" si="69"/>
        <v>6.6052177918818109E-2</v>
      </c>
      <c r="AK168">
        <f t="shared" si="70"/>
        <v>6.4718303752803324E-2</v>
      </c>
      <c r="AL168">
        <f t="shared" si="71"/>
        <v>4.498855499334737E-2</v>
      </c>
      <c r="AM168">
        <f t="shared" si="72"/>
        <v>5.4056165846837097E-2</v>
      </c>
    </row>
    <row r="169" spans="1:39" x14ac:dyDescent="0.2">
      <c r="A169" t="s">
        <v>221</v>
      </c>
      <c r="B169">
        <f>[6]ST001!J180</f>
        <v>11.051719677796537</v>
      </c>
      <c r="C169">
        <f>[6]ST002!J180</f>
        <v>11.051719677796537</v>
      </c>
      <c r="D169">
        <f>[6]ST003!J180</f>
        <v>11.051719677796537</v>
      </c>
      <c r="E169">
        <f>[7]ST004!J180</f>
        <v>9.370597343488031</v>
      </c>
      <c r="F169">
        <f>[6]ROT001!J180</f>
        <v>11.051719677796537</v>
      </c>
      <c r="G169">
        <f>[6]ROT002!J180</f>
        <v>11.051719677796537</v>
      </c>
      <c r="H169">
        <f>[6]ROT003!J180</f>
        <v>11.051719677796537</v>
      </c>
      <c r="I169">
        <f>[7]ROT004!J180</f>
        <v>9.370597343488031</v>
      </c>
      <c r="J169">
        <f>[7]MIX001!J180</f>
        <v>9.370597343488031</v>
      </c>
      <c r="K169">
        <f>[7]MIX002!J180</f>
        <v>9.370597343488031</v>
      </c>
      <c r="L169">
        <f>[7]MIX003!J180</f>
        <v>9.370597343488031</v>
      </c>
      <c r="N169">
        <f>PUF!G169</f>
        <v>203</v>
      </c>
      <c r="O169">
        <f t="shared" si="52"/>
        <v>7.4821238380888389E-2</v>
      </c>
      <c r="P169">
        <f t="shared" si="53"/>
        <v>0.10043604053426529</v>
      </c>
      <c r="Q169">
        <f t="shared" si="54"/>
        <v>8.7983472410548644E-2</v>
      </c>
      <c r="R169">
        <f t="shared" si="55"/>
        <v>0.10286536300377823</v>
      </c>
      <c r="S169">
        <f t="shared" si="56"/>
        <v>0.10262721269566863</v>
      </c>
      <c r="T169">
        <f t="shared" si="57"/>
        <v>0.12945238313011698</v>
      </c>
      <c r="U169">
        <f t="shared" si="58"/>
        <v>0.10725924821301477</v>
      </c>
      <c r="V169">
        <f t="shared" si="59"/>
        <v>8.9160767850901879E-2</v>
      </c>
      <c r="W169">
        <f t="shared" si="60"/>
        <v>9.2954730735579735E-2</v>
      </c>
      <c r="X169">
        <f t="shared" si="61"/>
        <v>6.1799344789585701E-2</v>
      </c>
      <c r="Y169">
        <f t="shared" si="62"/>
        <v>6.4916276939425616E-2</v>
      </c>
      <c r="Z169">
        <f>[8]WB!N169</f>
        <v>1.8372395567547609E-2</v>
      </c>
      <c r="AB169" t="str">
        <f>PUF!S169</f>
        <v xml:space="preserve">PCB203 </v>
      </c>
      <c r="AC169">
        <f t="shared" si="51"/>
        <v>7.4821238380888389E-2</v>
      </c>
      <c r="AD169">
        <f t="shared" si="63"/>
        <v>0.10043604053426529</v>
      </c>
      <c r="AE169">
        <f t="shared" si="64"/>
        <v>8.7983472410548644E-2</v>
      </c>
      <c r="AF169">
        <f t="shared" si="65"/>
        <v>0.10286536300377823</v>
      </c>
      <c r="AG169">
        <f t="shared" si="66"/>
        <v>0.10262721269566863</v>
      </c>
      <c r="AH169">
        <f t="shared" si="67"/>
        <v>0.12945238313011698</v>
      </c>
      <c r="AI169">
        <f t="shared" si="68"/>
        <v>0.10725924821301477</v>
      </c>
      <c r="AJ169">
        <f t="shared" si="69"/>
        <v>8.9160767850901879E-2</v>
      </c>
      <c r="AK169">
        <f t="shared" si="70"/>
        <v>9.2954730735579735E-2</v>
      </c>
      <c r="AL169">
        <f t="shared" si="71"/>
        <v>6.1799344789585701E-2</v>
      </c>
      <c r="AM169">
        <f t="shared" si="72"/>
        <v>6.4916276939425616E-2</v>
      </c>
    </row>
    <row r="170" spans="1:39" x14ac:dyDescent="0.2">
      <c r="A170">
        <v>202</v>
      </c>
      <c r="B170">
        <f>[6]ST001!J181</f>
        <v>1.7626233907757392E-2</v>
      </c>
      <c r="C170">
        <f>[6]ST002!J181</f>
        <v>2.1093217325050068E-2</v>
      </c>
      <c r="D170">
        <f>[6]ST003!J181</f>
        <v>3.5006435391595758E-2</v>
      </c>
      <c r="E170">
        <f>[7]ST004!J181</f>
        <v>1.3151026582840453E-2</v>
      </c>
      <c r="F170">
        <f>[6]ROT001!J181</f>
        <v>2.4477124297404198E-2</v>
      </c>
      <c r="G170">
        <f>[6]ROT002!J181</f>
        <v>2.852064924261263E-2</v>
      </c>
      <c r="H170">
        <f>[6]ROT003!J181</f>
        <v>2.8267007105079518E-2</v>
      </c>
      <c r="I170">
        <f>[7]ROT004!J181</f>
        <v>2.2401588752780369E-2</v>
      </c>
      <c r="J170">
        <f>[7]MIX001!J181</f>
        <v>2.2138957111168037E-2</v>
      </c>
      <c r="K170">
        <f>[7]MIX002!J181</f>
        <v>1.7174888674259568E-2</v>
      </c>
      <c r="L170">
        <f>[7]MIX003!J181</f>
        <v>2.0368990029242962E-2</v>
      </c>
      <c r="N170">
        <f>PUF!G170</f>
        <v>205</v>
      </c>
      <c r="O170">
        <f t="shared" si="52"/>
        <v>0.11911102253755983</v>
      </c>
      <c r="P170">
        <f t="shared" si="53"/>
        <v>0.16318495068870528</v>
      </c>
      <c r="Q170">
        <f t="shared" si="54"/>
        <v>0.1285128134557037</v>
      </c>
      <c r="R170">
        <f t="shared" si="55"/>
        <v>0.14464463257267138</v>
      </c>
      <c r="S170">
        <f t="shared" si="56"/>
        <v>8.27549707157932E-2</v>
      </c>
      <c r="T170">
        <f t="shared" si="57"/>
        <v>0.20313892643657105</v>
      </c>
      <c r="U170">
        <f t="shared" si="58"/>
        <v>0.15740611767043253</v>
      </c>
      <c r="V170">
        <f t="shared" si="59"/>
        <v>0.1328604288896261</v>
      </c>
      <c r="W170">
        <f t="shared" si="60"/>
        <v>0.13230275773547681</v>
      </c>
      <c r="X170">
        <f t="shared" si="61"/>
        <v>7.5760807907056874E-2</v>
      </c>
      <c r="Y170">
        <f t="shared" si="62"/>
        <v>8.2014308759909005E-2</v>
      </c>
      <c r="Z170">
        <f>[8]WB!N170</f>
        <v>3.379391699883609E-2</v>
      </c>
      <c r="AB170" t="str">
        <f>PUF!S170</f>
        <v xml:space="preserve">PCB205 </v>
      </c>
      <c r="AC170">
        <f t="shared" si="51"/>
        <v>0.11911102253755983</v>
      </c>
      <c r="AD170">
        <f t="shared" si="63"/>
        <v>0.16318495068870528</v>
      </c>
      <c r="AE170">
        <f t="shared" si="64"/>
        <v>0.1285128134557037</v>
      </c>
      <c r="AF170">
        <f t="shared" si="65"/>
        <v>0.14464463257267138</v>
      </c>
      <c r="AG170">
        <f t="shared" si="66"/>
        <v>8.27549707157932E-2</v>
      </c>
      <c r="AH170">
        <f t="shared" si="67"/>
        <v>0.20313892643657105</v>
      </c>
      <c r="AI170">
        <f t="shared" si="68"/>
        <v>0.15740611767043253</v>
      </c>
      <c r="AJ170">
        <f t="shared" si="69"/>
        <v>0.1328604288896261</v>
      </c>
      <c r="AK170">
        <f t="shared" si="70"/>
        <v>0.13230275773547681</v>
      </c>
      <c r="AL170">
        <f t="shared" si="71"/>
        <v>7.5760807907056874E-2</v>
      </c>
      <c r="AM170">
        <f t="shared" si="72"/>
        <v>8.2014308759909005E-2</v>
      </c>
    </row>
    <row r="171" spans="1:39" x14ac:dyDescent="0.2">
      <c r="A171">
        <v>201</v>
      </c>
      <c r="B171">
        <f>[6]ST001!J182</f>
        <v>2.1867486450321709E-2</v>
      </c>
      <c r="C171">
        <f>[6]ST002!J182</f>
        <v>3.2129349502673585E-2</v>
      </c>
      <c r="D171">
        <f>[6]ST003!J182</f>
        <v>2.2098942409557679E-2</v>
      </c>
      <c r="E171">
        <f>[7]ST004!J182</f>
        <v>7.7198544785869027E-3</v>
      </c>
      <c r="F171">
        <f>[6]ROT001!J182</f>
        <v>2.2370245446750016E-2</v>
      </c>
      <c r="G171">
        <f>[6]ROT002!J182</f>
        <v>3.5879941583619963E-2</v>
      </c>
      <c r="H171">
        <f>[6]ROT003!J182</f>
        <v>2.6047230319597631E-2</v>
      </c>
      <c r="I171">
        <f>[7]ROT004!J182</f>
        <v>1.2245573858299648E-2</v>
      </c>
      <c r="J171">
        <f>[7]MIX001!J182</f>
        <v>1.6532209073860542E-2</v>
      </c>
      <c r="K171">
        <f>[7]MIX002!J182</f>
        <v>1.2158598524512555E-2</v>
      </c>
      <c r="L171">
        <f>[7]MIX003!J182</f>
        <v>1.3778915126789543E-2</v>
      </c>
      <c r="N171">
        <f>PUF!G171</f>
        <v>206</v>
      </c>
      <c r="O171">
        <f t="shared" si="52"/>
        <v>0.34722897243706707</v>
      </c>
      <c r="P171">
        <f t="shared" si="53"/>
        <v>0.33888552682586959</v>
      </c>
      <c r="Q171">
        <f t="shared" si="54"/>
        <v>0.34915111853413983</v>
      </c>
      <c r="R171">
        <f t="shared" si="55"/>
        <v>0.35011246984759303</v>
      </c>
      <c r="S171">
        <f t="shared" si="56"/>
        <v>0.35956545739391871</v>
      </c>
      <c r="T171">
        <f t="shared" si="57"/>
        <v>0.37070000760001837</v>
      </c>
      <c r="U171">
        <f t="shared" si="58"/>
        <v>0.31446083026161553</v>
      </c>
      <c r="V171">
        <f t="shared" si="59"/>
        <v>0.35601715659668864</v>
      </c>
      <c r="W171">
        <f t="shared" si="60"/>
        <v>0.37219192562136388</v>
      </c>
      <c r="X171">
        <f t="shared" si="61"/>
        <v>0.21904773743152609</v>
      </c>
      <c r="Y171">
        <f t="shared" si="62"/>
        <v>0.18343251979963818</v>
      </c>
      <c r="Z171">
        <f>[8]WB!N171</f>
        <v>0.10556334893930014</v>
      </c>
      <c r="AB171" t="str">
        <f>PUF!S171</f>
        <v xml:space="preserve">PCB206 </v>
      </c>
      <c r="AC171">
        <f t="shared" ref="AC171:AC174" si="73">IF(O171&gt;$Z171,O171,0)</f>
        <v>0.34722897243706707</v>
      </c>
      <c r="AD171">
        <f t="shared" si="63"/>
        <v>0.33888552682586959</v>
      </c>
      <c r="AE171">
        <f t="shared" si="64"/>
        <v>0.34915111853413983</v>
      </c>
      <c r="AF171">
        <f t="shared" si="65"/>
        <v>0.35011246984759303</v>
      </c>
      <c r="AG171">
        <f t="shared" si="66"/>
        <v>0.35956545739391871</v>
      </c>
      <c r="AH171">
        <f t="shared" si="67"/>
        <v>0.37070000760001837</v>
      </c>
      <c r="AI171">
        <f t="shared" si="68"/>
        <v>0.31446083026161553</v>
      </c>
      <c r="AJ171">
        <f t="shared" si="69"/>
        <v>0.35601715659668864</v>
      </c>
      <c r="AK171">
        <f t="shared" si="70"/>
        <v>0.37219192562136388</v>
      </c>
      <c r="AL171">
        <f t="shared" si="71"/>
        <v>0.21904773743152609</v>
      </c>
      <c r="AM171">
        <f t="shared" si="72"/>
        <v>0.18343251979963818</v>
      </c>
    </row>
    <row r="172" spans="1:39" x14ac:dyDescent="0.2">
      <c r="A172">
        <v>204</v>
      </c>
      <c r="B172">
        <f>[6]ST001!J183</f>
        <v>11.714016862815791</v>
      </c>
      <c r="C172">
        <f>[6]ST002!J183</f>
        <v>13.163582256858502</v>
      </c>
      <c r="D172">
        <f>[6]ST003!J183</f>
        <v>11.726515816424596</v>
      </c>
      <c r="E172">
        <f>[7]ST004!J183</f>
        <v>10.090565022189422</v>
      </c>
      <c r="F172">
        <f>[6]ROT001!J183</f>
        <v>11.701489447131976</v>
      </c>
      <c r="G172">
        <f>[6]ROT002!J183</f>
        <v>12.495754325232312</v>
      </c>
      <c r="H172">
        <f>[6]ROT003!J183</f>
        <v>9.9913158123429966</v>
      </c>
      <c r="I172">
        <f>[7]ROT004!J183</f>
        <v>10.006440790037885</v>
      </c>
      <c r="J172">
        <f>[7]MIX001!J183</f>
        <v>10.246650492479723</v>
      </c>
      <c r="K172">
        <f>[7]MIX002!J183</f>
        <v>10.253736634866389</v>
      </c>
      <c r="L172">
        <f>[7]MIX003!J183</f>
        <v>10.229515868290903</v>
      </c>
      <c r="N172">
        <f>PUF!G172</f>
        <v>207</v>
      </c>
      <c r="O172">
        <f t="shared" si="52"/>
        <v>0.19822816605544277</v>
      </c>
      <c r="P172">
        <f t="shared" si="53"/>
        <v>0.21985609228065126</v>
      </c>
      <c r="Q172">
        <f t="shared" si="54"/>
        <v>0.15647260426705159</v>
      </c>
      <c r="R172">
        <f t="shared" si="55"/>
        <v>0.13406581871784112</v>
      </c>
      <c r="S172">
        <f t="shared" si="56"/>
        <v>9.6208045364173989E-2</v>
      </c>
      <c r="T172">
        <f t="shared" si="57"/>
        <v>0.18440075868549566</v>
      </c>
      <c r="U172">
        <f t="shared" si="58"/>
        <v>0.2087988814237465</v>
      </c>
      <c r="V172">
        <f t="shared" si="59"/>
        <v>0.12049716562199256</v>
      </c>
      <c r="W172">
        <f t="shared" si="60"/>
        <v>0.1491838289006498</v>
      </c>
      <c r="X172">
        <f t="shared" si="61"/>
        <v>9.8951484813060306E-2</v>
      </c>
      <c r="Y172">
        <f t="shared" si="62"/>
        <v>6.0023592625673083E-2</v>
      </c>
      <c r="Z172">
        <f>[8]WB!N172</f>
        <v>3.0373140135887822E-2</v>
      </c>
      <c r="AB172" t="str">
        <f>PUF!S172</f>
        <v xml:space="preserve">PCB207 </v>
      </c>
      <c r="AC172">
        <f t="shared" si="73"/>
        <v>0.19822816605544277</v>
      </c>
      <c r="AD172">
        <f t="shared" si="63"/>
        <v>0.21985609228065126</v>
      </c>
      <c r="AE172">
        <f t="shared" si="64"/>
        <v>0.15647260426705159</v>
      </c>
      <c r="AF172">
        <f t="shared" si="65"/>
        <v>0.13406581871784112</v>
      </c>
      <c r="AG172">
        <f t="shared" si="66"/>
        <v>9.6208045364173989E-2</v>
      </c>
      <c r="AH172">
        <f t="shared" si="67"/>
        <v>0.18440075868549566</v>
      </c>
      <c r="AI172">
        <f t="shared" si="68"/>
        <v>0.2087988814237465</v>
      </c>
      <c r="AJ172">
        <f t="shared" si="69"/>
        <v>0.12049716562199256</v>
      </c>
      <c r="AK172">
        <f t="shared" si="70"/>
        <v>0.1491838289006498</v>
      </c>
      <c r="AL172">
        <f t="shared" si="71"/>
        <v>9.8951484813060306E-2</v>
      </c>
      <c r="AM172">
        <f t="shared" si="72"/>
        <v>6.0023592625673083E-2</v>
      </c>
    </row>
    <row r="173" spans="1:39" x14ac:dyDescent="0.2">
      <c r="A173">
        <v>197</v>
      </c>
      <c r="B173">
        <f>[6]ST001!J184</f>
        <v>2.7114054841641973E-2</v>
      </c>
      <c r="C173">
        <f>[6]ST002!J184</f>
        <v>4.5174390917808178E-2</v>
      </c>
      <c r="D173">
        <f>[6]ST003!J184</f>
        <v>2.8990131696168653E-2</v>
      </c>
      <c r="E173">
        <f>[7]ST004!J184</f>
        <v>1.8694570963344301E-2</v>
      </c>
      <c r="F173">
        <f>[6]ROT001!J184</f>
        <v>2.7590290344224454E-2</v>
      </c>
      <c r="G173">
        <f>[6]ROT002!J184</f>
        <v>3.3840103275656098E-2</v>
      </c>
      <c r="H173">
        <f>[6]ROT003!J184</f>
        <v>2.5489756842852904E-2</v>
      </c>
      <c r="I173">
        <f>[7]ROT004!J184</f>
        <v>1.8337814856690445E-2</v>
      </c>
      <c r="J173">
        <f>[7]MIX001!J184</f>
        <v>2.5202880567570682E-2</v>
      </c>
      <c r="K173">
        <f>[7]MIX002!J184</f>
        <v>2.8105189705074463E-2</v>
      </c>
      <c r="L173">
        <f>[7]MIX003!J184</f>
        <v>2.9400581587486291E-2</v>
      </c>
      <c r="N173">
        <f>PUF!G173</f>
        <v>208</v>
      </c>
      <c r="O173">
        <f t="shared" si="52"/>
        <v>0.10620942641069461</v>
      </c>
      <c r="P173">
        <f t="shared" si="53"/>
        <v>0.1746074484334062</v>
      </c>
      <c r="Q173">
        <f t="shared" si="54"/>
        <v>0.10535844388798477</v>
      </c>
      <c r="R173">
        <f t="shared" si="55"/>
        <v>0.11229924860202874</v>
      </c>
      <c r="S173">
        <f t="shared" si="56"/>
        <v>9.4710323707540206E-2</v>
      </c>
      <c r="T173">
        <f t="shared" si="57"/>
        <v>0.13968387126044932</v>
      </c>
      <c r="U173">
        <f t="shared" si="58"/>
        <v>0.17375926902570621</v>
      </c>
      <c r="V173">
        <f t="shared" si="59"/>
        <v>0.11169452201008657</v>
      </c>
      <c r="W173">
        <f t="shared" si="60"/>
        <v>0.14462603627744072</v>
      </c>
      <c r="X173">
        <f t="shared" si="61"/>
        <v>8.1906244880382381E-2</v>
      </c>
      <c r="Y173">
        <f t="shared" si="62"/>
        <v>5.2577149351100361E-2</v>
      </c>
      <c r="Z173">
        <f>[8]WB!N173</f>
        <v>2.6380515176449449E-2</v>
      </c>
      <c r="AB173" t="str">
        <f>PUF!S173</f>
        <v xml:space="preserve">PCB208 </v>
      </c>
      <c r="AC173">
        <f t="shared" si="73"/>
        <v>0.10620942641069461</v>
      </c>
      <c r="AD173">
        <f t="shared" si="63"/>
        <v>0.1746074484334062</v>
      </c>
      <c r="AE173">
        <f t="shared" si="64"/>
        <v>0.10535844388798477</v>
      </c>
      <c r="AF173">
        <f t="shared" si="65"/>
        <v>0.11229924860202874</v>
      </c>
      <c r="AG173">
        <f t="shared" si="66"/>
        <v>9.4710323707540206E-2</v>
      </c>
      <c r="AH173">
        <f t="shared" si="67"/>
        <v>0.13968387126044932</v>
      </c>
      <c r="AI173">
        <f t="shared" si="68"/>
        <v>0.17375926902570621</v>
      </c>
      <c r="AJ173">
        <f t="shared" si="69"/>
        <v>0.11169452201008657</v>
      </c>
      <c r="AK173">
        <f t="shared" si="70"/>
        <v>0.14462603627744072</v>
      </c>
      <c r="AL173">
        <f t="shared" si="71"/>
        <v>8.1906244880382381E-2</v>
      </c>
      <c r="AM173">
        <f t="shared" si="72"/>
        <v>5.2577149351100361E-2</v>
      </c>
    </row>
    <row r="174" spans="1:39" x14ac:dyDescent="0.2">
      <c r="A174">
        <v>200</v>
      </c>
      <c r="B174">
        <f>[6]ST001!J185</f>
        <v>2.9434612412868176E-2</v>
      </c>
      <c r="C174">
        <f>[6]ST002!J185</f>
        <v>2.4090140491377608E-2</v>
      </c>
      <c r="D174">
        <f>[6]ST003!J185</f>
        <v>2.0980835591441521E-2</v>
      </c>
      <c r="E174">
        <f>[7]ST004!J185</f>
        <v>2.0195663018255955E-2</v>
      </c>
      <c r="F174">
        <f>[6]ROT001!J185</f>
        <v>1.4376771144863252E-2</v>
      </c>
      <c r="G174">
        <f>[6]ROT002!J185</f>
        <v>3.2327952797105215E-2</v>
      </c>
      <c r="H174">
        <f>[6]ROT003!J185</f>
        <v>2.0167217768549871E-2</v>
      </c>
      <c r="I174">
        <f>[7]ROT004!J185</f>
        <v>2.2259789026952144E-2</v>
      </c>
      <c r="J174">
        <f>[7]MIX001!J185</f>
        <v>2.8284196906675708E-2</v>
      </c>
      <c r="K174">
        <f>[7]MIX002!J185</f>
        <v>2.341637747786194E-2</v>
      </c>
      <c r="L174">
        <f>[7]MIX003!J185</f>
        <v>2.293873063407913E-2</v>
      </c>
      <c r="N174">
        <f>PUF!G174</f>
        <v>209</v>
      </c>
      <c r="O174">
        <f t="shared" si="52"/>
        <v>0.18813467483325039</v>
      </c>
      <c r="P174">
        <f t="shared" si="53"/>
        <v>0.20679153614044776</v>
      </c>
      <c r="Q174">
        <f t="shared" si="54"/>
        <v>0.16142208900240618</v>
      </c>
      <c r="R174">
        <f t="shared" si="55"/>
        <v>0.19513820590552591</v>
      </c>
      <c r="S174">
        <f t="shared" si="56"/>
        <v>0.15527232112815029</v>
      </c>
      <c r="T174">
        <f t="shared" si="57"/>
        <v>0.28235677991879155</v>
      </c>
      <c r="U174">
        <f t="shared" si="58"/>
        <v>0.24567229222476353</v>
      </c>
      <c r="V174">
        <f t="shared" si="59"/>
        <v>0.2478548642511533</v>
      </c>
      <c r="W174">
        <f t="shared" si="60"/>
        <v>0.24919213277681232</v>
      </c>
      <c r="X174">
        <f t="shared" si="61"/>
        <v>0.16505525220758666</v>
      </c>
      <c r="Y174">
        <f t="shared" si="62"/>
        <v>0.17056450636107534</v>
      </c>
      <c r="Z174">
        <f>[8]WB!N174</f>
        <v>5.7136840708977413E-2</v>
      </c>
      <c r="AB174" t="str">
        <f>PUF!S174</f>
        <v xml:space="preserve">PCB209 </v>
      </c>
      <c r="AC174">
        <f t="shared" si="73"/>
        <v>0.18813467483325039</v>
      </c>
      <c r="AD174">
        <f t="shared" si="63"/>
        <v>0.20679153614044776</v>
      </c>
      <c r="AE174">
        <f t="shared" si="64"/>
        <v>0.16142208900240618</v>
      </c>
      <c r="AF174">
        <f t="shared" si="65"/>
        <v>0.19513820590552591</v>
      </c>
      <c r="AG174">
        <f t="shared" si="66"/>
        <v>0.15527232112815029</v>
      </c>
      <c r="AH174">
        <f t="shared" si="67"/>
        <v>0.28235677991879155</v>
      </c>
      <c r="AI174">
        <f t="shared" si="68"/>
        <v>0.24567229222476353</v>
      </c>
      <c r="AJ174">
        <f t="shared" si="69"/>
        <v>0.2478548642511533</v>
      </c>
      <c r="AK174">
        <f t="shared" si="70"/>
        <v>0.24919213277681232</v>
      </c>
      <c r="AL174">
        <f t="shared" si="71"/>
        <v>0.16505525220758666</v>
      </c>
      <c r="AM174">
        <f t="shared" si="72"/>
        <v>0.17056450636107534</v>
      </c>
    </row>
    <row r="175" spans="1:39" x14ac:dyDescent="0.2">
      <c r="A175" t="s">
        <v>211</v>
      </c>
      <c r="B175">
        <f>[6]ST001!J186</f>
        <v>4.3598405119154152E-2</v>
      </c>
      <c r="C175">
        <f>[6]ST002!J186</f>
        <v>4.8505489585052901E-2</v>
      </c>
      <c r="D175">
        <f>[6]ST003!J186</f>
        <v>5.1632661959484523E-2</v>
      </c>
      <c r="E175">
        <f>[7]ST004!J186</f>
        <v>3.8028239281797792E-2</v>
      </c>
      <c r="F175">
        <f>[6]ROT001!J186</f>
        <v>5.8699348160127479E-2</v>
      </c>
      <c r="G175">
        <f>[6]ROT002!J186</f>
        <v>7.7913536731506972E-2</v>
      </c>
      <c r="H175">
        <f>[6]ROT003!J186</f>
        <v>6.3585663401009462E-2</v>
      </c>
      <c r="I175">
        <f>[7]ROT004!J186</f>
        <v>4.5241553527792772E-2</v>
      </c>
      <c r="J175">
        <f>[7]MIX001!J186</f>
        <v>4.6307977628584504E-2</v>
      </c>
      <c r="K175">
        <f>[7]MIX002!J186</f>
        <v>4.3559002338849788E-2</v>
      </c>
      <c r="L175">
        <f>[7]MIX003!J186</f>
        <v>3.8394141535786595E-2</v>
      </c>
      <c r="AC175">
        <f t="shared" ref="AC175:AJ175" si="74">SUM(AC3:AC174)</f>
        <v>145.17019355454619</v>
      </c>
      <c r="AD175">
        <f t="shared" si="74"/>
        <v>302.12290281972088</v>
      </c>
      <c r="AE175">
        <f t="shared" si="74"/>
        <v>336.17132305835202</v>
      </c>
      <c r="AF175">
        <f t="shared" si="74"/>
        <v>378.33402976441084</v>
      </c>
      <c r="AG175">
        <f t="shared" si="74"/>
        <v>244.90633205250734</v>
      </c>
      <c r="AH175">
        <f t="shared" si="74"/>
        <v>473.10075208401764</v>
      </c>
      <c r="AI175">
        <f t="shared" si="74"/>
        <v>725.82905794147609</v>
      </c>
      <c r="AJ175">
        <f t="shared" si="74"/>
        <v>810.83390646517671</v>
      </c>
      <c r="AK175">
        <f t="shared" ref="AK175:AM175" si="75">SUM(AK3:AK174)</f>
        <v>701.93895700159123</v>
      </c>
      <c r="AL175">
        <f t="shared" si="75"/>
        <v>573.50521611272234</v>
      </c>
      <c r="AM175">
        <f t="shared" si="75"/>
        <v>626.57851585405831</v>
      </c>
    </row>
    <row r="176" spans="1:39" x14ac:dyDescent="0.2">
      <c r="A176">
        <v>196</v>
      </c>
      <c r="B176">
        <f>[6]ST001!J187</f>
        <v>3.5317154482161522E-2</v>
      </c>
      <c r="C176">
        <f>[6]ST002!J187</f>
        <v>4.2766985838724507E-2</v>
      </c>
      <c r="D176">
        <f>[6]ST003!J187</f>
        <v>3.6750440328856229E-2</v>
      </c>
      <c r="E176">
        <f>[7]ST004!J187</f>
        <v>2.6152651631732353E-2</v>
      </c>
      <c r="F176">
        <f>[6]ROT001!J187</f>
        <v>4.7642818048356121E-2</v>
      </c>
      <c r="G176">
        <f>[6]ROT002!J187</f>
        <v>6.1565418431700637E-2</v>
      </c>
      <c r="H176">
        <f>[6]ROT003!J187</f>
        <v>4.1297952351887095E-2</v>
      </c>
      <c r="I176">
        <f>[7]ROT004!J187</f>
        <v>2.4328005532142177E-2</v>
      </c>
      <c r="J176">
        <f>[7]MIX001!J187</f>
        <v>3.9744202182316328E-2</v>
      </c>
      <c r="K176">
        <f>[7]MIX002!J187</f>
        <v>2.2865541298353463E-2</v>
      </c>
      <c r="L176">
        <f>[7]MIX003!J187</f>
        <v>2.3384649289982077E-2</v>
      </c>
    </row>
    <row r="177" spans="1:12" x14ac:dyDescent="0.2">
      <c r="A177">
        <v>203</v>
      </c>
      <c r="B177">
        <f>[6]ST001!J188</f>
        <v>2.8448697526600009E-2</v>
      </c>
      <c r="C177">
        <f>[6]ST002!J188</f>
        <v>4.3845060744442721E-2</v>
      </c>
      <c r="D177">
        <f>[6]ST003!J188</f>
        <v>3.9204289334606075E-2</v>
      </c>
      <c r="E177">
        <f>[7]ST004!J188</f>
        <v>3.6060408014971027E-2</v>
      </c>
      <c r="F177">
        <f>[6]ROT001!J188</f>
        <v>4.5791065754345418E-2</v>
      </c>
      <c r="G177">
        <f>[6]ROT002!J188</f>
        <v>4.8675257064844435E-2</v>
      </c>
      <c r="H177">
        <f>[6]ROT003!J188</f>
        <v>3.704662123671993E-2</v>
      </c>
      <c r="I177">
        <f>[7]ROT004!J188</f>
        <v>3.0238864443393122E-2</v>
      </c>
      <c r="J177">
        <f>[7]MIX001!J188</f>
        <v>3.1798126305898934E-2</v>
      </c>
      <c r="K177">
        <f>[7]MIX002!J188</f>
        <v>2.3592597429730078E-2</v>
      </c>
      <c r="L177">
        <f>[7]MIX003!J188</f>
        <v>2.4461205803261828E-2</v>
      </c>
    </row>
    <row r="178" spans="1:12" x14ac:dyDescent="0.2">
      <c r="A178">
        <v>195</v>
      </c>
      <c r="B178">
        <f>[6]ST001!J189</f>
        <v>4.3772057257544794E-2</v>
      </c>
      <c r="C178">
        <f>[6]ST002!J189</f>
        <v>6.1839602039454322E-2</v>
      </c>
      <c r="D178">
        <f>[6]ST003!J189</f>
        <v>5.4288852988860832E-2</v>
      </c>
      <c r="E178">
        <f>[7]ST004!J189</f>
        <v>3.863312415595465E-2</v>
      </c>
      <c r="F178">
        <f>[6]ROT001!J189</f>
        <v>4.9945169539480187E-2</v>
      </c>
      <c r="G178">
        <f>[6]ROT002!J189</f>
        <v>7.9214041312149291E-2</v>
      </c>
      <c r="H178">
        <f>[6]ROT003!J189</f>
        <v>5.4610723658755266E-2</v>
      </c>
      <c r="I178">
        <f>[7]ROT004!J189</f>
        <v>4.2769426586229266E-2</v>
      </c>
      <c r="J178">
        <f>[7]MIX001!J189</f>
        <v>4.1366769768409209E-2</v>
      </c>
      <c r="K178">
        <f>[7]MIX002!J189</f>
        <v>3.6876550541739661E-2</v>
      </c>
      <c r="L178">
        <f>[7]MIX003!J189</f>
        <v>3.2039695360055569E-2</v>
      </c>
    </row>
    <row r="179" spans="1:12" x14ac:dyDescent="0.2">
      <c r="A179">
        <v>194</v>
      </c>
      <c r="B179">
        <f>[6]ST001!J190</f>
        <v>5.9720288133963732E-2</v>
      </c>
      <c r="C179">
        <f>[6]ST002!J190</f>
        <v>0.10814788967725665</v>
      </c>
      <c r="D179">
        <f>[6]ST003!J190</f>
        <v>5.8918403404668973E-2</v>
      </c>
      <c r="E179">
        <f>[7]ST004!J190</f>
        <v>5.212601398748027E-2</v>
      </c>
      <c r="F179">
        <f>[6]ROT001!J190</f>
        <v>5.1267127680229091E-2</v>
      </c>
      <c r="G179">
        <f>[6]ROT002!J190</f>
        <v>9.7267917046363422E-2</v>
      </c>
      <c r="H179">
        <f>[6]ROT003!J190</f>
        <v>8.717686093405555E-2</v>
      </c>
      <c r="I179">
        <f>[7]ROT004!J190</f>
        <v>5.2000851503090126E-2</v>
      </c>
      <c r="J179">
        <f>[7]MIX001!J190</f>
        <v>6.8947205585228488E-2</v>
      </c>
      <c r="K179">
        <f>[7]MIX002!J190</f>
        <v>4.2448040327859024E-2</v>
      </c>
      <c r="L179">
        <f>[7]MIX003!J190</f>
        <v>4.502123553852657E-2</v>
      </c>
    </row>
    <row r="180" spans="1:12" x14ac:dyDescent="0.2">
      <c r="A180">
        <v>205</v>
      </c>
      <c r="B180">
        <f>[6]ST001!J191</f>
        <v>4.5288657680392197E-2</v>
      </c>
      <c r="C180">
        <f>[6]ST002!J191</f>
        <v>7.1237914571952735E-2</v>
      </c>
      <c r="D180">
        <f>[6]ST003!J191</f>
        <v>5.7263635815737728E-2</v>
      </c>
      <c r="E180">
        <f>[7]ST004!J191</f>
        <v>5.0706518845945431E-2</v>
      </c>
      <c r="F180">
        <f>[6]ROT001!J191</f>
        <v>3.6924303077226113E-2</v>
      </c>
      <c r="G180">
        <f>[6]ROT002!J191</f>
        <v>7.6382058213930418E-2</v>
      </c>
      <c r="H180">
        <f>[6]ROT003!J191</f>
        <v>5.4367011878529159E-2</v>
      </c>
      <c r="I180">
        <f>[7]ROT004!J191</f>
        <v>4.505959959657118E-2</v>
      </c>
      <c r="J180">
        <f>[7]MIX001!J191</f>
        <v>4.5258372196877963E-2</v>
      </c>
      <c r="K180">
        <f>[7]MIX002!J191</f>
        <v>2.8922543563981475E-2</v>
      </c>
      <c r="L180">
        <f>[7]MIX003!J191</f>
        <v>3.0903942431270062E-2</v>
      </c>
    </row>
    <row r="181" spans="1:12" x14ac:dyDescent="0.2">
      <c r="A181" t="s">
        <v>222</v>
      </c>
      <c r="B181">
        <f>[6]ST001!J192</f>
        <v>10.236482985693174</v>
      </c>
      <c r="C181">
        <f>[6]ST002!J192</f>
        <v>10.236482985693174</v>
      </c>
      <c r="D181">
        <f>[6]ST003!J192</f>
        <v>10.236482985693174</v>
      </c>
      <c r="E181">
        <f>[7]ST004!J192</f>
        <v>9.7139228481562547</v>
      </c>
      <c r="F181">
        <f>[6]ROT001!J192</f>
        <v>10.236482985693174</v>
      </c>
      <c r="G181">
        <f>[6]ROT002!J192</f>
        <v>10.236482985693174</v>
      </c>
      <c r="H181">
        <f>[6]ROT003!J192</f>
        <v>10.236482985693174</v>
      </c>
      <c r="I181">
        <f>[7]ROT004!J192</f>
        <v>9.7139228481562547</v>
      </c>
      <c r="J181">
        <f>[7]MIX001!J192</f>
        <v>9.7139228481562547</v>
      </c>
      <c r="K181">
        <f>[7]MIX002!J192</f>
        <v>9.7139228481562547</v>
      </c>
      <c r="L181">
        <f>[7]MIX003!J192</f>
        <v>9.7139228481562547</v>
      </c>
    </row>
    <row r="182" spans="1:12" x14ac:dyDescent="0.2">
      <c r="A182">
        <v>208</v>
      </c>
      <c r="B182">
        <f>[6]ST001!J193</f>
        <v>4.0383184130821891E-2</v>
      </c>
      <c r="C182">
        <f>[6]ST002!J193</f>
        <v>7.6224372668125984E-2</v>
      </c>
      <c r="D182">
        <f>[6]ST003!J193</f>
        <v>4.6946350318553626E-2</v>
      </c>
      <c r="E182">
        <f>[7]ST004!J193</f>
        <v>3.9367544196729089E-2</v>
      </c>
      <c r="F182">
        <f>[6]ROT001!J193</f>
        <v>4.2258642192377807E-2</v>
      </c>
      <c r="G182">
        <f>[6]ROT002!J193</f>
        <v>5.252238836407478E-2</v>
      </c>
      <c r="H182">
        <f>[6]ROT003!J193</f>
        <v>6.00152801106765E-2</v>
      </c>
      <c r="I182">
        <f>[7]ROT004!J193</f>
        <v>3.7881184645926456E-2</v>
      </c>
      <c r="J182">
        <f>[7]MIX001!J193</f>
        <v>4.9473942125156545E-2</v>
      </c>
      <c r="K182">
        <f>[7]MIX002!J193</f>
        <v>3.1268633494790588E-2</v>
      </c>
      <c r="L182">
        <f>[7]MIX003!J193</f>
        <v>1.9811679465632018E-2</v>
      </c>
    </row>
    <row r="183" spans="1:12" x14ac:dyDescent="0.2">
      <c r="A183">
        <v>207</v>
      </c>
      <c r="B183">
        <f>[6]ST001!J194</f>
        <v>7.5370753804636134E-2</v>
      </c>
      <c r="C183">
        <f>[6]ST002!J194</f>
        <v>9.5977536248974885E-2</v>
      </c>
      <c r="D183">
        <f>[6]ST003!J194</f>
        <v>6.9722154429191802E-2</v>
      </c>
      <c r="E183">
        <f>[7]ST004!J194</f>
        <v>4.699801743419621E-2</v>
      </c>
      <c r="F183">
        <f>[6]ROT001!J194</f>
        <v>4.2926908133342205E-2</v>
      </c>
      <c r="G183">
        <f>[6]ROT002!J194</f>
        <v>6.9336339084209914E-2</v>
      </c>
      <c r="H183">
        <f>[6]ROT003!J194</f>
        <v>7.2117726010853561E-2</v>
      </c>
      <c r="I183">
        <f>[7]ROT004!J194</f>
        <v>4.0866600242268618E-2</v>
      </c>
      <c r="J183">
        <f>[7]MIX001!J194</f>
        <v>5.1033080260053237E-2</v>
      </c>
      <c r="K183">
        <f>[7]MIX002!J194</f>
        <v>3.7775846236188418E-2</v>
      </c>
      <c r="L183">
        <f>[7]MIX003!J194</f>
        <v>2.2617585627065218E-2</v>
      </c>
    </row>
    <row r="184" spans="1:12" x14ac:dyDescent="0.2">
      <c r="A184">
        <v>206</v>
      </c>
      <c r="B184">
        <f>[6]ST001!J195</f>
        <v>0.1320241715199604</v>
      </c>
      <c r="C184">
        <f>[6]ST002!J195</f>
        <v>0.14793948895290765</v>
      </c>
      <c r="D184">
        <f>[6]ST003!J195</f>
        <v>0.15557719077785151</v>
      </c>
      <c r="E184">
        <f>[7]ST004!J195</f>
        <v>0.12273517678997278</v>
      </c>
      <c r="F184">
        <f>[6]ROT001!J195</f>
        <v>0.16043391484616551</v>
      </c>
      <c r="G184">
        <f>[6]ROT002!J195</f>
        <v>0.13938652752135219</v>
      </c>
      <c r="H184">
        <f>[6]ROT003!J195</f>
        <v>0.10861265081170855</v>
      </c>
      <c r="I184">
        <f>[7]ROT004!J195</f>
        <v>0.1207431788368188</v>
      </c>
      <c r="J184">
        <f>[7]MIX001!J195</f>
        <v>0.1273201026702975</v>
      </c>
      <c r="K184">
        <f>[7]MIX002!J195</f>
        <v>8.3623946252357292E-2</v>
      </c>
      <c r="L184">
        <f>[7]MIX003!J195</f>
        <v>6.9119500214356422E-2</v>
      </c>
    </row>
    <row r="185" spans="1:12" x14ac:dyDescent="0.2">
      <c r="A185" t="s">
        <v>223</v>
      </c>
      <c r="B185">
        <f>[6]ST001!J196</f>
        <v>8.8614080500323276</v>
      </c>
      <c r="C185">
        <f>[6]ST002!J196</f>
        <v>8.8614080500323276</v>
      </c>
      <c r="D185">
        <f>[6]ST003!J196</f>
        <v>8.8614080500323276</v>
      </c>
      <c r="E185">
        <f>[7]ST004!J196</f>
        <v>9.4784204586505467</v>
      </c>
      <c r="F185">
        <f>[6]ROT001!J196</f>
        <v>8.8614080500323276</v>
      </c>
      <c r="G185">
        <f>[6]ROT002!J196</f>
        <v>8.8614080500323276</v>
      </c>
      <c r="H185">
        <f>[6]ROT003!J196</f>
        <v>8.8614080500323276</v>
      </c>
      <c r="I185">
        <f>[7]ROT004!J196</f>
        <v>9.4784204586505467</v>
      </c>
      <c r="J185">
        <f>[7]MIX001!J196</f>
        <v>9.4784204586505467</v>
      </c>
      <c r="K185">
        <f>[7]MIX002!J196</f>
        <v>9.4784204586505467</v>
      </c>
      <c r="L185">
        <f>[7]MIX003!J196</f>
        <v>9.4784204586505467</v>
      </c>
    </row>
    <row r="186" spans="1:12" x14ac:dyDescent="0.2">
      <c r="A186">
        <v>209</v>
      </c>
      <c r="B186">
        <f>[6]ST001!J197</f>
        <v>7.1532984142153644E-2</v>
      </c>
      <c r="C186">
        <f>[6]ST002!J197</f>
        <v>9.0274242346513864E-2</v>
      </c>
      <c r="D186">
        <f>[6]ST003!J197</f>
        <v>7.1927580360969329E-2</v>
      </c>
      <c r="E186">
        <f>[7]ST004!J197</f>
        <v>6.8407509765986377E-2</v>
      </c>
      <c r="F186">
        <f>[6]ROT001!J197</f>
        <v>6.9280699337448223E-2</v>
      </c>
      <c r="G186">
        <f>[6]ROT002!J197</f>
        <v>0.10616868159726758</v>
      </c>
      <c r="H186">
        <f>[6]ROT003!J197</f>
        <v>8.4853553516732919E-2</v>
      </c>
      <c r="I186">
        <f>[7]ROT004!J197</f>
        <v>8.4059949486520902E-2</v>
      </c>
      <c r="J186">
        <f>[7]MIX001!J197</f>
        <v>8.5244105918758306E-2</v>
      </c>
      <c r="K186">
        <f>[7]MIX002!J197</f>
        <v>6.3011705581260166E-2</v>
      </c>
      <c r="L186">
        <f>[7]MIX003!J197</f>
        <v>6.4270683556347227E-2</v>
      </c>
    </row>
    <row r="187" spans="1:12" x14ac:dyDescent="0.2">
      <c r="A187" t="s">
        <v>224</v>
      </c>
    </row>
    <row r="189" spans="1:12" x14ac:dyDescent="0.2">
      <c r="A189" t="s">
        <v>212</v>
      </c>
      <c r="B189">
        <v>1.7110000000000001</v>
      </c>
      <c r="C189">
        <v>1.9470000000000001</v>
      </c>
      <c r="D189">
        <v>2.08</v>
      </c>
      <c r="E189">
        <v>1.5669999999999999</v>
      </c>
      <c r="F189">
        <v>1.99</v>
      </c>
      <c r="G189">
        <v>1.677</v>
      </c>
      <c r="H189">
        <v>1.5369999999999999</v>
      </c>
      <c r="I189">
        <v>1.516</v>
      </c>
      <c r="J189">
        <v>1.538</v>
      </c>
      <c r="K189">
        <v>1.708</v>
      </c>
      <c r="L189">
        <v>1.768</v>
      </c>
    </row>
    <row r="190" spans="1:12" x14ac:dyDescent="0.2">
      <c r="A190" t="s">
        <v>260</v>
      </c>
      <c r="B190">
        <v>4.5</v>
      </c>
      <c r="C190">
        <v>4.46</v>
      </c>
      <c r="D190">
        <v>4.6680000000000001</v>
      </c>
      <c r="E190">
        <v>4.47</v>
      </c>
      <c r="F190">
        <v>4.46</v>
      </c>
      <c r="G190">
        <v>4.46</v>
      </c>
      <c r="H190">
        <v>4.45</v>
      </c>
      <c r="I190">
        <v>4.47</v>
      </c>
      <c r="J190">
        <v>4.4960000000000004</v>
      </c>
      <c r="K190">
        <v>4.4740000000000002</v>
      </c>
      <c r="L190">
        <v>4.6920000000000002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35D5-53E0-F642-AE91-E974F6F2B248}">
  <dimension ref="A1:FR5"/>
  <sheetViews>
    <sheetView zoomScale="140" zoomScaleNormal="140" workbookViewId="0">
      <selection activeCell="C1" sqref="C1"/>
    </sheetView>
  </sheetViews>
  <sheetFormatPr baseColWidth="10" defaultColWidth="11" defaultRowHeight="16" x14ac:dyDescent="0.2"/>
  <sheetData>
    <row r="1" spans="1:174" x14ac:dyDescent="0.2">
      <c r="A1" t="s">
        <v>180</v>
      </c>
      <c r="B1" t="s">
        <v>178</v>
      </c>
      <c r="C1" t="str">
        <f t="array" ref="C1:FR5">TRANSPOSE(WD!AB3:AF174)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>PCB45+51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>PCB128+166</v>
      </c>
      <c r="DB1" t="str">
        <v xml:space="preserve">PCB129+138+163 </v>
      </c>
      <c r="DC1" t="str">
        <v xml:space="preserve">PCB130 </v>
      </c>
      <c r="DD1" t="str">
        <v xml:space="preserve">PCB131 </v>
      </c>
      <c r="DE1" t="str">
        <v xml:space="preserve">PCB132 </v>
      </c>
      <c r="DF1" t="str">
        <v xml:space="preserve">PCB133 </v>
      </c>
      <c r="DG1" t="str">
        <v xml:space="preserve">PCB134 </v>
      </c>
      <c r="DH1" t="str">
        <v xml:space="preserve">PCB135+151 </v>
      </c>
      <c r="DI1" t="str">
        <v xml:space="preserve">PCB136 </v>
      </c>
      <c r="DJ1" t="str">
        <v xml:space="preserve">PCB137 </v>
      </c>
      <c r="DK1" t="str">
        <v xml:space="preserve">PCB139+140 </v>
      </c>
      <c r="DL1" t="str">
        <v xml:space="preserve">PCB141 </v>
      </c>
      <c r="DM1" t="str">
        <v xml:space="preserve">PCB143 </v>
      </c>
      <c r="DN1" t="str">
        <v xml:space="preserve">PCB142 </v>
      </c>
      <c r="DO1" t="str">
        <v xml:space="preserve">PCB144 </v>
      </c>
      <c r="DP1" t="str">
        <v xml:space="preserve">PCB145 </v>
      </c>
      <c r="DQ1" t="str">
        <v xml:space="preserve">PCB146 </v>
      </c>
      <c r="DR1" t="str">
        <v xml:space="preserve">PCB147+149 </v>
      </c>
      <c r="DS1" t="str">
        <v xml:space="preserve">PCB148 </v>
      </c>
      <c r="DT1" t="str">
        <v xml:space="preserve">PCB150 </v>
      </c>
      <c r="DU1" t="str">
        <v xml:space="preserve">PCB152 </v>
      </c>
      <c r="DV1" t="str">
        <v xml:space="preserve">PCB153+168 </v>
      </c>
      <c r="DW1" t="str">
        <v xml:space="preserve">PCB154 </v>
      </c>
      <c r="DX1" t="str">
        <v xml:space="preserve">PCB155 </v>
      </c>
      <c r="DY1" t="str">
        <v xml:space="preserve">PCB156+157 </v>
      </c>
      <c r="DZ1" t="str">
        <v xml:space="preserve">PCB158 </v>
      </c>
      <c r="EA1" t="str">
        <v xml:space="preserve">PCB159 </v>
      </c>
      <c r="EB1" t="str">
        <v xml:space="preserve">PCB160 </v>
      </c>
      <c r="EC1" t="str">
        <v xml:space="preserve">PCB161 </v>
      </c>
      <c r="ED1" t="str">
        <v xml:space="preserve">PCB162 </v>
      </c>
      <c r="EE1" t="str">
        <v xml:space="preserve">PCB164 </v>
      </c>
      <c r="EF1" t="str">
        <v xml:space="preserve">PCB165 </v>
      </c>
      <c r="EG1" t="str">
        <v xml:space="preserve">PCB167 </v>
      </c>
      <c r="EH1" t="str">
        <v xml:space="preserve">PCB169 </v>
      </c>
      <c r="EI1" t="str">
        <v xml:space="preserve">PCB170 </v>
      </c>
      <c r="EJ1" t="str">
        <v xml:space="preserve">PCB171+173 </v>
      </c>
      <c r="EK1" t="str">
        <v xml:space="preserve">PCB172 </v>
      </c>
      <c r="EL1" t="str">
        <v xml:space="preserve">PCB174 </v>
      </c>
      <c r="EM1" t="str">
        <v xml:space="preserve">PCB175 </v>
      </c>
      <c r="EN1" t="str">
        <v xml:space="preserve">PCB176 </v>
      </c>
      <c r="EO1" t="str">
        <v xml:space="preserve">PCB177 </v>
      </c>
      <c r="EP1" t="str">
        <v xml:space="preserve">PCB178 </v>
      </c>
      <c r="EQ1" t="str">
        <v xml:space="preserve">PCB179 </v>
      </c>
      <c r="ER1" t="str">
        <v xml:space="preserve">PCB180+193 </v>
      </c>
      <c r="ES1" t="str">
        <v xml:space="preserve">PCB181 </v>
      </c>
      <c r="ET1" t="str">
        <v xml:space="preserve">PCB182 </v>
      </c>
      <c r="EU1" t="str">
        <v xml:space="preserve">PCB183 </v>
      </c>
      <c r="EV1" t="str">
        <v xml:space="preserve">PCB184 </v>
      </c>
      <c r="EW1" t="str">
        <v xml:space="preserve">PCB185 </v>
      </c>
      <c r="EX1" t="str">
        <v xml:space="preserve">PCB186 </v>
      </c>
      <c r="EY1" t="str">
        <v xml:space="preserve">PCB187 </v>
      </c>
      <c r="EZ1" t="str">
        <v xml:space="preserve">PCB188 </v>
      </c>
      <c r="FA1" t="str">
        <v xml:space="preserve">PCB189 </v>
      </c>
      <c r="FB1" t="str">
        <v xml:space="preserve">PCB190 </v>
      </c>
      <c r="FC1" t="str">
        <v xml:space="preserve">PCB191 </v>
      </c>
      <c r="FD1" t="str">
        <v xml:space="preserve">PCB192 </v>
      </c>
      <c r="FE1" t="str">
        <v xml:space="preserve">PCB194 </v>
      </c>
      <c r="FF1" t="str">
        <v xml:space="preserve">PCB195 </v>
      </c>
      <c r="FG1" t="str">
        <v xml:space="preserve">PCB196 </v>
      </c>
      <c r="FH1" t="str">
        <v xml:space="preserve">PCB197 </v>
      </c>
      <c r="FI1" t="str">
        <v xml:space="preserve">PCB198+199 </v>
      </c>
      <c r="FJ1" t="str">
        <v xml:space="preserve">PCB200 </v>
      </c>
      <c r="FK1" t="str">
        <v xml:space="preserve">PCB201 </v>
      </c>
      <c r="FL1" t="str">
        <v xml:space="preserve">PCB202 </v>
      </c>
      <c r="FM1" t="str">
        <v xml:space="preserve">PCB203 </v>
      </c>
      <c r="FN1" t="str">
        <v xml:space="preserve">PCB205 </v>
      </c>
      <c r="FO1" t="str">
        <v xml:space="preserve">PCB206 </v>
      </c>
      <c r="FP1" t="str">
        <v xml:space="preserve">PCB207 </v>
      </c>
      <c r="FQ1" t="str">
        <v xml:space="preserve">PCB208 </v>
      </c>
      <c r="FR1" t="str">
        <v xml:space="preserve">PCB209 </v>
      </c>
    </row>
    <row r="2" spans="1:174" x14ac:dyDescent="0.2">
      <c r="A2" t="str">
        <f t="array" ref="A2:A5">TRANSPOSE(WD!AC2:AF2)</f>
        <v>ST001</v>
      </c>
      <c r="B2">
        <f t="array" ref="B2:B5">TRANSPOSE(WD!AC1:AF1)</f>
        <v>24.616666666581295</v>
      </c>
      <c r="C2">
        <v>0.34421602414098901</v>
      </c>
      <c r="D2">
        <v>6.8517712779522427E-2</v>
      </c>
      <c r="E2">
        <v>0.13873865441735914</v>
      </c>
      <c r="F2">
        <v>0.70012505028357053</v>
      </c>
      <c r="G2">
        <v>9.9504606849937532E-2</v>
      </c>
      <c r="H2">
        <v>0.34213943817299836</v>
      </c>
      <c r="I2">
        <v>0.13700878351582846</v>
      </c>
      <c r="J2">
        <v>1.3435318567215413</v>
      </c>
      <c r="K2">
        <v>0.14833682371055379</v>
      </c>
      <c r="L2">
        <v>0.10257689359445413</v>
      </c>
      <c r="M2">
        <v>0.86999549912661056</v>
      </c>
      <c r="N2">
        <v>0.27634372356441317</v>
      </c>
      <c r="O2">
        <v>8.4068323255732769E-2</v>
      </c>
      <c r="P2">
        <v>0.55218490564732159</v>
      </c>
      <c r="Q2">
        <v>0.5213266844772052</v>
      </c>
      <c r="R2">
        <v>0.52668307174626716</v>
      </c>
      <c r="S2">
        <v>1.1277686248420584</v>
      </c>
      <c r="T2">
        <v>0.17959075544837075</v>
      </c>
      <c r="U2">
        <v>0.95429041325250363</v>
      </c>
      <c r="V2">
        <v>0.8399725805382674</v>
      </c>
      <c r="W2">
        <v>0.40216109986460807</v>
      </c>
      <c r="X2">
        <v>4.1890161819411853E-2</v>
      </c>
      <c r="Y2">
        <v>6.1276428046682534E-2</v>
      </c>
      <c r="Z2">
        <v>0.18307567669297176</v>
      </c>
      <c r="AA2">
        <v>0.31267107944072486</v>
      </c>
      <c r="AB2">
        <v>9.0888415203266765E-2</v>
      </c>
      <c r="AC2">
        <v>1.4924876953765649</v>
      </c>
      <c r="AD2">
        <v>0.31065586799056844</v>
      </c>
      <c r="AE2">
        <v>5.5776277488019478E-2</v>
      </c>
      <c r="AF2">
        <v>6.319160486734253E-2</v>
      </c>
      <c r="AG2">
        <v>9.5255223094804553E-2</v>
      </c>
      <c r="AH2">
        <v>0.29561402686310878</v>
      </c>
      <c r="AI2">
        <v>5.4242058627827272E-2</v>
      </c>
      <c r="AJ2">
        <v>4.4509641634813919E-2</v>
      </c>
      <c r="AK2">
        <v>1.0785491636836135</v>
      </c>
      <c r="AL2">
        <v>0.33279083386316183</v>
      </c>
      <c r="AM2">
        <v>0.80740063587907951</v>
      </c>
      <c r="AN2">
        <v>0.28018329166623879</v>
      </c>
      <c r="AO2">
        <v>7.4917397699633845</v>
      </c>
      <c r="AP2">
        <v>0.46477928470743995</v>
      </c>
      <c r="AQ2">
        <v>0.18118741121859475</v>
      </c>
      <c r="AR2">
        <v>0.66616853432238621</v>
      </c>
      <c r="AS2">
        <v>4.2729797507886653</v>
      </c>
      <c r="AT2">
        <v>0.9683822921550026</v>
      </c>
      <c r="AU2">
        <v>19.785986445517192</v>
      </c>
      <c r="AV2">
        <v>0.10025914583510206</v>
      </c>
      <c r="AW2">
        <v>0.38518987175968394</v>
      </c>
      <c r="AX2">
        <v>0.80668270302592371</v>
      </c>
      <c r="AY2">
        <v>0.12575662262467074</v>
      </c>
      <c r="AZ2">
        <v>0.16938274353009874</v>
      </c>
      <c r="BA2">
        <v>0.36112038672869623</v>
      </c>
      <c r="BB2">
        <v>0.48891472629748034</v>
      </c>
      <c r="BC2">
        <v>10.4440751297345</v>
      </c>
      <c r="BD2">
        <v>0.17247418413658858</v>
      </c>
      <c r="BE2">
        <v>2.2919164566059442</v>
      </c>
      <c r="BF2">
        <v>1.9354867922930898</v>
      </c>
      <c r="BG2">
        <v>0.14637647283672947</v>
      </c>
      <c r="BH2">
        <v>0.13301653705679894</v>
      </c>
      <c r="BI2">
        <v>8.6951085171903378E-2</v>
      </c>
      <c r="BJ2">
        <v>0.5083477542560243</v>
      </c>
      <c r="BK2">
        <v>0.27575655532485527</v>
      </c>
      <c r="BL2">
        <v>0.16550735047283172</v>
      </c>
      <c r="BM2">
        <v>0.23154036713816087</v>
      </c>
      <c r="BN2">
        <v>0.18204898282149767</v>
      </c>
      <c r="BO2">
        <v>0.22983683905827795</v>
      </c>
      <c r="BP2">
        <v>0.76518274954033194</v>
      </c>
      <c r="BQ2">
        <v>1.2151017436954317</v>
      </c>
      <c r="BR2">
        <v>4.0984786713232459</v>
      </c>
      <c r="BS2">
        <v>0.78739440710407227</v>
      </c>
      <c r="BT2">
        <v>2.0690260841416248</v>
      </c>
      <c r="BU2">
        <v>4.1963460989477674</v>
      </c>
      <c r="BV2">
        <v>1.0599355922683513</v>
      </c>
      <c r="BW2">
        <v>0.19058355241432492</v>
      </c>
      <c r="BX2">
        <v>10.755453706157272</v>
      </c>
      <c r="BY2">
        <v>0.69708193122181261</v>
      </c>
      <c r="BZ2">
        <v>2.016749035806642</v>
      </c>
      <c r="CA2">
        <v>0.23164528398538395</v>
      </c>
      <c r="CB2">
        <v>0.10453246256645982</v>
      </c>
      <c r="CC2">
        <v>13.940823354488325</v>
      </c>
      <c r="CD2">
        <v>0.17005487795920526</v>
      </c>
      <c r="CE2">
        <v>0.1768935423167351</v>
      </c>
      <c r="CF2">
        <v>2.7900329611496089</v>
      </c>
      <c r="CG2">
        <v>0.3479254854150729</v>
      </c>
      <c r="CH2">
        <v>0.12444358342395273</v>
      </c>
      <c r="CI2">
        <v>4.9194272247521438E-2</v>
      </c>
      <c r="CJ2">
        <v>0.67775714371519813</v>
      </c>
      <c r="CK2">
        <v>5.1101082741159543E-2</v>
      </c>
      <c r="CL2">
        <v>0.22852866029362004</v>
      </c>
      <c r="CM2">
        <v>0.22477699610695875</v>
      </c>
      <c r="CN2">
        <v>6.4574499939959527</v>
      </c>
      <c r="CO2">
        <v>8.4990762422159499E-2</v>
      </c>
      <c r="CP2">
        <v>0.13318021882136791</v>
      </c>
      <c r="CQ2">
        <v>0.15277422148921091</v>
      </c>
      <c r="CR2">
        <v>0.50490571535030149</v>
      </c>
      <c r="CS2">
        <v>0.2823249572430922</v>
      </c>
      <c r="CT2">
        <v>2.8851904828517183</v>
      </c>
      <c r="CU2">
        <v>6.8586941088470216E-2</v>
      </c>
      <c r="CV2">
        <v>5.4333650978089211E-2</v>
      </c>
      <c r="CW2">
        <v>0.12531426933121637</v>
      </c>
      <c r="CX2">
        <v>9.9601025287110331E-2</v>
      </c>
      <c r="CY2">
        <v>7.1278670318718818E-2</v>
      </c>
      <c r="CZ2">
        <v>5.3690017979829294E-2</v>
      </c>
      <c r="DA2">
        <v>0.24314147613384396</v>
      </c>
      <c r="DB2">
        <v>1.7653885141013399</v>
      </c>
      <c r="DC2">
        <v>0.18488756486808139</v>
      </c>
      <c r="DD2">
        <v>0.13326702295628953</v>
      </c>
      <c r="DE2">
        <v>1.1209872660581348</v>
      </c>
      <c r="DF2">
        <v>9.8258893649529971E-2</v>
      </c>
      <c r="DG2">
        <v>0.20640241249495198</v>
      </c>
      <c r="DH2">
        <v>1.286440742579058</v>
      </c>
      <c r="DI2">
        <v>1.0470051849790802</v>
      </c>
      <c r="DJ2">
        <v>0.17778448564315769</v>
      </c>
      <c r="DK2">
        <v>0.18632252025600124</v>
      </c>
      <c r="DL2">
        <v>0.3802356532973768</v>
      </c>
      <c r="DM2">
        <v>3.6240609682510312E-2</v>
      </c>
      <c r="DN2">
        <v>0.12336419511317485</v>
      </c>
      <c r="DO2">
        <v>0.25118777111605706</v>
      </c>
      <c r="DP2">
        <v>3.6289493776502875E-2</v>
      </c>
      <c r="DQ2">
        <v>0.26081451333789446</v>
      </c>
      <c r="DR2">
        <v>2.7962792086043575</v>
      </c>
      <c r="DS2">
        <v>3.6289306991141836E-2</v>
      </c>
      <c r="DT2">
        <v>3.3836747815313171E-2</v>
      </c>
      <c r="DU2">
        <v>3.6735239279080123E-2</v>
      </c>
      <c r="DV2">
        <v>1.5813896538956342</v>
      </c>
      <c r="DW2">
        <v>7.8295626381378589E-2</v>
      </c>
      <c r="DX2">
        <v>4.1232637945637439E-2</v>
      </c>
      <c r="DY2">
        <v>0.15216444449412331</v>
      </c>
      <c r="DZ2">
        <v>0.1910464929500667</v>
      </c>
      <c r="EA2">
        <v>6.0978590054093257E-2</v>
      </c>
      <c r="EB2">
        <v>3.7980811674250582E-2</v>
      </c>
      <c r="EC2">
        <v>3.3697874921941359E-2</v>
      </c>
      <c r="ED2">
        <v>5.8788503672880542E-2</v>
      </c>
      <c r="EE2">
        <v>0.13758796802439527</v>
      </c>
      <c r="EF2">
        <v>3.1268119222441298E-2</v>
      </c>
      <c r="EG2">
        <v>8.5891404550429942E-2</v>
      </c>
      <c r="EH2">
        <v>9.9523109588618791E-2</v>
      </c>
      <c r="EI2">
        <v>0.16890226789782087</v>
      </c>
      <c r="EJ2">
        <v>0.15590173161399368</v>
      </c>
      <c r="EK2">
        <v>0.14222548816719519</v>
      </c>
      <c r="EL2">
        <v>0.13752800995893125</v>
      </c>
      <c r="EM2">
        <v>7.1922121523476434E-2</v>
      </c>
      <c r="EN2">
        <v>8.1721714990848265E-2</v>
      </c>
      <c r="EO2">
        <v>0.15072769468900424</v>
      </c>
      <c r="EP2">
        <v>0.1045810863649963</v>
      </c>
      <c r="EQ2">
        <v>9.9990563540889837E-2</v>
      </c>
      <c r="ER2">
        <v>0.22291523360992777</v>
      </c>
      <c r="ES2">
        <v>0.27572549311339861</v>
      </c>
      <c r="ET2">
        <v>0.50166684892224023</v>
      </c>
      <c r="EU2">
        <v>0.12514087705186605</v>
      </c>
      <c r="EV2">
        <v>0.44790797748681688</v>
      </c>
      <c r="EW2">
        <v>7.8297659762584071E-2</v>
      </c>
      <c r="EX2">
        <v>8.5009685001149943E-2</v>
      </c>
      <c r="EY2">
        <v>0.1616047294421275</v>
      </c>
      <c r="EZ2">
        <v>0.34500104937376697</v>
      </c>
      <c r="FA2">
        <v>0.26026433266107996</v>
      </c>
      <c r="FB2">
        <v>0.16329625442750939</v>
      </c>
      <c r="FC2">
        <v>0.12480834604835096</v>
      </c>
      <c r="FD2">
        <v>9.3913156937008649E-2</v>
      </c>
      <c r="FE2">
        <v>0.15706680105367432</v>
      </c>
      <c r="FF2">
        <v>0.11512230137869758</v>
      </c>
      <c r="FG2">
        <v>9.2885561174591957E-2</v>
      </c>
      <c r="FH2">
        <v>7.1311073516884205E-2</v>
      </c>
      <c r="FI2">
        <v>0.11466558915031774</v>
      </c>
      <c r="FJ2">
        <v>7.7414234867274556E-2</v>
      </c>
      <c r="FK2">
        <v>5.7512384001430564E-2</v>
      </c>
      <c r="FL2">
        <v>4.6357716297433231E-2</v>
      </c>
      <c r="FM2">
        <v>7.4821238380888389E-2</v>
      </c>
      <c r="FN2">
        <v>0.11911102253755983</v>
      </c>
      <c r="FO2">
        <v>0.34722897243706707</v>
      </c>
      <c r="FP2">
        <v>0.19822816605544277</v>
      </c>
      <c r="FQ2">
        <v>0.10620942641069461</v>
      </c>
      <c r="FR2">
        <v>0.18813467483325039</v>
      </c>
    </row>
    <row r="3" spans="1:174" x14ac:dyDescent="0.2">
      <c r="A3" t="str">
        <v>ST002</v>
      </c>
      <c r="B3">
        <v>48.75</v>
      </c>
      <c r="C3">
        <v>0.48786193916942966</v>
      </c>
      <c r="D3">
        <v>7.9242627925044717E-2</v>
      </c>
      <c r="E3">
        <v>0.25106501861336306</v>
      </c>
      <c r="F3">
        <v>1.2680378698916555</v>
      </c>
      <c r="G3">
        <v>0.14225507977791044</v>
      </c>
      <c r="H3">
        <v>0.63756904916933788</v>
      </c>
      <c r="I3">
        <v>0.22647675004595666</v>
      </c>
      <c r="J3">
        <v>2.5942092473375942</v>
      </c>
      <c r="K3">
        <v>0.25945498903932956</v>
      </c>
      <c r="L3">
        <v>0.13609392032153911</v>
      </c>
      <c r="M3">
        <v>0.88697314848846209</v>
      </c>
      <c r="N3">
        <v>0.4735852666991513</v>
      </c>
      <c r="O3">
        <v>0.11191292180176307</v>
      </c>
      <c r="P3">
        <v>1.0038061285539401</v>
      </c>
      <c r="Q3">
        <v>1.7103224890786815</v>
      </c>
      <c r="R3">
        <v>1.4443788497369106</v>
      </c>
      <c r="S3">
        <v>2.989204520507041</v>
      </c>
      <c r="T3">
        <v>0.42326782912153904</v>
      </c>
      <c r="U3">
        <v>2.1895270577241752</v>
      </c>
      <c r="V3">
        <v>1.8376938133148801</v>
      </c>
      <c r="W3">
        <v>0.94523198293050148</v>
      </c>
      <c r="X3">
        <v>6.3237976716845876E-2</v>
      </c>
      <c r="Y3">
        <v>0.17771129840457484</v>
      </c>
      <c r="Z3">
        <v>0.35046986567979899</v>
      </c>
      <c r="AA3">
        <v>0.55443278250613681</v>
      </c>
      <c r="AB3">
        <v>0.26461239744974102</v>
      </c>
      <c r="AC3">
        <v>3.2241765678799679</v>
      </c>
      <c r="AD3">
        <v>0.92010438533794003</v>
      </c>
      <c r="AE3">
        <v>4.7049746325831594E-2</v>
      </c>
      <c r="AF3">
        <v>8.782938415830123E-2</v>
      </c>
      <c r="AG3">
        <v>0.19808993962820889</v>
      </c>
      <c r="AH3">
        <v>0.51610421375439974</v>
      </c>
      <c r="AI3">
        <v>0.10328690996025799</v>
      </c>
      <c r="AJ3">
        <v>9.0645878201485855E-2</v>
      </c>
      <c r="AK3">
        <v>2.2521111516393719</v>
      </c>
      <c r="AL3">
        <v>0.57471486021993656</v>
      </c>
      <c r="AM3">
        <v>1.6027568647244856</v>
      </c>
      <c r="AN3">
        <v>0.62414888376546784</v>
      </c>
      <c r="AO3">
        <v>15.049016566002043</v>
      </c>
      <c r="AP3">
        <v>1.0073284468574777</v>
      </c>
      <c r="AQ3">
        <v>0.3459779501402766</v>
      </c>
      <c r="AR3">
        <v>1.193392218421141</v>
      </c>
      <c r="AS3">
        <v>9.3786198597346004</v>
      </c>
      <c r="AT3">
        <v>1.7115916221072176</v>
      </c>
      <c r="AU3">
        <v>45.749655525691281</v>
      </c>
      <c r="AV3">
        <v>0.13522329345611339</v>
      </c>
      <c r="AW3">
        <v>0.63755370775015796</v>
      </c>
      <c r="AX3">
        <v>1.590799380865618</v>
      </c>
      <c r="AY3">
        <v>0.26841067414446046</v>
      </c>
      <c r="AZ3">
        <v>0.19411030564052525</v>
      </c>
      <c r="BA3">
        <v>0.67786240797993058</v>
      </c>
      <c r="BB3">
        <v>0.74404585817118274</v>
      </c>
      <c r="BC3">
        <v>23.72040166888285</v>
      </c>
      <c r="BD3">
        <v>0.3201495712813559</v>
      </c>
      <c r="BE3">
        <v>4.6661350581666738</v>
      </c>
      <c r="BF3">
        <v>3.6591589114103376</v>
      </c>
      <c r="BG3">
        <v>0.18931017930873706</v>
      </c>
      <c r="BH3">
        <v>0.18647771582821604</v>
      </c>
      <c r="BI3">
        <v>0.14052465230754499</v>
      </c>
      <c r="BJ3">
        <v>0.9917886409715343</v>
      </c>
      <c r="BK3">
        <v>0.38045061370291622</v>
      </c>
      <c r="BL3">
        <v>0.21837326998236853</v>
      </c>
      <c r="BM3">
        <v>0.42748652034634865</v>
      </c>
      <c r="BN3">
        <v>0.24553633309370854</v>
      </c>
      <c r="BO3">
        <v>0.30310095998385478</v>
      </c>
      <c r="BP3">
        <v>1.4654192668908765</v>
      </c>
      <c r="BQ3">
        <v>3.2478773503295568</v>
      </c>
      <c r="BR3">
        <v>8.9514821960336164</v>
      </c>
      <c r="BS3">
        <v>2.8700308868106177</v>
      </c>
      <c r="BT3">
        <v>6.3064653208819292</v>
      </c>
      <c r="BU3">
        <v>4.4479707988771437</v>
      </c>
      <c r="BV3">
        <v>2.1185628755164281</v>
      </c>
      <c r="BW3">
        <v>0.34504564748521221</v>
      </c>
      <c r="BX3">
        <v>24.204178749004107</v>
      </c>
      <c r="BY3">
        <v>1.8680631900414288</v>
      </c>
      <c r="BZ3">
        <v>4.3537780525306662</v>
      </c>
      <c r="CA3">
        <v>0.70438778928299284</v>
      </c>
      <c r="CB3">
        <v>0.15028898948995029</v>
      </c>
      <c r="CC3">
        <v>32.603387151989494</v>
      </c>
      <c r="CD3">
        <v>0.42775361652310995</v>
      </c>
      <c r="CE3">
        <v>0.14600102192434791</v>
      </c>
      <c r="CF3">
        <v>5.7963618815025404</v>
      </c>
      <c r="CG3">
        <v>0.84370339917772519</v>
      </c>
      <c r="CH3">
        <v>0.24475782761329018</v>
      </c>
      <c r="CI3">
        <v>5.4137374957436736E-2</v>
      </c>
      <c r="CJ3">
        <v>1.3729178154263233</v>
      </c>
      <c r="CK3">
        <v>0.19438021054121607</v>
      </c>
      <c r="CL3">
        <v>0.42644212427192241</v>
      </c>
      <c r="CM3">
        <v>0.36760871409476381</v>
      </c>
      <c r="CN3">
        <v>9.6676375472538858</v>
      </c>
      <c r="CO3">
        <v>0.12116482453989791</v>
      </c>
      <c r="CP3">
        <v>0.1648826276530653</v>
      </c>
      <c r="CQ3">
        <v>0.23642601825293516</v>
      </c>
      <c r="CR3">
        <v>0.72870725294781913</v>
      </c>
      <c r="CS3">
        <v>0.65774438186980499</v>
      </c>
      <c r="CT3">
        <v>6.025986809137664</v>
      </c>
      <c r="CU3">
        <v>0.11654790570817138</v>
      </c>
      <c r="CV3">
        <v>7.7318747798994489E-2</v>
      </c>
      <c r="CW3">
        <v>0.22112514698357294</v>
      </c>
      <c r="CX3">
        <v>0.16441359346621198</v>
      </c>
      <c r="CY3">
        <v>7.7215203140183777E-2</v>
      </c>
      <c r="CZ3">
        <v>7.7992013759069667E-2</v>
      </c>
      <c r="DA3">
        <v>0.48766307084171612</v>
      </c>
      <c r="DB3">
        <v>3.7317275215708494</v>
      </c>
      <c r="DC3">
        <v>0.3294158014191807</v>
      </c>
      <c r="DD3">
        <v>0.24803513633236776</v>
      </c>
      <c r="DE3">
        <v>2.2498963440449415</v>
      </c>
      <c r="DF3">
        <v>0.12728807111756715</v>
      </c>
      <c r="DG3">
        <v>0.75601667846979748</v>
      </c>
      <c r="DH3">
        <v>2.6242916943626238</v>
      </c>
      <c r="DI3">
        <v>2.2038993324536675</v>
      </c>
      <c r="DJ3">
        <v>0.33824276527198049</v>
      </c>
      <c r="DK3">
        <v>0.32555667622249918</v>
      </c>
      <c r="DL3">
        <v>0.70953991021481155</v>
      </c>
      <c r="DM3">
        <v>6.2987730519460397E-2</v>
      </c>
      <c r="DN3">
        <v>8.6165363942773146E-2</v>
      </c>
      <c r="DO3">
        <v>0.51846498941654451</v>
      </c>
      <c r="DP3">
        <v>6.1460995820412721E-2</v>
      </c>
      <c r="DQ3">
        <v>0.56069551680270679</v>
      </c>
      <c r="DR3">
        <v>5.6882570729226485</v>
      </c>
      <c r="DS3">
        <v>8.3674602615090715E-2</v>
      </c>
      <c r="DT3">
        <v>5.3232932335205735E-2</v>
      </c>
      <c r="DU3">
        <v>5.5280185685227842E-2</v>
      </c>
      <c r="DV3">
        <v>3.094667365011893</v>
      </c>
      <c r="DW3">
        <v>0.1646779125064011</v>
      </c>
      <c r="DX3">
        <v>4.6388662587875502E-2</v>
      </c>
      <c r="DY3">
        <v>1.1375235403318653</v>
      </c>
      <c r="DZ3">
        <v>0.40924938663608867</v>
      </c>
      <c r="EA3">
        <v>9.8559441145200141E-2</v>
      </c>
      <c r="EB3">
        <v>6.0272078134268936E-2</v>
      </c>
      <c r="EC3">
        <v>5.3906702424271424E-2</v>
      </c>
      <c r="ED3">
        <v>9.4206611606448609E-2</v>
      </c>
      <c r="EE3">
        <v>0.22719634151310963</v>
      </c>
      <c r="EF3">
        <v>5.6855847235528882E-2</v>
      </c>
      <c r="EG3">
        <v>0.14617065886567754</v>
      </c>
      <c r="EH3">
        <v>0.18251130138426386</v>
      </c>
      <c r="EI3">
        <v>0.22842714490671873</v>
      </c>
      <c r="EJ3">
        <v>0.22669516448737881</v>
      </c>
      <c r="EK3">
        <v>0.18872535400470289</v>
      </c>
      <c r="EL3">
        <v>0.16714226085004763</v>
      </c>
      <c r="EM3">
        <v>0.10855921904703736</v>
      </c>
      <c r="EN3">
        <v>0.10627139055357522</v>
      </c>
      <c r="EO3">
        <v>0.21735448047819816</v>
      </c>
      <c r="EP3">
        <v>0.14399772270724148</v>
      </c>
      <c r="EQ3">
        <v>0.21639039118088549</v>
      </c>
      <c r="ER3">
        <v>0.29116861501628927</v>
      </c>
      <c r="ES3">
        <v>0.33259629018838932</v>
      </c>
      <c r="ET3">
        <v>0.59038051596789864</v>
      </c>
      <c r="EU3">
        <v>0.20943147949173752</v>
      </c>
      <c r="EV3">
        <v>0.54557571460766874</v>
      </c>
      <c r="EW3">
        <v>0.11562465874490649</v>
      </c>
      <c r="EX3">
        <v>0.12049632347901396</v>
      </c>
      <c r="EY3">
        <v>0.22036743311717821</v>
      </c>
      <c r="EZ3">
        <v>0.37209132136205064</v>
      </c>
      <c r="FA3">
        <v>0.30411381219972211</v>
      </c>
      <c r="FB3">
        <v>0.21235139316576032</v>
      </c>
      <c r="FC3">
        <v>0.18565422767740569</v>
      </c>
      <c r="FD3">
        <v>0.13239742623555062</v>
      </c>
      <c r="FE3">
        <v>0.2477347652596634</v>
      </c>
      <c r="FF3">
        <v>0.14165620189828776</v>
      </c>
      <c r="FG3">
        <v>9.7966490416389981E-2</v>
      </c>
      <c r="FH3">
        <v>0.10348114200997661</v>
      </c>
      <c r="FI3">
        <v>0.11111170187433791</v>
      </c>
      <c r="FJ3">
        <v>5.5183372671568635E-2</v>
      </c>
      <c r="FK3">
        <v>7.3598818069812125E-2</v>
      </c>
      <c r="FL3">
        <v>4.8318309845774676E-2</v>
      </c>
      <c r="FM3">
        <v>0.10043604053426529</v>
      </c>
      <c r="FN3">
        <v>0.16318495068870528</v>
      </c>
      <c r="FO3">
        <v>0.33888552682586959</v>
      </c>
      <c r="FP3">
        <v>0.21985609228065126</v>
      </c>
      <c r="FQ3">
        <v>0.1746074484334062</v>
      </c>
      <c r="FR3">
        <v>0.20679153614044776</v>
      </c>
    </row>
    <row r="4" spans="1:174" x14ac:dyDescent="0.2">
      <c r="A4" t="str">
        <v>ST003</v>
      </c>
      <c r="B4">
        <v>73.283333333325572</v>
      </c>
      <c r="C4">
        <v>0.43419246830095165</v>
      </c>
      <c r="D4">
        <v>6.6200108573238603E-2</v>
      </c>
      <c r="E4">
        <v>0.23896566046848286</v>
      </c>
      <c r="F4">
        <v>1.2523191655946533</v>
      </c>
      <c r="G4">
        <v>0.13802321673846438</v>
      </c>
      <c r="H4">
        <v>0.68453587784925918</v>
      </c>
      <c r="I4">
        <v>0.17052408397746549</v>
      </c>
      <c r="J4">
        <v>2.667483185300179</v>
      </c>
      <c r="K4">
        <v>0.23626133506028602</v>
      </c>
      <c r="L4">
        <v>0.13388485918691581</v>
      </c>
      <c r="M4">
        <v>0.80512307013650442</v>
      </c>
      <c r="N4">
        <v>0.37761639799590252</v>
      </c>
      <c r="O4">
        <v>9.6952510991537885E-2</v>
      </c>
      <c r="P4">
        <v>0.88381140050403295</v>
      </c>
      <c r="Q4">
        <v>2.247230995201988</v>
      </c>
      <c r="R4">
        <v>2.1270625418991123</v>
      </c>
      <c r="S4">
        <v>4.4363272539694236</v>
      </c>
      <c r="T4">
        <v>0.62895799069441738</v>
      </c>
      <c r="U4">
        <v>2.6128364434583116</v>
      </c>
      <c r="V4">
        <v>2.0792869824966695</v>
      </c>
      <c r="W4">
        <v>1.1150554267051591</v>
      </c>
      <c r="X4">
        <v>6.1638792600429357E-2</v>
      </c>
      <c r="Y4">
        <v>0.1423335730092431</v>
      </c>
      <c r="Z4">
        <v>0.39176365317197342</v>
      </c>
      <c r="AA4">
        <v>0.76548074359653961</v>
      </c>
      <c r="AB4">
        <v>0.36972881204860064</v>
      </c>
      <c r="AC4">
        <v>3.7343012675062037</v>
      </c>
      <c r="AD4">
        <v>1.2059588185993799</v>
      </c>
      <c r="AE4">
        <v>4.9681597173615435E-2</v>
      </c>
      <c r="AF4">
        <v>0.10895604861611216</v>
      </c>
      <c r="AG4">
        <v>0.18584005037288853</v>
      </c>
      <c r="AH4">
        <v>0.59502365964120629</v>
      </c>
      <c r="AI4">
        <v>7.5241281698398055E-2</v>
      </c>
      <c r="AJ4">
        <v>7.5909425373455158E-2</v>
      </c>
      <c r="AK4">
        <v>2.7771364462710122</v>
      </c>
      <c r="AL4">
        <v>0.55084644511810554</v>
      </c>
      <c r="AM4">
        <v>1.9581930622030872</v>
      </c>
      <c r="AN4">
        <v>0.65270017165891547</v>
      </c>
      <c r="AO4">
        <v>17.602710336800246</v>
      </c>
      <c r="AP4">
        <v>1.0345341281907274</v>
      </c>
      <c r="AQ4">
        <v>0.40054512232986333</v>
      </c>
      <c r="AR4">
        <v>1.4570295373637008</v>
      </c>
      <c r="AS4">
        <v>10.806603932808367</v>
      </c>
      <c r="AT4">
        <v>1.7221437156027037</v>
      </c>
      <c r="AU4">
        <v>50.010653646750107</v>
      </c>
      <c r="AV4">
        <v>0.13883323990650659</v>
      </c>
      <c r="AW4">
        <v>0.54156698399983905</v>
      </c>
      <c r="AX4">
        <v>1.6542656123545525</v>
      </c>
      <c r="AY4">
        <v>0.29885002140633687</v>
      </c>
      <c r="AZ4">
        <v>0.15486608141653058</v>
      </c>
      <c r="BA4">
        <v>0.58128073995700524</v>
      </c>
      <c r="BB4">
        <v>1.0282246703881721</v>
      </c>
      <c r="BC4">
        <v>28.062004392637885</v>
      </c>
      <c r="BD4">
        <v>0.3794070329856985</v>
      </c>
      <c r="BE4">
        <v>5.4186450113494562</v>
      </c>
      <c r="BF4">
        <v>4.599260180827395</v>
      </c>
      <c r="BG4">
        <v>0.22383030779460833</v>
      </c>
      <c r="BH4">
        <v>0.17885840032280853</v>
      </c>
      <c r="BI4">
        <v>0.17104349492827656</v>
      </c>
      <c r="BJ4">
        <v>0.57463791689439347</v>
      </c>
      <c r="BK4">
        <v>0.45458595943354391</v>
      </c>
      <c r="BL4">
        <v>0.17285492358766558</v>
      </c>
      <c r="BM4">
        <v>0.34287149654391008</v>
      </c>
      <c r="BN4">
        <v>0.18708068065153988</v>
      </c>
      <c r="BO4">
        <v>0.27799487380131166</v>
      </c>
      <c r="BP4">
        <v>1.7263748714472968</v>
      </c>
      <c r="BQ4">
        <v>5.6056819150225978</v>
      </c>
      <c r="BR4">
        <v>8.7638096851945075</v>
      </c>
      <c r="BS4">
        <v>6.1388344766931109</v>
      </c>
      <c r="BT4">
        <v>7.8594243955942424</v>
      </c>
      <c r="BU4">
        <v>5.2600125856332127</v>
      </c>
      <c r="BV4">
        <v>2.6971039161106116</v>
      </c>
      <c r="BW4">
        <v>0.33160680082352084</v>
      </c>
      <c r="BX4">
        <v>25.209059051200295</v>
      </c>
      <c r="BY4">
        <v>2.5784235510574054</v>
      </c>
      <c r="BZ4">
        <v>4.7232905556524551</v>
      </c>
      <c r="CA4">
        <v>0.97787721797295435</v>
      </c>
      <c r="CB4">
        <v>0.17951967762502524</v>
      </c>
      <c r="CC4">
        <v>34.469154039847375</v>
      </c>
      <c r="CD4">
        <v>0.35453473935799312</v>
      </c>
      <c r="CE4">
        <v>0.10031146777314084</v>
      </c>
      <c r="CF4">
        <v>5.8082742710471811</v>
      </c>
      <c r="CG4">
        <v>0.58234525634265388</v>
      </c>
      <c r="CH4">
        <v>0.25595446882246115</v>
      </c>
      <c r="CI4">
        <v>3.4460654364590976E-2</v>
      </c>
      <c r="CJ4">
        <v>1.6492003491813092</v>
      </c>
      <c r="CK4">
        <v>0.42021834690124549</v>
      </c>
      <c r="CL4">
        <v>0.51227083576930821</v>
      </c>
      <c r="CM4">
        <v>0.46653804542779032</v>
      </c>
      <c r="CN4">
        <v>9.2944860479953597</v>
      </c>
      <c r="CO4">
        <v>0.11907228846791894</v>
      </c>
      <c r="CP4">
        <v>0.19824746293760537</v>
      </c>
      <c r="CQ4">
        <v>0.28092369152618363</v>
      </c>
      <c r="CR4">
        <v>0.73829774103084178</v>
      </c>
      <c r="CS4">
        <v>1.2455240098760847</v>
      </c>
      <c r="CT4">
        <v>6.4089705932245709</v>
      </c>
      <c r="CU4">
        <v>5.6523817839464467E-2</v>
      </c>
      <c r="CV4">
        <v>5.7747414816253916E-2</v>
      </c>
      <c r="CW4">
        <v>0.22097053546731066</v>
      </c>
      <c r="CX4">
        <v>0.15462685296439649</v>
      </c>
      <c r="CY4">
        <v>7.8016883025720157E-2</v>
      </c>
      <c r="CZ4">
        <v>0.13539574922951012</v>
      </c>
      <c r="DA4">
        <v>0.45930188319965942</v>
      </c>
      <c r="DB4">
        <v>3.9596778905929786</v>
      </c>
      <c r="DC4">
        <v>0.34210645426636843</v>
      </c>
      <c r="DD4">
        <v>0.22158676850706463</v>
      </c>
      <c r="DE4">
        <v>2.4493495069529447</v>
      </c>
      <c r="DF4">
        <v>0.17420323877556654</v>
      </c>
      <c r="DG4">
        <v>0.73935328438960946</v>
      </c>
      <c r="DH4">
        <v>2.8689142712564157</v>
      </c>
      <c r="DI4">
        <v>2.3783751650167813</v>
      </c>
      <c r="DJ4">
        <v>0.48502467986863368</v>
      </c>
      <c r="DK4">
        <v>0.38045929939994994</v>
      </c>
      <c r="DL4">
        <v>0.81405965488390686</v>
      </c>
      <c r="DM4">
        <v>3.6222036860499691E-2</v>
      </c>
      <c r="DN4">
        <v>7.3951639689326137E-2</v>
      </c>
      <c r="DO4">
        <v>0.53039049606803268</v>
      </c>
      <c r="DP4">
        <v>6.3102874449482788E-2</v>
      </c>
      <c r="DQ4">
        <v>0.61137457336278078</v>
      </c>
      <c r="DR4">
        <v>6.4440224664933394</v>
      </c>
      <c r="DS4">
        <v>6.9441357808393042E-2</v>
      </c>
      <c r="DT4">
        <v>5.6462860437146392E-2</v>
      </c>
      <c r="DU4">
        <v>5.5391140250574636E-2</v>
      </c>
      <c r="DV4">
        <v>3.4302006491118329</v>
      </c>
      <c r="DW4">
        <v>0.13042583488741508</v>
      </c>
      <c r="DX4">
        <v>4.5927251333237933E-2</v>
      </c>
      <c r="DY4">
        <v>0.48612111229641591</v>
      </c>
      <c r="DZ4">
        <v>0.40282304065776486</v>
      </c>
      <c r="EA4">
        <v>6.0044415805971946E-2</v>
      </c>
      <c r="EB4">
        <v>7.5692625274707492E-2</v>
      </c>
      <c r="EC4">
        <v>3.5491390443809147E-2</v>
      </c>
      <c r="ED4">
        <v>8.5487675524266893E-2</v>
      </c>
      <c r="EE4">
        <v>0.15025055383545488</v>
      </c>
      <c r="EF4">
        <v>2.6694497585716806E-2</v>
      </c>
      <c r="EG4">
        <v>0.16665182517610005</v>
      </c>
      <c r="EH4">
        <v>0.11156263748281632</v>
      </c>
      <c r="EI4">
        <v>0.20801343256838725</v>
      </c>
      <c r="EJ4">
        <v>0.20643623300957276</v>
      </c>
      <c r="EK4">
        <v>0.17185964792071257</v>
      </c>
      <c r="EL4">
        <v>0.15220535817167036</v>
      </c>
      <c r="EM4">
        <v>9.8857672104334438E-2</v>
      </c>
      <c r="EN4">
        <v>9.6774298614519264E-2</v>
      </c>
      <c r="EO4">
        <v>0.19793029233391549</v>
      </c>
      <c r="EP4">
        <v>0.1311291641568956</v>
      </c>
      <c r="EQ4">
        <v>0.19705236022948744</v>
      </c>
      <c r="ER4">
        <v>0.26514792316147417</v>
      </c>
      <c r="ES4">
        <v>0.30287335600964022</v>
      </c>
      <c r="ET4">
        <v>0.53762033272415177</v>
      </c>
      <c r="EU4">
        <v>0.19071534144833041</v>
      </c>
      <c r="EV4">
        <v>0.49681957530851223</v>
      </c>
      <c r="EW4">
        <v>0.10529169886923086</v>
      </c>
      <c r="EX4">
        <v>0.10972800044835304</v>
      </c>
      <c r="EY4">
        <v>0.20067398823247498</v>
      </c>
      <c r="EZ4">
        <v>0.33883885830221422</v>
      </c>
      <c r="FA4">
        <v>0.27693625463363841</v>
      </c>
      <c r="FB4">
        <v>0.19337431293959031</v>
      </c>
      <c r="FC4">
        <v>0.16906297710712295</v>
      </c>
      <c r="FD4">
        <v>0.12056554445717579</v>
      </c>
      <c r="FE4">
        <v>0.13222649379470902</v>
      </c>
      <c r="FF4">
        <v>0.12183671430384729</v>
      </c>
      <c r="FG4">
        <v>8.2476468968798511E-2</v>
      </c>
      <c r="FH4">
        <v>6.506054555659388E-2</v>
      </c>
      <c r="FI4">
        <v>0.11587560866676623</v>
      </c>
      <c r="FJ4">
        <v>4.7085836798485103E-2</v>
      </c>
      <c r="FK4">
        <v>4.9595126522988101E-2</v>
      </c>
      <c r="FL4">
        <v>7.8562519426908173E-2</v>
      </c>
      <c r="FM4">
        <v>8.7983472410548644E-2</v>
      </c>
      <c r="FN4">
        <v>0.1285128134557037</v>
      </c>
      <c r="FO4">
        <v>0.34915111853413983</v>
      </c>
      <c r="FP4">
        <v>0.15647260426705159</v>
      </c>
      <c r="FQ4">
        <v>0.10535844388798477</v>
      </c>
      <c r="FR4">
        <v>0.16142208900240618</v>
      </c>
    </row>
    <row r="5" spans="1:174" x14ac:dyDescent="0.2">
      <c r="A5" t="str">
        <v>ST004</v>
      </c>
      <c r="B5">
        <v>97.5</v>
      </c>
      <c r="C5">
        <v>0.47509663586527262</v>
      </c>
      <c r="D5">
        <v>3.0353102781850355E-2</v>
      </c>
      <c r="E5">
        <v>0.11684665120905872</v>
      </c>
      <c r="F5">
        <v>1.6548148877546103</v>
      </c>
      <c r="G5">
        <v>0.20076316235668049</v>
      </c>
      <c r="H5">
        <v>0.87227134387408523</v>
      </c>
      <c r="I5">
        <v>0.2722921209850645</v>
      </c>
      <c r="J5">
        <v>4.2475897698446632</v>
      </c>
      <c r="K5">
        <v>0.31826171139934345</v>
      </c>
      <c r="L5">
        <v>0.27454343636693079</v>
      </c>
      <c r="M5">
        <v>0.72058504918716537</v>
      </c>
      <c r="N5">
        <v>0.62900346255558426</v>
      </c>
      <c r="O5">
        <v>0.12447871721258727</v>
      </c>
      <c r="P5">
        <v>0.9892428527414483</v>
      </c>
      <c r="Q5">
        <v>1.8069887434074641</v>
      </c>
      <c r="R5">
        <v>1.9499984610615482</v>
      </c>
      <c r="S5">
        <v>4.9363612519620537</v>
      </c>
      <c r="T5">
        <v>0.71835036360546123</v>
      </c>
      <c r="U5">
        <v>3.5325279009060853</v>
      </c>
      <c r="V5">
        <v>2.9524537697799906</v>
      </c>
      <c r="W5">
        <v>1.4813272360551661</v>
      </c>
      <c r="X5">
        <v>5.5764745030269347E-2</v>
      </c>
      <c r="Y5">
        <v>0.38817545853242086</v>
      </c>
      <c r="Z5">
        <v>0.43053656902741227</v>
      </c>
      <c r="AA5">
        <v>0.76426535920310534</v>
      </c>
      <c r="AB5">
        <v>0.41443943484183426</v>
      </c>
      <c r="AC5">
        <v>4.3044381872311677</v>
      </c>
      <c r="AD5">
        <v>1.2008733100065869</v>
      </c>
      <c r="AE5">
        <v>5.2133489429052583E-2</v>
      </c>
      <c r="AF5">
        <v>6.7823734754789269E-2</v>
      </c>
      <c r="AG5">
        <v>0.22644437967020115</v>
      </c>
      <c r="AH5">
        <v>0.64946402103828249</v>
      </c>
      <c r="AI5">
        <v>0.12486762786139202</v>
      </c>
      <c r="AJ5">
        <v>0.10628970537530447</v>
      </c>
      <c r="AK5">
        <v>2.6999930675203276</v>
      </c>
      <c r="AL5">
        <v>0.90737729111978604</v>
      </c>
      <c r="AM5">
        <v>2.3411086555516114</v>
      </c>
      <c r="AN5">
        <v>0.82710074716591264</v>
      </c>
      <c r="AO5">
        <v>20.762940542283136</v>
      </c>
      <c r="AP5">
        <v>1.1858923939213804</v>
      </c>
      <c r="AQ5">
        <v>0.53825487834121244</v>
      </c>
      <c r="AR5">
        <v>1.9041157447607933</v>
      </c>
      <c r="AS5">
        <v>13.079890339340187</v>
      </c>
      <c r="AT5">
        <v>2.4282739255055317</v>
      </c>
      <c r="AU5">
        <v>61.276426885098118</v>
      </c>
      <c r="AV5">
        <v>0.10800695565057601</v>
      </c>
      <c r="AW5">
        <v>1.2374417089915346</v>
      </c>
      <c r="AX5">
        <v>2.0632926727293621</v>
      </c>
      <c r="AY5">
        <v>0.25711502183215273</v>
      </c>
      <c r="AZ5">
        <v>0.2629210227260278</v>
      </c>
      <c r="BA5">
        <v>0.88250648328676284</v>
      </c>
      <c r="BB5">
        <v>1.2672316365038887</v>
      </c>
      <c r="BC5">
        <v>22.11813911220451</v>
      </c>
      <c r="BD5">
        <v>0.36347395414436712</v>
      </c>
      <c r="BE5">
        <v>6.5143981499483745</v>
      </c>
      <c r="BF5">
        <v>5.3335396775056889</v>
      </c>
      <c r="BG5">
        <v>0.1808912683410222</v>
      </c>
      <c r="BH5">
        <v>0.15285824670715362</v>
      </c>
      <c r="BI5">
        <v>0.13824952921272177</v>
      </c>
      <c r="BJ5">
        <v>2.0190279308376518</v>
      </c>
      <c r="BK5">
        <v>0.21360102834415604</v>
      </c>
      <c r="BL5">
        <v>0.25056221535462431</v>
      </c>
      <c r="BM5">
        <v>0.40615832271967939</v>
      </c>
      <c r="BN5">
        <v>0.26758179616135941</v>
      </c>
      <c r="BO5">
        <v>0.41688294463887754</v>
      </c>
      <c r="BP5">
        <v>1.9704907172286323</v>
      </c>
      <c r="BQ5">
        <v>3.5377413437340062</v>
      </c>
      <c r="BR5">
        <v>9.900685344402703</v>
      </c>
      <c r="BS5">
        <v>4.7867296244020299</v>
      </c>
      <c r="BT5">
        <v>7.6456987296957193</v>
      </c>
      <c r="BU5">
        <v>7.2549406984691007</v>
      </c>
      <c r="BV5">
        <v>2.4370588632334536</v>
      </c>
      <c r="BW5">
        <v>0.40789468099283949</v>
      </c>
      <c r="BX5">
        <v>28.191274235938529</v>
      </c>
      <c r="BY5">
        <v>2.5880140831569425</v>
      </c>
      <c r="BZ5">
        <v>5.2839431021276209</v>
      </c>
      <c r="CA5">
        <v>0.93442608579045894</v>
      </c>
      <c r="CB5">
        <v>0.25835402326783274</v>
      </c>
      <c r="CC5">
        <v>35.878309716544479</v>
      </c>
      <c r="CD5">
        <v>0.4378879812457307</v>
      </c>
      <c r="CE5">
        <v>0.27597419249465593</v>
      </c>
      <c r="CF5">
        <v>7.8392523271652736</v>
      </c>
      <c r="CG5">
        <v>0.97235987027684612</v>
      </c>
      <c r="CH5">
        <v>0.28567316018689604</v>
      </c>
      <c r="CI5">
        <v>4.9345157769750417E-2</v>
      </c>
      <c r="CJ5">
        <v>1.7697112148455734</v>
      </c>
      <c r="CK5">
        <v>0.12012111120456052</v>
      </c>
      <c r="CL5">
        <v>0.48652583657219489</v>
      </c>
      <c r="CM5">
        <v>0.43902153526528231</v>
      </c>
      <c r="CN5">
        <v>12.827472338108803</v>
      </c>
      <c r="CO5">
        <v>0.17630189305978256</v>
      </c>
      <c r="CP5">
        <v>0.38776390356646728</v>
      </c>
      <c r="CQ5">
        <v>0.28902027676271086</v>
      </c>
      <c r="CR5">
        <v>1.8244628242827834</v>
      </c>
      <c r="CS5">
        <v>0.88883075018325242</v>
      </c>
      <c r="CT5">
        <v>7.259892768131027</v>
      </c>
      <c r="CU5">
        <v>0.12875220994113606</v>
      </c>
      <c r="CV5">
        <v>6.0427880255861009E-2</v>
      </c>
      <c r="CW5">
        <v>0.28632257765017421</v>
      </c>
      <c r="CX5">
        <v>0.19284314312985382</v>
      </c>
      <c r="CY5">
        <v>7.8834516133151539E-2</v>
      </c>
      <c r="CZ5">
        <v>8.3756028384099013E-2</v>
      </c>
      <c r="DA5">
        <v>0.5297406418669679</v>
      </c>
      <c r="DB5">
        <v>4.941247280643978</v>
      </c>
      <c r="DC5">
        <v>0.43437144229028718</v>
      </c>
      <c r="DD5">
        <v>0.27624842548225453</v>
      </c>
      <c r="DE5">
        <v>3.1094322274333455</v>
      </c>
      <c r="DF5">
        <v>0.17831569947898865</v>
      </c>
      <c r="DG5">
        <v>1.0615248793119119</v>
      </c>
      <c r="DH5">
        <v>3.5243751346786634</v>
      </c>
      <c r="DI5">
        <v>2.9265627623349539</v>
      </c>
      <c r="DJ5">
        <v>0.45084428221213152</v>
      </c>
      <c r="DK5">
        <v>0.30950290360309624</v>
      </c>
      <c r="DL5">
        <v>1.0239338237579638</v>
      </c>
      <c r="DM5">
        <v>3.5420476456368429E-2</v>
      </c>
      <c r="DN5">
        <v>0.12589524319509743</v>
      </c>
      <c r="DO5">
        <v>0.65391818515713884</v>
      </c>
      <c r="DP5">
        <v>5.0532662078799993E-2</v>
      </c>
      <c r="DQ5">
        <v>0.81457338621320452</v>
      </c>
      <c r="DR5">
        <v>7.70058501405014</v>
      </c>
      <c r="DS5">
        <v>5.7000416772518811E-2</v>
      </c>
      <c r="DT5">
        <v>5.5842877602560743E-2</v>
      </c>
      <c r="DU5">
        <v>6.5215041838648957E-2</v>
      </c>
      <c r="DV5">
        <v>4.183391112116662</v>
      </c>
      <c r="DW5">
        <v>0.18537347600469978</v>
      </c>
      <c r="DX5">
        <v>3.46139628275971E-2</v>
      </c>
      <c r="DY5">
        <v>0.61558681674829752</v>
      </c>
      <c r="DZ5">
        <v>0.53132363175011332</v>
      </c>
      <c r="EA5">
        <v>5.1965936607063008E-2</v>
      </c>
      <c r="EB5">
        <v>0.10961979621583426</v>
      </c>
      <c r="EC5">
        <v>4.1305716605133602E-2</v>
      </c>
      <c r="ED5">
        <v>5.0171106879417768E-2</v>
      </c>
      <c r="EE5">
        <v>0.25994345914576544</v>
      </c>
      <c r="EF5">
        <v>3.7709072410087523E-2</v>
      </c>
      <c r="EG5">
        <v>0.1240487584498957</v>
      </c>
      <c r="EH5">
        <v>0.10484910671728802</v>
      </c>
      <c r="EI5">
        <v>0.22217809685393664</v>
      </c>
      <c r="EJ5">
        <v>0.17022144554277277</v>
      </c>
      <c r="EK5">
        <v>0.12935554097666696</v>
      </c>
      <c r="EL5">
        <v>0.21682760297719197</v>
      </c>
      <c r="EM5">
        <v>3.9673089892429639E-2</v>
      </c>
      <c r="EN5">
        <v>0.10670620965744304</v>
      </c>
      <c r="EO5">
        <v>0.20692618151575667</v>
      </c>
      <c r="EP5">
        <v>0.11642507712990789</v>
      </c>
      <c r="EQ5">
        <v>0.24521666207528994</v>
      </c>
      <c r="ER5">
        <v>0.26490004679911672</v>
      </c>
      <c r="ES5">
        <v>0.20801441913746574</v>
      </c>
      <c r="ET5">
        <v>0.38431380830967932</v>
      </c>
      <c r="EU5">
        <v>0.18389566939569982</v>
      </c>
      <c r="EV5">
        <v>0.45918013149812092</v>
      </c>
      <c r="EW5">
        <v>4.8975532421595698E-2</v>
      </c>
      <c r="EX5">
        <v>8.0970953447999885E-2</v>
      </c>
      <c r="EY5">
        <v>0.26584312780601421</v>
      </c>
      <c r="EZ5">
        <v>0.29907969175715932</v>
      </c>
      <c r="FA5">
        <v>0.29927310588406514</v>
      </c>
      <c r="FB5">
        <v>0.17681235136402462</v>
      </c>
      <c r="FC5">
        <v>0.11625357523043271</v>
      </c>
      <c r="FD5">
        <v>5.5388232271330266E-2</v>
      </c>
      <c r="FE5">
        <v>0.14869386249140829</v>
      </c>
      <c r="FF5">
        <v>0.1102042533357481</v>
      </c>
      <c r="FG5">
        <v>7.4602650155611752E-2</v>
      </c>
      <c r="FH5">
        <v>5.3327844420005759E-2</v>
      </c>
      <c r="FI5">
        <v>0.10847876808528151</v>
      </c>
      <c r="FJ5">
        <v>5.7609836433697589E-2</v>
      </c>
      <c r="FK5">
        <v>2.2021537663869467E-2</v>
      </c>
      <c r="FL5">
        <v>3.7514415332033708E-2</v>
      </c>
      <c r="FM5">
        <v>0.10286536300377823</v>
      </c>
      <c r="FN5">
        <v>0.14464463257267138</v>
      </c>
      <c r="FO5">
        <v>0.35011246984759303</v>
      </c>
      <c r="FP5">
        <v>0.13406581871784112</v>
      </c>
      <c r="FQ5">
        <v>0.11229924860202874</v>
      </c>
      <c r="FR5">
        <v>0.19513820590552591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9874-0A48-934C-A613-FA4DEEDD7B45}">
  <dimension ref="A1:FR5"/>
  <sheetViews>
    <sheetView topLeftCell="C1" zoomScale="156" workbookViewId="0">
      <selection activeCell="D3" sqref="D3"/>
    </sheetView>
  </sheetViews>
  <sheetFormatPr baseColWidth="10" defaultColWidth="11" defaultRowHeight="16" x14ac:dyDescent="0.2"/>
  <sheetData>
    <row r="1" spans="1:174" x14ac:dyDescent="0.2">
      <c r="A1" t="s">
        <v>180</v>
      </c>
      <c r="B1" t="s">
        <v>178</v>
      </c>
      <c r="C1" t="str">
        <f t="array" ref="C1:FR1">TRANSPOSE(WD!AB3:AB174)</f>
        <v xml:space="preserve">PCB1 </v>
      </c>
      <c r="D1" t="str">
        <v xml:space="preserve">PCB2 </v>
      </c>
      <c r="E1" t="str">
        <v xml:space="preserve">PCB3 </v>
      </c>
      <c r="F1" t="str">
        <v xml:space="preserve">PCB4 </v>
      </c>
      <c r="G1" t="str">
        <v xml:space="preserve">PCB5 </v>
      </c>
      <c r="H1" t="str">
        <v xml:space="preserve">PCB6 </v>
      </c>
      <c r="I1" t="str">
        <v xml:space="preserve">PCB7 </v>
      </c>
      <c r="J1" t="str">
        <v xml:space="preserve">PCB8 </v>
      </c>
      <c r="K1" t="str">
        <v xml:space="preserve">PCB9 </v>
      </c>
      <c r="L1" t="str">
        <v xml:space="preserve">PCB10 </v>
      </c>
      <c r="M1" t="str">
        <v xml:space="preserve">PCB11 </v>
      </c>
      <c r="N1" t="str">
        <v xml:space="preserve">PCB12+13 </v>
      </c>
      <c r="O1" t="str">
        <v>PCB14</v>
      </c>
      <c r="P1" t="str">
        <v xml:space="preserve">PCB15 </v>
      </c>
      <c r="Q1" t="str">
        <v xml:space="preserve">PCB16 </v>
      </c>
      <c r="R1" t="str">
        <v xml:space="preserve">PCB17 </v>
      </c>
      <c r="S1" t="str">
        <v xml:space="preserve">PCB18+30 </v>
      </c>
      <c r="T1" t="str">
        <v xml:space="preserve">PCB19 </v>
      </c>
      <c r="U1" t="str">
        <v xml:space="preserve">PCB20+28 </v>
      </c>
      <c r="V1" t="str">
        <v xml:space="preserve">PCB21+33 </v>
      </c>
      <c r="W1" t="str">
        <v xml:space="preserve">PCB22 </v>
      </c>
      <c r="X1" t="str">
        <v xml:space="preserve">PCB23 </v>
      </c>
      <c r="Y1" t="str">
        <v xml:space="preserve">PCB24 </v>
      </c>
      <c r="Z1" t="str">
        <v xml:space="preserve">PCB25 </v>
      </c>
      <c r="AA1" t="str">
        <v xml:space="preserve">PCB26+29 </v>
      </c>
      <c r="AB1" t="str">
        <v xml:space="preserve">PCB27 </v>
      </c>
      <c r="AC1" t="str">
        <v xml:space="preserve">PCB31 </v>
      </c>
      <c r="AD1" t="str">
        <v xml:space="preserve">PCB32 </v>
      </c>
      <c r="AE1" t="str">
        <v xml:space="preserve">PCB34 </v>
      </c>
      <c r="AF1" t="str">
        <v xml:space="preserve">PCB35 </v>
      </c>
      <c r="AG1" t="str">
        <v xml:space="preserve">PCB36 </v>
      </c>
      <c r="AH1" t="str">
        <v xml:space="preserve">PCB37 </v>
      </c>
      <c r="AI1" t="str">
        <v xml:space="preserve">PCB38 </v>
      </c>
      <c r="AJ1" t="str">
        <v xml:space="preserve">PCB39 </v>
      </c>
      <c r="AK1" t="str">
        <v xml:space="preserve">PCB40+71 </v>
      </c>
      <c r="AL1" t="str">
        <v xml:space="preserve">PCB41 </v>
      </c>
      <c r="AM1" t="str">
        <v xml:space="preserve">PCB42 </v>
      </c>
      <c r="AN1" t="str">
        <v xml:space="preserve">PCB43 </v>
      </c>
      <c r="AO1" t="str">
        <v xml:space="preserve">PCB44+47+65 </v>
      </c>
      <c r="AP1" t="str">
        <v>PCB45+51</v>
      </c>
      <c r="AQ1" t="str">
        <v xml:space="preserve">PCB46 </v>
      </c>
      <c r="AR1" t="str">
        <v xml:space="preserve">PCB48 </v>
      </c>
      <c r="AS1" t="str">
        <v xml:space="preserve">PCB49+69 </v>
      </c>
      <c r="AT1" t="str">
        <v xml:space="preserve">PCB50+53 </v>
      </c>
      <c r="AU1" t="str">
        <v xml:space="preserve">PCB52 </v>
      </c>
      <c r="AV1" t="str">
        <v xml:space="preserve">PCB54 </v>
      </c>
      <c r="AW1" t="str">
        <v xml:space="preserve">PCB55 </v>
      </c>
      <c r="AX1" t="str">
        <v xml:space="preserve">PCB56 </v>
      </c>
      <c r="AY1" t="str">
        <v xml:space="preserve">PCB57 </v>
      </c>
      <c r="AZ1" t="str">
        <v xml:space="preserve">PCB58 </v>
      </c>
      <c r="BA1" t="str">
        <v xml:space="preserve">PCB59+62+75 </v>
      </c>
      <c r="BB1" t="str">
        <v xml:space="preserve">PCB60 </v>
      </c>
      <c r="BC1" t="str">
        <v xml:space="preserve">PCB61+70+74+76 </v>
      </c>
      <c r="BD1" t="str">
        <v>PCB63</v>
      </c>
      <c r="BE1" t="str">
        <v xml:space="preserve">PCB64 </v>
      </c>
      <c r="BF1" t="str">
        <v xml:space="preserve">PCB66 </v>
      </c>
      <c r="BG1" t="str">
        <v xml:space="preserve">PCB67 </v>
      </c>
      <c r="BH1" t="str">
        <v xml:space="preserve">PCB68 </v>
      </c>
      <c r="BI1" t="str">
        <v xml:space="preserve">PCB72 </v>
      </c>
      <c r="BJ1" t="str">
        <v xml:space="preserve">PCB73 </v>
      </c>
      <c r="BK1" t="str">
        <v xml:space="preserve">PCB77 </v>
      </c>
      <c r="BL1" t="str">
        <v xml:space="preserve">PCB78 </v>
      </c>
      <c r="BM1" t="str">
        <v xml:space="preserve">PCB79 </v>
      </c>
      <c r="BN1" t="str">
        <v xml:space="preserve">PCB80 </v>
      </c>
      <c r="BO1" t="str">
        <v xml:space="preserve">PCB81 </v>
      </c>
      <c r="BP1" t="str">
        <v xml:space="preserve">PCB82 </v>
      </c>
      <c r="BQ1" t="str">
        <v xml:space="preserve">PCB83 </v>
      </c>
      <c r="BR1" t="str">
        <v xml:space="preserve">PCB84 </v>
      </c>
      <c r="BS1" t="str">
        <v xml:space="preserve">PCB85+116 </v>
      </c>
      <c r="BT1" t="str">
        <v xml:space="preserve">PCB86+97+109+119 </v>
      </c>
      <c r="BU1" t="str">
        <v xml:space="preserve">PCB87+125 </v>
      </c>
      <c r="BV1" t="str">
        <v xml:space="preserve">PCB88 </v>
      </c>
      <c r="BW1" t="str">
        <v xml:space="preserve">PCB89 </v>
      </c>
      <c r="BX1" t="str">
        <v xml:space="preserve">PCB90+101+113 </v>
      </c>
      <c r="BY1" t="str">
        <v xml:space="preserve">PCB91 </v>
      </c>
      <c r="BZ1" t="str">
        <v xml:space="preserve">PCB92 </v>
      </c>
      <c r="CA1" t="str">
        <v xml:space="preserve">PCB93+100 </v>
      </c>
      <c r="CB1" t="str">
        <v xml:space="preserve">PCB94 </v>
      </c>
      <c r="CC1" t="str">
        <v xml:space="preserve">PCB95 </v>
      </c>
      <c r="CD1" t="str">
        <v xml:space="preserve">PCB96 </v>
      </c>
      <c r="CE1" t="str">
        <v xml:space="preserve">PCB98 </v>
      </c>
      <c r="CF1" t="str">
        <v xml:space="preserve">PCB99 </v>
      </c>
      <c r="CG1" t="str">
        <v xml:space="preserve">PCB102 </v>
      </c>
      <c r="CH1" t="str">
        <v xml:space="preserve">PCB103 </v>
      </c>
      <c r="CI1" t="str">
        <v xml:space="preserve">PCB104 </v>
      </c>
      <c r="CJ1" t="str">
        <v xml:space="preserve">PCB105 </v>
      </c>
      <c r="CK1" t="str">
        <v xml:space="preserve">PCB106 </v>
      </c>
      <c r="CL1" t="str">
        <v xml:space="preserve">PCB107 </v>
      </c>
      <c r="CM1" t="str">
        <v xml:space="preserve">PCB108+124 </v>
      </c>
      <c r="CN1" t="str">
        <v xml:space="preserve">PCB110 </v>
      </c>
      <c r="CO1" t="str">
        <v xml:space="preserve">PCB111 </v>
      </c>
      <c r="CP1" t="str">
        <v xml:space="preserve">PCB112 </v>
      </c>
      <c r="CQ1" t="str">
        <v xml:space="preserve">PCB114 </v>
      </c>
      <c r="CR1" t="str">
        <v xml:space="preserve">PCB115 </v>
      </c>
      <c r="CS1" t="str">
        <v xml:space="preserve">PCB117 </v>
      </c>
      <c r="CT1" t="str">
        <v xml:space="preserve">PCB118 </v>
      </c>
      <c r="CU1" t="str">
        <v xml:space="preserve">PCB120 </v>
      </c>
      <c r="CV1" t="str">
        <v xml:space="preserve">PCB121 </v>
      </c>
      <c r="CW1" t="str">
        <v xml:space="preserve">PCB122 </v>
      </c>
      <c r="CX1" t="str">
        <v xml:space="preserve">PCB123 </v>
      </c>
      <c r="CY1" t="str">
        <v xml:space="preserve">PCB126 </v>
      </c>
      <c r="CZ1" t="str">
        <v xml:space="preserve">PCB127 </v>
      </c>
      <c r="DA1" t="str">
        <v>PCB128+166</v>
      </c>
      <c r="DB1" t="str">
        <v xml:space="preserve">PCB129+138+163 </v>
      </c>
      <c r="DC1" t="str">
        <v xml:space="preserve">PCB130 </v>
      </c>
      <c r="DD1" t="str">
        <v xml:space="preserve">PCB131 </v>
      </c>
      <c r="DE1" t="str">
        <v xml:space="preserve">PCB132 </v>
      </c>
      <c r="DF1" t="str">
        <v xml:space="preserve">PCB133 </v>
      </c>
      <c r="DG1" t="str">
        <v xml:space="preserve">PCB134 </v>
      </c>
      <c r="DH1" t="str">
        <v xml:space="preserve">PCB135+151 </v>
      </c>
      <c r="DI1" t="str">
        <v xml:space="preserve">PCB136 </v>
      </c>
      <c r="DJ1" t="str">
        <v xml:space="preserve">PCB137 </v>
      </c>
      <c r="DK1" t="str">
        <v xml:space="preserve">PCB139+140 </v>
      </c>
      <c r="DL1" t="str">
        <v xml:space="preserve">PCB141 </v>
      </c>
      <c r="DM1" t="str">
        <v xml:space="preserve">PCB143 </v>
      </c>
      <c r="DN1" t="str">
        <v xml:space="preserve">PCB142 </v>
      </c>
      <c r="DO1" t="str">
        <v xml:space="preserve">PCB144 </v>
      </c>
      <c r="DP1" t="str">
        <v xml:space="preserve">PCB145 </v>
      </c>
      <c r="DQ1" t="str">
        <v xml:space="preserve">PCB146 </v>
      </c>
      <c r="DR1" t="str">
        <v xml:space="preserve">PCB147+149 </v>
      </c>
      <c r="DS1" t="str">
        <v xml:space="preserve">PCB148 </v>
      </c>
      <c r="DT1" t="str">
        <v xml:space="preserve">PCB150 </v>
      </c>
      <c r="DU1" t="str">
        <v xml:space="preserve">PCB152 </v>
      </c>
      <c r="DV1" t="str">
        <v xml:space="preserve">PCB153+168 </v>
      </c>
      <c r="DW1" t="str">
        <v xml:space="preserve">PCB154 </v>
      </c>
      <c r="DX1" t="str">
        <v xml:space="preserve">PCB155 </v>
      </c>
      <c r="DY1" t="str">
        <v xml:space="preserve">PCB156+157 </v>
      </c>
      <c r="DZ1" t="str">
        <v xml:space="preserve">PCB158 </v>
      </c>
      <c r="EA1" t="str">
        <v xml:space="preserve">PCB159 </v>
      </c>
      <c r="EB1" t="str">
        <v xml:space="preserve">PCB160 </v>
      </c>
      <c r="EC1" t="str">
        <v xml:space="preserve">PCB161 </v>
      </c>
      <c r="ED1" t="str">
        <v xml:space="preserve">PCB162 </v>
      </c>
      <c r="EE1" t="str">
        <v xml:space="preserve">PCB164 </v>
      </c>
      <c r="EF1" t="str">
        <v xml:space="preserve">PCB165 </v>
      </c>
      <c r="EG1" t="str">
        <v xml:space="preserve">PCB167 </v>
      </c>
      <c r="EH1" t="str">
        <v xml:space="preserve">PCB169 </v>
      </c>
      <c r="EI1" t="str">
        <v xml:space="preserve">PCB170 </v>
      </c>
      <c r="EJ1" t="str">
        <v xml:space="preserve">PCB171+173 </v>
      </c>
      <c r="EK1" t="str">
        <v xml:space="preserve">PCB172 </v>
      </c>
      <c r="EL1" t="str">
        <v xml:space="preserve">PCB174 </v>
      </c>
      <c r="EM1" t="str">
        <v xml:space="preserve">PCB175 </v>
      </c>
      <c r="EN1" t="str">
        <v xml:space="preserve">PCB176 </v>
      </c>
      <c r="EO1" t="str">
        <v xml:space="preserve">PCB177 </v>
      </c>
      <c r="EP1" t="str">
        <v xml:space="preserve">PCB178 </v>
      </c>
      <c r="EQ1" t="str">
        <v xml:space="preserve">PCB179 </v>
      </c>
      <c r="ER1" t="str">
        <v xml:space="preserve">PCB180+193 </v>
      </c>
      <c r="ES1" t="str">
        <v xml:space="preserve">PCB181 </v>
      </c>
      <c r="ET1" t="str">
        <v xml:space="preserve">PCB182 </v>
      </c>
      <c r="EU1" t="str">
        <v xml:space="preserve">PCB183 </v>
      </c>
      <c r="EV1" t="str">
        <v xml:space="preserve">PCB184 </v>
      </c>
      <c r="EW1" t="str">
        <v xml:space="preserve">PCB185 </v>
      </c>
      <c r="EX1" t="str">
        <v xml:space="preserve">PCB186 </v>
      </c>
      <c r="EY1" t="str">
        <v xml:space="preserve">PCB187 </v>
      </c>
      <c r="EZ1" t="str">
        <v xml:space="preserve">PCB188 </v>
      </c>
      <c r="FA1" t="str">
        <v xml:space="preserve">PCB189 </v>
      </c>
      <c r="FB1" t="str">
        <v xml:space="preserve">PCB190 </v>
      </c>
      <c r="FC1" t="str">
        <v xml:space="preserve">PCB191 </v>
      </c>
      <c r="FD1" t="str">
        <v xml:space="preserve">PCB192 </v>
      </c>
      <c r="FE1" t="str">
        <v xml:space="preserve">PCB194 </v>
      </c>
      <c r="FF1" t="str">
        <v xml:space="preserve">PCB195 </v>
      </c>
      <c r="FG1" t="str">
        <v xml:space="preserve">PCB196 </v>
      </c>
      <c r="FH1" t="str">
        <v xml:space="preserve">PCB197 </v>
      </c>
      <c r="FI1" t="str">
        <v xml:space="preserve">PCB198+199 </v>
      </c>
      <c r="FJ1" t="str">
        <v xml:space="preserve">PCB200 </v>
      </c>
      <c r="FK1" t="str">
        <v xml:space="preserve">PCB201 </v>
      </c>
      <c r="FL1" t="str">
        <v xml:space="preserve">PCB202 </v>
      </c>
      <c r="FM1" t="str">
        <v xml:space="preserve">PCB203 </v>
      </c>
      <c r="FN1" t="str">
        <v xml:space="preserve">PCB205 </v>
      </c>
      <c r="FO1" t="str">
        <v xml:space="preserve">PCB206 </v>
      </c>
      <c r="FP1" t="str">
        <v xml:space="preserve">PCB207 </v>
      </c>
      <c r="FQ1" t="str">
        <v xml:space="preserve">PCB208 </v>
      </c>
      <c r="FR1" t="str">
        <v xml:space="preserve">PCB209 </v>
      </c>
    </row>
    <row r="2" spans="1:174" x14ac:dyDescent="0.2">
      <c r="A2" t="str">
        <f t="array" ref="A2:A5">TRANSPOSE(WD!AG2:AJ2)</f>
        <v>ROT001</v>
      </c>
      <c r="B2">
        <f t="array" ref="B2:B5">TRANSPOSE(WD!AG1:AJ1)</f>
        <v>24.633333333302289</v>
      </c>
      <c r="C2">
        <f t="array" ref="C2:FR5">TRANSPOSE(WD!AG3:AJ174)</f>
        <v>0.4653521449376663</v>
      </c>
      <c r="D2">
        <v>5.1041235382551717E-2</v>
      </c>
      <c r="E2">
        <v>0.21576171575216718</v>
      </c>
      <c r="F2">
        <v>1.0543775303942622</v>
      </c>
      <c r="G2">
        <v>0.1056544696710558</v>
      </c>
      <c r="H2">
        <v>0.50629806435805935</v>
      </c>
      <c r="I2">
        <v>0.16664214941377364</v>
      </c>
      <c r="J2">
        <v>2.1886923362555732</v>
      </c>
      <c r="K2">
        <v>0.18564525567896467</v>
      </c>
      <c r="L2">
        <v>0.11281793911429475</v>
      </c>
      <c r="M2">
        <v>0.8654239966606313</v>
      </c>
      <c r="N2">
        <v>0.25431357053335252</v>
      </c>
      <c r="O2">
        <v>8.0982766938015274E-2</v>
      </c>
      <c r="P2">
        <v>0.55800671048943584</v>
      </c>
      <c r="Q2">
        <v>1.3680632705372562</v>
      </c>
      <c r="R2">
        <v>1.3644136421935005</v>
      </c>
      <c r="S2">
        <v>2.8174700311743059</v>
      </c>
      <c r="T2">
        <v>0.40318506299868317</v>
      </c>
      <c r="U2">
        <v>1.9897995265468276</v>
      </c>
      <c r="V2">
        <v>1.4745972080860905</v>
      </c>
      <c r="W2">
        <v>0.8388831846489162</v>
      </c>
      <c r="X2">
        <v>4.3269210114842395E-2</v>
      </c>
      <c r="Y2">
        <v>8.9546772172946862E-2</v>
      </c>
      <c r="Z2">
        <v>0.32354154811225905</v>
      </c>
      <c r="AA2">
        <v>0.50870508776363599</v>
      </c>
      <c r="AB2">
        <v>0.23189345889206811</v>
      </c>
      <c r="AC2">
        <v>2.8041518488515207</v>
      </c>
      <c r="AD2">
        <v>0.74565075156094518</v>
      </c>
      <c r="AE2">
        <v>5.4548852772886819E-2</v>
      </c>
      <c r="AF2">
        <v>0.10106944518014338</v>
      </c>
      <c r="AG2">
        <v>0.14485702051728633</v>
      </c>
      <c r="AH2">
        <v>0.57518629547971711</v>
      </c>
      <c r="AI2">
        <v>8.4806185925793878E-2</v>
      </c>
      <c r="AJ2">
        <v>6.4643138342501363E-2</v>
      </c>
      <c r="AK2">
        <v>2.152590187574412</v>
      </c>
      <c r="AL2">
        <v>0.2093063171925143</v>
      </c>
      <c r="AM2">
        <v>1.3696168531187387</v>
      </c>
      <c r="AN2">
        <v>0.31889255067871858</v>
      </c>
      <c r="AO2">
        <v>13.207972082584703</v>
      </c>
      <c r="AP2">
        <v>0.71029941498985305</v>
      </c>
      <c r="AQ2">
        <v>0.33843314467093777</v>
      </c>
      <c r="AR2">
        <v>1.0528634923033575</v>
      </c>
      <c r="AS2">
        <v>7.8036233498907004</v>
      </c>
      <c r="AT2">
        <v>1.6237789136892882</v>
      </c>
      <c r="AU2">
        <v>39.247050834019966</v>
      </c>
      <c r="AV2">
        <v>8.828014062291599E-2</v>
      </c>
      <c r="AW2">
        <v>0.43652281531508041</v>
      </c>
      <c r="AX2">
        <v>1.2892203813831171</v>
      </c>
      <c r="AY2">
        <v>0.10029997109188027</v>
      </c>
      <c r="AZ2">
        <v>0.34520732361957068</v>
      </c>
      <c r="BA2">
        <v>0.57010052883700124</v>
      </c>
      <c r="BB2">
        <v>0.78895795269452995</v>
      </c>
      <c r="BC2">
        <v>20.119509459219671</v>
      </c>
      <c r="BD2">
        <v>0.30200803094172374</v>
      </c>
      <c r="BE2">
        <v>3.9815920572973749</v>
      </c>
      <c r="BF2">
        <v>3.3020701450551209</v>
      </c>
      <c r="BG2">
        <v>0.17847712234930618</v>
      </c>
      <c r="BH2">
        <v>0.1724822554128454</v>
      </c>
      <c r="BI2">
        <v>0.11095961258665187</v>
      </c>
      <c r="BJ2">
        <v>0.26988798990956553</v>
      </c>
      <c r="BK2">
        <v>0.36446492305370581</v>
      </c>
      <c r="BL2">
        <v>0.13774334795148369</v>
      </c>
      <c r="BM2">
        <v>0.28365332312561303</v>
      </c>
      <c r="BN2">
        <v>0.20433203980402342</v>
      </c>
      <c r="BO2">
        <v>0.23933142364832619</v>
      </c>
      <c r="BP2">
        <v>1.0928472406466898</v>
      </c>
      <c r="BQ2">
        <v>2.6856019832959741</v>
      </c>
      <c r="BR2">
        <v>6.6810799962769236</v>
      </c>
      <c r="BS2">
        <v>1.0813454584127111</v>
      </c>
      <c r="BT2">
        <v>3.4138133440271248</v>
      </c>
      <c r="BU2">
        <v>5.2159989210032682</v>
      </c>
      <c r="BV2">
        <v>1.470520204649322</v>
      </c>
      <c r="BW2">
        <v>0.21912271402268144</v>
      </c>
      <c r="BX2">
        <v>17.659744854107508</v>
      </c>
      <c r="BY2">
        <v>1.5700022939177181</v>
      </c>
      <c r="BZ2">
        <v>3.5021584738649474</v>
      </c>
      <c r="CA2">
        <v>0.49861113049160466</v>
      </c>
      <c r="CB2">
        <v>0.17565617066696934</v>
      </c>
      <c r="CC2">
        <v>23.360357012620888</v>
      </c>
      <c r="CD2">
        <v>0.31452690160313967</v>
      </c>
      <c r="CE2">
        <v>8.8529822169396991E-2</v>
      </c>
      <c r="CF2">
        <v>3.6317874701879447</v>
      </c>
      <c r="CG2">
        <v>0.59091655938418108</v>
      </c>
      <c r="CH2">
        <v>0.17422329146697932</v>
      </c>
      <c r="CI2">
        <v>5.8071635809808043E-2</v>
      </c>
      <c r="CJ2">
        <v>1.0020255984160595</v>
      </c>
      <c r="CK2">
        <v>6.497575160150823E-2</v>
      </c>
      <c r="CL2">
        <v>0.42678560525383991</v>
      </c>
      <c r="CM2">
        <v>0.35758971921444399</v>
      </c>
      <c r="CN2">
        <v>9.5324112109073251</v>
      </c>
      <c r="CO2">
        <v>9.7091409428086792E-2</v>
      </c>
      <c r="CP2">
        <v>8.3678039020213896E-2</v>
      </c>
      <c r="CQ2">
        <v>0.20419496139517615</v>
      </c>
      <c r="CR2">
        <v>0.89513104064277738</v>
      </c>
      <c r="CS2">
        <v>0.3769610219527405</v>
      </c>
      <c r="CT2">
        <v>4.4807341963736276</v>
      </c>
      <c r="CU2">
        <v>0.11430185379855386</v>
      </c>
      <c r="CV2">
        <v>6.1641395042617168E-2</v>
      </c>
      <c r="CW2">
        <v>0.13427047112462473</v>
      </c>
      <c r="CX2">
        <v>0.13530811438429258</v>
      </c>
      <c r="CY2">
        <v>7.5320015831273068E-2</v>
      </c>
      <c r="CZ2">
        <v>6.084351586413865E-2</v>
      </c>
      <c r="DA2">
        <v>0.34597013955680744</v>
      </c>
      <c r="DB2">
        <v>2.8506503515427477</v>
      </c>
      <c r="DC2">
        <v>0.29550967266758305</v>
      </c>
      <c r="DD2">
        <v>0.21433039904208132</v>
      </c>
      <c r="DE2">
        <v>1.8882440720045883</v>
      </c>
      <c r="DF2">
        <v>0.10823059471239695</v>
      </c>
      <c r="DG2">
        <v>0.7431589466748233</v>
      </c>
      <c r="DH2">
        <v>2.8116052394986459</v>
      </c>
      <c r="DI2">
        <v>2.0427752917621791</v>
      </c>
      <c r="DJ2">
        <v>0.27897755412964992</v>
      </c>
      <c r="DK2">
        <v>0.32018103695087796</v>
      </c>
      <c r="DL2">
        <v>0.64199667461684651</v>
      </c>
      <c r="DM2">
        <v>4.0644240056721445E-2</v>
      </c>
      <c r="DN2">
        <v>3.5806480973550069E-2</v>
      </c>
      <c r="DO2">
        <v>0.50048702010513924</v>
      </c>
      <c r="DP2">
        <v>5.4354671137146184E-2</v>
      </c>
      <c r="DQ2">
        <v>0.44560339122210163</v>
      </c>
      <c r="DR2">
        <v>5.6264149694134709</v>
      </c>
      <c r="DS2">
        <v>7.3049226242579646E-2</v>
      </c>
      <c r="DT2">
        <v>5.3242094889172413E-2</v>
      </c>
      <c r="DU2">
        <v>6.0910549945872E-2</v>
      </c>
      <c r="DV2">
        <v>2.5320062282976501</v>
      </c>
      <c r="DW2">
        <v>0.158788667104732</v>
      </c>
      <c r="DX2">
        <v>5.1333019279535472E-2</v>
      </c>
      <c r="DY2">
        <v>0.12750353982680532</v>
      </c>
      <c r="DZ2">
        <v>0.32230830849175424</v>
      </c>
      <c r="EA2">
        <v>6.249917549592738E-2</v>
      </c>
      <c r="EB2">
        <v>3.7271408667403395E-2</v>
      </c>
      <c r="EC2">
        <v>2.7734844393463919E-2</v>
      </c>
      <c r="ED2">
        <v>8.0087927174851137E-2</v>
      </c>
      <c r="EE2">
        <v>0.1914542502996863</v>
      </c>
      <c r="EF2">
        <v>2.9040304600381147E-2</v>
      </c>
      <c r="EG2">
        <v>0.11675840244833946</v>
      </c>
      <c r="EH2">
        <v>8.1476783344341983E-2</v>
      </c>
      <c r="EI2">
        <v>0.15701876112268279</v>
      </c>
      <c r="EJ2">
        <v>0.15180719551058411</v>
      </c>
      <c r="EK2">
        <v>0.1143863489620249</v>
      </c>
      <c r="EL2">
        <v>0.20131091247222535</v>
      </c>
      <c r="EM2">
        <v>8.0462660812636699E-2</v>
      </c>
      <c r="EN2">
        <v>0.10560488593804208</v>
      </c>
      <c r="EO2">
        <v>0.16135547229138872</v>
      </c>
      <c r="EP2">
        <v>0.13054245033884651</v>
      </c>
      <c r="EQ2">
        <v>0.19227491862365789</v>
      </c>
      <c r="ER2">
        <v>0.21423934984524765</v>
      </c>
      <c r="ES2">
        <v>0.31895793260819294</v>
      </c>
      <c r="ET2">
        <v>0.5470660333213242</v>
      </c>
      <c r="EU2">
        <v>0.16713722225371536</v>
      </c>
      <c r="EV2">
        <v>0.46860032598685142</v>
      </c>
      <c r="EW2">
        <v>5.6321511116880191E-2</v>
      </c>
      <c r="EX2">
        <v>9.9644798725741654E-2</v>
      </c>
      <c r="EY2">
        <v>0.23133959977560317</v>
      </c>
      <c r="EZ2">
        <v>0.35991136422787762</v>
      </c>
      <c r="FA2">
        <v>0.25536925255963927</v>
      </c>
      <c r="FB2">
        <v>0.16741082135995139</v>
      </c>
      <c r="FC2">
        <v>7.2585028691310671E-2</v>
      </c>
      <c r="FD2">
        <v>0.10021883356173766</v>
      </c>
      <c r="FE2">
        <v>0.11490019570543807</v>
      </c>
      <c r="FF2">
        <v>0.11193741514878475</v>
      </c>
      <c r="FG2">
        <v>0.10677737110335091</v>
      </c>
      <c r="FH2">
        <v>6.1835525093085958E-2</v>
      </c>
      <c r="FI2">
        <v>0.13155733306239625</v>
      </c>
      <c r="FJ2">
        <v>3.2221306183964876E-2</v>
      </c>
      <c r="FK2">
        <v>5.0136328991208581E-2</v>
      </c>
      <c r="FL2">
        <v>5.4858278576091817E-2</v>
      </c>
      <c r="FM2">
        <v>0.10262721269566863</v>
      </c>
      <c r="FN2">
        <v>8.27549707157932E-2</v>
      </c>
      <c r="FO2">
        <v>0.35956545739391871</v>
      </c>
      <c r="FP2">
        <v>9.6208045364173989E-2</v>
      </c>
      <c r="FQ2">
        <v>9.4710323707540206E-2</v>
      </c>
      <c r="FR2">
        <v>0.15527232112815029</v>
      </c>
    </row>
    <row r="3" spans="1:174" x14ac:dyDescent="0.2">
      <c r="A3" t="str">
        <v>ROT002</v>
      </c>
      <c r="B3">
        <v>48.75</v>
      </c>
      <c r="C3">
        <v>0.58437740816403194</v>
      </c>
      <c r="D3">
        <v>0.1272709289151065</v>
      </c>
      <c r="E3">
        <v>0.21410808306867621</v>
      </c>
      <c r="F3">
        <v>2.6024508448369579</v>
      </c>
      <c r="G3">
        <v>0.20104478312737598</v>
      </c>
      <c r="H3">
        <v>1.3318523080550806</v>
      </c>
      <c r="I3">
        <v>0.32930736740068478</v>
      </c>
      <c r="J3">
        <v>6.1064743530535148</v>
      </c>
      <c r="K3">
        <v>0.46839420002952287</v>
      </c>
      <c r="L3">
        <v>0.2630204529056922</v>
      </c>
      <c r="M3">
        <v>1.7577885283993</v>
      </c>
      <c r="N3">
        <v>0.62890168537135338</v>
      </c>
      <c r="O3">
        <v>0.15492965766500616</v>
      </c>
      <c r="P3">
        <v>1.6819853767868993</v>
      </c>
      <c r="Q3">
        <v>2.2365835119036719</v>
      </c>
      <c r="R3">
        <v>2.4958407281441901</v>
      </c>
      <c r="S3">
        <v>5.7306489699034264</v>
      </c>
      <c r="T3">
        <v>0.73186206625262318</v>
      </c>
      <c r="U3">
        <v>3.6669628410188961</v>
      </c>
      <c r="V3">
        <v>2.8771640068764066</v>
      </c>
      <c r="W3">
        <v>1.4977038303373715</v>
      </c>
      <c r="X3">
        <v>7.8763256349145633E-2</v>
      </c>
      <c r="Y3">
        <v>0.2921251550107048</v>
      </c>
      <c r="Z3">
        <v>0.5538608093675399</v>
      </c>
      <c r="AA3">
        <v>0.97246826450867052</v>
      </c>
      <c r="AB3">
        <v>0.41529301955568398</v>
      </c>
      <c r="AC3">
        <v>5.6761435738993606</v>
      </c>
      <c r="AD3">
        <v>1.441813214012746</v>
      </c>
      <c r="AE3">
        <v>5.5427897772747453E-2</v>
      </c>
      <c r="AF3">
        <v>0.12664075602271327</v>
      </c>
      <c r="AG3">
        <v>0.28942806510897623</v>
      </c>
      <c r="AH3">
        <v>0.80300786270586433</v>
      </c>
      <c r="AI3">
        <v>0.13608078784497249</v>
      </c>
      <c r="AJ3">
        <v>9.6405616766751218E-2</v>
      </c>
      <c r="AK3">
        <v>3.9199981052750652</v>
      </c>
      <c r="AL3">
        <v>0.56037804338621267</v>
      </c>
      <c r="AM3">
        <v>2.8452052728288697</v>
      </c>
      <c r="AN3">
        <v>0.51160208917224648</v>
      </c>
      <c r="AO3">
        <v>27.038789976946607</v>
      </c>
      <c r="AP3">
        <v>1.4547313041878371</v>
      </c>
      <c r="AQ3">
        <v>0.50829477212135499</v>
      </c>
      <c r="AR3">
        <v>2.160990437651745</v>
      </c>
      <c r="AS3">
        <v>15.649200493406344</v>
      </c>
      <c r="AT3">
        <v>2.9309233642008157</v>
      </c>
      <c r="AU3">
        <v>75.683716806183668</v>
      </c>
      <c r="AV3">
        <v>0.12970611516954528</v>
      </c>
      <c r="AW3">
        <v>1.1321776201282192</v>
      </c>
      <c r="AX3">
        <v>2.2640520595987783</v>
      </c>
      <c r="AY3">
        <v>0.37249442767580998</v>
      </c>
      <c r="AZ3">
        <v>0.24061542531192984</v>
      </c>
      <c r="BA3">
        <v>1.0194576632566708</v>
      </c>
      <c r="BB3">
        <v>1.4110328174784263</v>
      </c>
      <c r="BC3">
        <v>40.734910810350918</v>
      </c>
      <c r="BD3">
        <v>0.45922230459917246</v>
      </c>
      <c r="BE3">
        <v>8.1578698833158487</v>
      </c>
      <c r="BF3">
        <v>6.6514979815253854</v>
      </c>
      <c r="BG3">
        <v>0.2680558617319318</v>
      </c>
      <c r="BH3">
        <v>0.21896073322538956</v>
      </c>
      <c r="BI3">
        <v>0.19115839493729408</v>
      </c>
      <c r="BJ3">
        <v>0.99819996001350864</v>
      </c>
      <c r="BK3">
        <v>0.40582514524994884</v>
      </c>
      <c r="BL3">
        <v>0.32066022013232959</v>
      </c>
      <c r="BM3">
        <v>0.47128532106802995</v>
      </c>
      <c r="BN3">
        <v>0.33305622054743067</v>
      </c>
      <c r="BO3">
        <v>0.46781790073005936</v>
      </c>
      <c r="BP3">
        <v>2.1289137594531651</v>
      </c>
      <c r="BQ3">
        <v>3.0332306311645816</v>
      </c>
      <c r="BR3">
        <v>12.207688868234634</v>
      </c>
      <c r="BS3">
        <v>1.5081969024659376</v>
      </c>
      <c r="BT3">
        <v>6.3353391648626456</v>
      </c>
      <c r="BU3">
        <v>11.065334719096102</v>
      </c>
      <c r="BV3">
        <v>3.3680612362295808</v>
      </c>
      <c r="BW3">
        <v>0.37903917613184945</v>
      </c>
      <c r="BX3">
        <v>33.397144001274761</v>
      </c>
      <c r="BY3">
        <v>3.0188541056449787</v>
      </c>
      <c r="BZ3">
        <v>6.3296439832276574</v>
      </c>
      <c r="CA3">
        <v>0.46694976223576756</v>
      </c>
      <c r="CB3">
        <v>0.27719704726731148</v>
      </c>
      <c r="CC3">
        <v>44.343156812805816</v>
      </c>
      <c r="CD3">
        <v>0.50935005093250196</v>
      </c>
      <c r="CE3">
        <v>0.3095065730071701</v>
      </c>
      <c r="CF3">
        <v>7.5368223538526964</v>
      </c>
      <c r="CG3">
        <v>1.4879717996690986</v>
      </c>
      <c r="CH3">
        <v>0.34627339584714789</v>
      </c>
      <c r="CI3">
        <v>5.361394565434046E-2</v>
      </c>
      <c r="CJ3">
        <v>1.8754109471200016</v>
      </c>
      <c r="CK3">
        <v>6.3648075803331705E-2</v>
      </c>
      <c r="CL3">
        <v>0.75491464258925944</v>
      </c>
      <c r="CM3">
        <v>0.61955688140103837</v>
      </c>
      <c r="CN3">
        <v>18.028051738966397</v>
      </c>
      <c r="CO3">
        <v>0.12991759876559109</v>
      </c>
      <c r="CP3">
        <v>0.23067733920155825</v>
      </c>
      <c r="CQ3">
        <v>0.38057061449730217</v>
      </c>
      <c r="CR3">
        <v>1.3986491405201471</v>
      </c>
      <c r="CS3">
        <v>1.117283406696735</v>
      </c>
      <c r="CT3">
        <v>9.5540458483209765</v>
      </c>
      <c r="CU3">
        <v>0.11306552598396215</v>
      </c>
      <c r="CV3">
        <v>4.2004766260788792E-2</v>
      </c>
      <c r="CW3">
        <v>0.32023933153942719</v>
      </c>
      <c r="CX3">
        <v>0.21123107582326398</v>
      </c>
      <c r="CY3">
        <v>9.4328668616435934E-2</v>
      </c>
      <c r="CZ3">
        <v>0.1230457304963979</v>
      </c>
      <c r="DA3">
        <v>0.64655298053491583</v>
      </c>
      <c r="DB3">
        <v>5.779228265330036</v>
      </c>
      <c r="DC3">
        <v>0.54203422237121213</v>
      </c>
      <c r="DD3">
        <v>0.41045682330238864</v>
      </c>
      <c r="DE3">
        <v>4.2998817639834037</v>
      </c>
      <c r="DF3">
        <v>0.22956172397410268</v>
      </c>
      <c r="DG3">
        <v>1.5716066835443294</v>
      </c>
      <c r="DH3">
        <v>4.5507984718130761</v>
      </c>
      <c r="DI3">
        <v>4.0542451867345122</v>
      </c>
      <c r="DJ3">
        <v>0.50235171397774336</v>
      </c>
      <c r="DK3">
        <v>0.57302244578925376</v>
      </c>
      <c r="DL3">
        <v>1.1595536172590428</v>
      </c>
      <c r="DM3">
        <v>7.6042114734267405E-2</v>
      </c>
      <c r="DN3">
        <v>4.0032003184111334E-2</v>
      </c>
      <c r="DO3">
        <v>0.94336691432226571</v>
      </c>
      <c r="DP3">
        <v>7.9759397751308719E-2</v>
      </c>
      <c r="DQ3">
        <v>0.957216312372552</v>
      </c>
      <c r="DR3">
        <v>11.461215529368703</v>
      </c>
      <c r="DS3">
        <v>8.7093146966939566E-2</v>
      </c>
      <c r="DT3">
        <v>7.5606596711338403E-2</v>
      </c>
      <c r="DU3">
        <v>9.5763660340493412E-2</v>
      </c>
      <c r="DV3">
        <v>5.048585935093314</v>
      </c>
      <c r="DW3">
        <v>0.23085709310581659</v>
      </c>
      <c r="DX3">
        <v>5.8488005605790622E-2</v>
      </c>
      <c r="DY3">
        <v>0.2681392702707997</v>
      </c>
      <c r="DZ3">
        <v>0.67362596563812882</v>
      </c>
      <c r="EA3">
        <v>5.9514290845982094E-2</v>
      </c>
      <c r="EB3">
        <v>5.4691621648381525E-2</v>
      </c>
      <c r="EC3">
        <v>2.7392737004522841E-2</v>
      </c>
      <c r="ED3">
        <v>0.10556887779177795</v>
      </c>
      <c r="EE3">
        <v>0.36270313592217213</v>
      </c>
      <c r="EF3">
        <v>6.2714056651866953E-2</v>
      </c>
      <c r="EG3">
        <v>0.19363319001292312</v>
      </c>
      <c r="EH3">
        <v>0.11322386053548909</v>
      </c>
      <c r="EI3">
        <v>0.22195128198766639</v>
      </c>
      <c r="EJ3">
        <v>0.24809262411633265</v>
      </c>
      <c r="EK3">
        <v>0.1985376803827239</v>
      </c>
      <c r="EL3">
        <v>0.27981934393377655</v>
      </c>
      <c r="EM3">
        <v>0.10768568022214825</v>
      </c>
      <c r="EN3">
        <v>0.14217324687879565</v>
      </c>
      <c r="EO3">
        <v>0.2304993047032417</v>
      </c>
      <c r="EP3">
        <v>0.18324743004061686</v>
      </c>
      <c r="EQ3">
        <v>0.36661423345194494</v>
      </c>
      <c r="ER3">
        <v>0.37162596352739374</v>
      </c>
      <c r="ES3">
        <v>0.36521311286830938</v>
      </c>
      <c r="ET3">
        <v>0.60771947617273447</v>
      </c>
      <c r="EU3">
        <v>0.24170572596486814</v>
      </c>
      <c r="EV3">
        <v>0.5521281972644756</v>
      </c>
      <c r="EW3">
        <v>9.7605752011757682E-2</v>
      </c>
      <c r="EX3">
        <v>9.8787986962682289E-2</v>
      </c>
      <c r="EY3">
        <v>0.34997423495195668</v>
      </c>
      <c r="EZ3">
        <v>0.52283715357311189</v>
      </c>
      <c r="FA3">
        <v>0.28019835429807077</v>
      </c>
      <c r="FB3">
        <v>0.19706266199142944</v>
      </c>
      <c r="FC3">
        <v>0.1426465330290238</v>
      </c>
      <c r="FD3">
        <v>0.10586810807418363</v>
      </c>
      <c r="FE3">
        <v>0.25868509840595161</v>
      </c>
      <c r="FF3">
        <v>0.21067061672760037</v>
      </c>
      <c r="FG3">
        <v>0.16373390948442743</v>
      </c>
      <c r="FH3">
        <v>8.9998127972227907E-2</v>
      </c>
      <c r="FI3">
        <v>0.2072119104487305</v>
      </c>
      <c r="FJ3">
        <v>8.5976547093076477E-2</v>
      </c>
      <c r="FK3">
        <v>9.5423100454946355E-2</v>
      </c>
      <c r="FL3">
        <v>7.5850981289238117E-2</v>
      </c>
      <c r="FM3">
        <v>0.12945238313011698</v>
      </c>
      <c r="FN3">
        <v>0.20313892643657105</v>
      </c>
      <c r="FO3">
        <v>0.37070000760001837</v>
      </c>
      <c r="FP3">
        <v>0.18440075868549566</v>
      </c>
      <c r="FQ3">
        <v>0.13968387126044932</v>
      </c>
      <c r="FR3">
        <v>0.28235677991879155</v>
      </c>
    </row>
    <row r="4" spans="1:174" x14ac:dyDescent="0.2">
      <c r="A4" t="str">
        <v>ROT003</v>
      </c>
      <c r="B4">
        <v>73.250000000058208</v>
      </c>
      <c r="C4">
        <v>0.63642373510246342</v>
      </c>
      <c r="D4">
        <v>0.12178360188625566</v>
      </c>
      <c r="E4">
        <v>0.36620704646741442</v>
      </c>
      <c r="F4">
        <v>2.5933291098279447</v>
      </c>
      <c r="G4">
        <v>0.20034010997657631</v>
      </c>
      <c r="H4">
        <v>1.3271840916123674</v>
      </c>
      <c r="I4">
        <v>0.3281531267556006</v>
      </c>
      <c r="J4">
        <v>6.0850708206877089</v>
      </c>
      <c r="K4">
        <v>0.46675245229741713</v>
      </c>
      <c r="L4">
        <v>0.26209855158405299</v>
      </c>
      <c r="M4">
        <v>1.7516273818055992</v>
      </c>
      <c r="N4">
        <v>0.62669734997264248</v>
      </c>
      <c r="O4">
        <v>0.1543866205947533</v>
      </c>
      <c r="P4">
        <v>1.6760899244572143</v>
      </c>
      <c r="Q4">
        <v>2.924932661672107</v>
      </c>
      <c r="R4">
        <v>3.5080795480798632</v>
      </c>
      <c r="S4">
        <v>7.9290009794109952</v>
      </c>
      <c r="T4">
        <v>1.0344129683065562</v>
      </c>
      <c r="U4">
        <v>5.6877284850539311</v>
      </c>
      <c r="V4">
        <v>4.310476172720886</v>
      </c>
      <c r="W4">
        <v>2.3164959830320613</v>
      </c>
      <c r="X4">
        <v>7.0123553597269322E-2</v>
      </c>
      <c r="Y4">
        <v>0.53316120106359333</v>
      </c>
      <c r="Z4">
        <v>0.76229866717445072</v>
      </c>
      <c r="AA4">
        <v>1.4271073604691438</v>
      </c>
      <c r="AB4">
        <v>0.5728253768513204</v>
      </c>
      <c r="AC4">
        <v>8.1252096410890413</v>
      </c>
      <c r="AD4">
        <v>2.0278823833566029</v>
      </c>
      <c r="AE4">
        <v>6.9766990082148719E-2</v>
      </c>
      <c r="AF4">
        <v>0.17125247032735713</v>
      </c>
      <c r="AG4">
        <v>0.42840668236387675</v>
      </c>
      <c r="AH4">
        <v>1.3192063548202866</v>
      </c>
      <c r="AI4">
        <v>0.12851402895937558</v>
      </c>
      <c r="AJ4">
        <v>0.13143790918572951</v>
      </c>
      <c r="AK4">
        <v>6.0930532323240696</v>
      </c>
      <c r="AL4">
        <v>1.0001869762146034</v>
      </c>
      <c r="AM4">
        <v>4.3603556811445658</v>
      </c>
      <c r="AN4">
        <v>0.52138460552535215</v>
      </c>
      <c r="AO4">
        <v>40.001695145813535</v>
      </c>
      <c r="AP4">
        <v>2.1577780342953203</v>
      </c>
      <c r="AQ4">
        <v>0.81742402742363252</v>
      </c>
      <c r="AR4">
        <v>3.0021605790007571</v>
      </c>
      <c r="AS4">
        <v>24.715676617124448</v>
      </c>
      <c r="AT4">
        <v>4.1781972432262213</v>
      </c>
      <c r="AU4">
        <v>115.87939601872736</v>
      </c>
      <c r="AV4">
        <v>0.17545279396725827</v>
      </c>
      <c r="AW4">
        <v>1.154528211681372</v>
      </c>
      <c r="AX4">
        <v>3.3944081703155691</v>
      </c>
      <c r="AY4">
        <v>0.16672211929426567</v>
      </c>
      <c r="AZ4">
        <v>0.70317237698563473</v>
      </c>
      <c r="BA4">
        <v>1.3136868031242173</v>
      </c>
      <c r="BB4">
        <v>1.8973405681682527</v>
      </c>
      <c r="BC4">
        <v>57.631693928696528</v>
      </c>
      <c r="BD4">
        <v>0.70565367243851629</v>
      </c>
      <c r="BE4">
        <v>12.619241345792112</v>
      </c>
      <c r="BF4">
        <v>10.139917273912626</v>
      </c>
      <c r="BG4">
        <v>0.40267337153107502</v>
      </c>
      <c r="BH4">
        <v>0.24004076818280559</v>
      </c>
      <c r="BI4">
        <v>0.23477536310867717</v>
      </c>
      <c r="BJ4">
        <v>1.3070286351913576</v>
      </c>
      <c r="BK4">
        <v>0.72831581847418647</v>
      </c>
      <c r="BL4">
        <v>0.32256402486719693</v>
      </c>
      <c r="BM4">
        <v>0.72004966545123561</v>
      </c>
      <c r="BN4">
        <v>0.41306773885292503</v>
      </c>
      <c r="BO4">
        <v>0.84135013300000405</v>
      </c>
      <c r="BP4">
        <v>3.440240442740564</v>
      </c>
      <c r="BQ4">
        <v>8.6248006144997902</v>
      </c>
      <c r="BR4">
        <v>21.936708705835819</v>
      </c>
      <c r="BS4">
        <v>3.9675876287332645</v>
      </c>
      <c r="BT4">
        <v>11.555799003178281</v>
      </c>
      <c r="BU4">
        <v>18.053261618797883</v>
      </c>
      <c r="BV4">
        <v>5.0808170584781891</v>
      </c>
      <c r="BW4">
        <v>0.56363340541187501</v>
      </c>
      <c r="BX4">
        <v>57.169026194404253</v>
      </c>
      <c r="BY4">
        <v>6.2624314552813933</v>
      </c>
      <c r="BZ4">
        <v>10.3374769267506</v>
      </c>
      <c r="CA4">
        <v>0.60580090255448149</v>
      </c>
      <c r="CB4">
        <v>0.46725761010965944</v>
      </c>
      <c r="CC4">
        <v>75.336323110534551</v>
      </c>
      <c r="CD4">
        <v>0.79341341695788525</v>
      </c>
      <c r="CE4">
        <v>0.20043488280602098</v>
      </c>
      <c r="CF4">
        <v>12.086754232481615</v>
      </c>
      <c r="CG4">
        <v>2.6331809809430644</v>
      </c>
      <c r="CH4">
        <v>0.51513511077462415</v>
      </c>
      <c r="CI4">
        <v>6.8856705741823662E-2</v>
      </c>
      <c r="CJ4">
        <v>3.2926811235895381</v>
      </c>
      <c r="CK4">
        <v>7.1525648345654474E-2</v>
      </c>
      <c r="CL4">
        <v>1.0680848591681247</v>
      </c>
      <c r="CM4">
        <v>0.75741370040033718</v>
      </c>
      <c r="CN4">
        <v>24.499194796509663</v>
      </c>
      <c r="CO4">
        <v>0.20277388082687769</v>
      </c>
      <c r="CP4">
        <v>0.27961642846977924</v>
      </c>
      <c r="CQ4">
        <v>0.54261004739057972</v>
      </c>
      <c r="CR4">
        <v>11.276485076823887</v>
      </c>
      <c r="CS4">
        <v>1.0257533518532478</v>
      </c>
      <c r="CT4">
        <v>14.625779967925263</v>
      </c>
      <c r="CU4">
        <v>0.18635375737437374</v>
      </c>
      <c r="CV4">
        <v>8.9162350493252759E-2</v>
      </c>
      <c r="CW4">
        <v>0.42640603853711734</v>
      </c>
      <c r="CX4">
        <v>0.19216043008775696</v>
      </c>
      <c r="CY4">
        <v>0.14965200836114914</v>
      </c>
      <c r="CZ4">
        <v>0.18336442323469235</v>
      </c>
      <c r="DA4">
        <v>0.89092487126012754</v>
      </c>
      <c r="DB4">
        <v>8.3993839046548384</v>
      </c>
      <c r="DC4">
        <v>0.76836714331912337</v>
      </c>
      <c r="DD4">
        <v>0.51585148324520846</v>
      </c>
      <c r="DE4">
        <v>5.2835129038262156</v>
      </c>
      <c r="DF4">
        <v>0.31290455305376141</v>
      </c>
      <c r="DG4">
        <v>1.9003296989679574</v>
      </c>
      <c r="DH4">
        <v>6.4669453593970436</v>
      </c>
      <c r="DI4">
        <v>5.1537888188412717</v>
      </c>
      <c r="DJ4">
        <v>0.73338028353518403</v>
      </c>
      <c r="DK4">
        <v>0.67152235107145475</v>
      </c>
      <c r="DL4">
        <v>1.5921531749828506</v>
      </c>
      <c r="DM4">
        <v>7.5962507942598512E-2</v>
      </c>
      <c r="DN4">
        <v>9.5095492751890415E-2</v>
      </c>
      <c r="DO4">
        <v>1.1196131365964301</v>
      </c>
      <c r="DP4">
        <v>7.1171903586161891E-2</v>
      </c>
      <c r="DQ4">
        <v>1.199276055577591</v>
      </c>
      <c r="DR4">
        <v>13.750703503829484</v>
      </c>
      <c r="DS4">
        <v>9.6435151845345471E-2</v>
      </c>
      <c r="DT4">
        <v>0.10258145688180169</v>
      </c>
      <c r="DU4">
        <v>9.4405249309250816E-2</v>
      </c>
      <c r="DV4">
        <v>7.5049237508723863</v>
      </c>
      <c r="DW4">
        <v>0.27959884298471538</v>
      </c>
      <c r="DX4">
        <v>4.4431328797370336E-2</v>
      </c>
      <c r="DY4">
        <v>0.37865719853615631</v>
      </c>
      <c r="DZ4">
        <v>0.87997330370762483</v>
      </c>
      <c r="EA4">
        <v>8.0475991315707901E-2</v>
      </c>
      <c r="EB4">
        <v>5.870237962595707E-2</v>
      </c>
      <c r="EC4">
        <v>4.0506255039437361E-2</v>
      </c>
      <c r="ED4">
        <v>7.3290243962810947E-2</v>
      </c>
      <c r="EE4">
        <v>0.50523823202155027</v>
      </c>
      <c r="EF4">
        <v>3.8361628763534203E-2</v>
      </c>
      <c r="EG4">
        <v>0.2270915305774274</v>
      </c>
      <c r="EH4">
        <v>0.15751131731498555</v>
      </c>
      <c r="EI4">
        <v>0.23638482129106958</v>
      </c>
      <c r="EJ4">
        <v>0.25688551436632057</v>
      </c>
      <c r="EK4">
        <v>0.23474413189021806</v>
      </c>
      <c r="EL4">
        <v>0.37303722933954186</v>
      </c>
      <c r="EM4">
        <v>0.12817932779478017</v>
      </c>
      <c r="EN4">
        <v>0.17758023790595426</v>
      </c>
      <c r="EO4">
        <v>0.28076295566724641</v>
      </c>
      <c r="EP4">
        <v>0.21700693956544306</v>
      </c>
      <c r="EQ4">
        <v>0.41002846339797094</v>
      </c>
      <c r="ER4">
        <v>0.4364281238690409</v>
      </c>
      <c r="ES4">
        <v>0.49091131586911085</v>
      </c>
      <c r="ET4">
        <v>1.0012528101787994</v>
      </c>
      <c r="EU4">
        <v>0.34203944372515455</v>
      </c>
      <c r="EV4">
        <v>0.93002619436455158</v>
      </c>
      <c r="EW4">
        <v>9.743186563511326E-2</v>
      </c>
      <c r="EX4">
        <v>0.16188282310764635</v>
      </c>
      <c r="EY4">
        <v>0.48921464057897335</v>
      </c>
      <c r="EZ4">
        <v>0.6188740401961218</v>
      </c>
      <c r="FA4">
        <v>0.25313121587194498</v>
      </c>
      <c r="FB4">
        <v>0.19096447016992593</v>
      </c>
      <c r="FC4">
        <v>0.14111515900826496</v>
      </c>
      <c r="FD4">
        <v>0.10571977636433648</v>
      </c>
      <c r="FE4">
        <v>0.25239884915845623</v>
      </c>
      <c r="FF4">
        <v>0.15811172432105464</v>
      </c>
      <c r="FG4">
        <v>0.11956791669869719</v>
      </c>
      <c r="FH4">
        <v>7.3799230937342516E-2</v>
      </c>
      <c r="FI4">
        <v>0.18409642298925968</v>
      </c>
      <c r="FJ4">
        <v>5.8389147085261502E-2</v>
      </c>
      <c r="FK4">
        <v>7.5413256292914413E-2</v>
      </c>
      <c r="FL4">
        <v>8.1840066114251056E-2</v>
      </c>
      <c r="FM4">
        <v>0.10725924821301477</v>
      </c>
      <c r="FN4">
        <v>0.15740611767043253</v>
      </c>
      <c r="FO4">
        <v>0.31446083026161553</v>
      </c>
      <c r="FP4">
        <v>0.2087988814237465</v>
      </c>
      <c r="FQ4">
        <v>0.17375926902570621</v>
      </c>
      <c r="FR4">
        <v>0.24567229222476353</v>
      </c>
    </row>
    <row r="5" spans="1:174" x14ac:dyDescent="0.2">
      <c r="A5" t="str">
        <v>ROT004</v>
      </c>
      <c r="B5">
        <v>97.5</v>
      </c>
      <c r="C5">
        <v>0.57454560786791142</v>
      </c>
      <c r="D5">
        <v>3.5531734469766166E-2</v>
      </c>
      <c r="E5">
        <v>0.18285120526251014</v>
      </c>
      <c r="F5">
        <v>3.0207513401193822</v>
      </c>
      <c r="G5">
        <v>0.35470113030990619</v>
      </c>
      <c r="H5">
        <v>1.7737217148683087</v>
      </c>
      <c r="I5">
        <v>0.5186938869722546</v>
      </c>
      <c r="J5">
        <v>7.8881895154590334</v>
      </c>
      <c r="K5">
        <v>0.54314462902311555</v>
      </c>
      <c r="L5">
        <v>0.42698847538224982</v>
      </c>
      <c r="M5">
        <v>1.4216863829183966</v>
      </c>
      <c r="N5">
        <v>1.0054819983392991</v>
      </c>
      <c r="O5">
        <v>0.16872290402346229</v>
      </c>
      <c r="P5">
        <v>1.801499354706197</v>
      </c>
      <c r="Q5">
        <v>3.9081470010241373</v>
      </c>
      <c r="R5">
        <v>3.8693421815950932</v>
      </c>
      <c r="S5">
        <v>9.9929983897796557</v>
      </c>
      <c r="T5">
        <v>1.241203535740435</v>
      </c>
      <c r="U5">
        <v>7.3870930796681318</v>
      </c>
      <c r="V5">
        <v>5.8038442165940287</v>
      </c>
      <c r="W5">
        <v>2.9949263173221734</v>
      </c>
      <c r="X5">
        <v>6.6587605559261895E-2</v>
      </c>
      <c r="Y5">
        <v>0.65263579581061282</v>
      </c>
      <c r="Z5">
        <v>0.84114173722978702</v>
      </c>
      <c r="AA5">
        <v>1.428434896391416</v>
      </c>
      <c r="AB5">
        <v>0.82064181164924321</v>
      </c>
      <c r="AC5">
        <v>9.0429526893376604</v>
      </c>
      <c r="AD5">
        <v>2.4213864490932151</v>
      </c>
      <c r="AE5">
        <v>9.5226881172072578E-2</v>
      </c>
      <c r="AF5">
        <v>0.12221920611374609</v>
      </c>
      <c r="AG5">
        <v>0.4589272121355038</v>
      </c>
      <c r="AH5">
        <v>1.2963790213685487</v>
      </c>
      <c r="AI5">
        <v>0.21010090023790542</v>
      </c>
      <c r="AJ5">
        <v>0.12528546317469252</v>
      </c>
      <c r="AK5">
        <v>6.2040329905291633</v>
      </c>
      <c r="AL5">
        <v>1.3149766095922371</v>
      </c>
      <c r="AM5">
        <v>4.8583547824953834</v>
      </c>
      <c r="AN5">
        <v>1.9180041776041898</v>
      </c>
      <c r="AO5">
        <v>46.283722626537084</v>
      </c>
      <c r="AP5">
        <v>2.4856805687034162</v>
      </c>
      <c r="AQ5">
        <v>0.87864922532695622</v>
      </c>
      <c r="AR5">
        <v>3.6744991301185128</v>
      </c>
      <c r="AS5">
        <v>27.566823183253135</v>
      </c>
      <c r="AT5">
        <v>4.7958626724424063</v>
      </c>
      <c r="AU5">
        <v>134.78126567994738</v>
      </c>
      <c r="AV5">
        <v>0.12064074973791855</v>
      </c>
      <c r="AW5">
        <v>2.417043087281018</v>
      </c>
      <c r="AX5">
        <v>3.9351511394686298</v>
      </c>
      <c r="AY5">
        <v>0.48863284287727737</v>
      </c>
      <c r="AZ5">
        <v>0.60440298478795063</v>
      </c>
      <c r="BA5">
        <v>1.4533639060377841</v>
      </c>
      <c r="BB5">
        <v>2.1704866339229403</v>
      </c>
      <c r="BC5">
        <v>44.741876156246775</v>
      </c>
      <c r="BD5">
        <v>0.58173628173961967</v>
      </c>
      <c r="BE5">
        <v>13.954452838967157</v>
      </c>
      <c r="BF5">
        <v>9.3332219797080072</v>
      </c>
      <c r="BG5">
        <v>0.27927174919362485</v>
      </c>
      <c r="BH5">
        <v>0.2276511838248001</v>
      </c>
      <c r="BI5">
        <v>0.26172114179321698</v>
      </c>
      <c r="BJ5">
        <v>3.9432191960158001</v>
      </c>
      <c r="BK5">
        <v>0.25351726605264896</v>
      </c>
      <c r="BL5">
        <v>0.34126204487254852</v>
      </c>
      <c r="BM5">
        <v>0.67435477350748907</v>
      </c>
      <c r="BN5">
        <v>0.40421746131345015</v>
      </c>
      <c r="BO5">
        <v>0.36637831565716478</v>
      </c>
      <c r="BP5">
        <v>4.1252127718740992</v>
      </c>
      <c r="BQ5">
        <v>9.5966356962148076</v>
      </c>
      <c r="BR5">
        <v>22.32205254266934</v>
      </c>
      <c r="BS5">
        <v>10.3319931581548</v>
      </c>
      <c r="BT5">
        <v>15.514143572562418</v>
      </c>
      <c r="BU5">
        <v>19.084932005199214</v>
      </c>
      <c r="BV5">
        <v>3.1445474460977847</v>
      </c>
      <c r="BW5">
        <v>0.74722904558385084</v>
      </c>
      <c r="BX5">
        <v>63.274137390078209</v>
      </c>
      <c r="BY5">
        <v>8.2860935487162362</v>
      </c>
      <c r="BZ5">
        <v>11.633554766610279</v>
      </c>
      <c r="CA5">
        <v>2.1671539506651523</v>
      </c>
      <c r="CB5">
        <v>0.46263249693162545</v>
      </c>
      <c r="CC5">
        <v>86.318506123023823</v>
      </c>
      <c r="CD5">
        <v>0.96603091917472517</v>
      </c>
      <c r="CE5">
        <v>0.41183977609232164</v>
      </c>
      <c r="CF5">
        <v>15.964992872475019</v>
      </c>
      <c r="CG5">
        <v>2.3040347706612638</v>
      </c>
      <c r="CH5">
        <v>0.59885966076690367</v>
      </c>
      <c r="CI5">
        <v>4.73721935089313E-2</v>
      </c>
      <c r="CJ5">
        <v>4.0892477165305232</v>
      </c>
      <c r="CK5">
        <v>0.33083123603831444</v>
      </c>
      <c r="CL5">
        <v>1.0262943410455512</v>
      </c>
      <c r="CM5">
        <v>1.0229200563125564</v>
      </c>
      <c r="CN5">
        <v>28.359871350547994</v>
      </c>
      <c r="CO5">
        <v>0.28638700920822729</v>
      </c>
      <c r="CP5">
        <v>0.69686345995976684</v>
      </c>
      <c r="CQ5">
        <v>0.56151619380928897</v>
      </c>
      <c r="CR5">
        <v>3.7320938136252138</v>
      </c>
      <c r="CS5">
        <v>2.0918329321896088</v>
      </c>
      <c r="CT5">
        <v>15.644316489481714</v>
      </c>
      <c r="CU5">
        <v>0.17219830060815999</v>
      </c>
      <c r="CV5">
        <v>5.5637911972451014E-2</v>
      </c>
      <c r="CW5">
        <v>0.49437870592274102</v>
      </c>
      <c r="CX5">
        <v>0.52508767434039005</v>
      </c>
      <c r="CY5">
        <v>9.3087719468614605E-2</v>
      </c>
      <c r="CZ5">
        <v>0.14069131201422821</v>
      </c>
      <c r="DA5">
        <v>0.99504690734972301</v>
      </c>
      <c r="DB5">
        <v>10.185167122457676</v>
      </c>
      <c r="DC5">
        <v>0.78248687957300922</v>
      </c>
      <c r="DD5">
        <v>0.61127084290613809</v>
      </c>
      <c r="DE5">
        <v>6.7973777457753553</v>
      </c>
      <c r="DF5">
        <v>0.27156968997414216</v>
      </c>
      <c r="DG5">
        <v>2.1085192405725084</v>
      </c>
      <c r="DH5">
        <v>7.9355634816022258</v>
      </c>
      <c r="DI5">
        <v>6.6558317143501533</v>
      </c>
      <c r="DJ5">
        <v>0.91959544901942569</v>
      </c>
      <c r="DK5">
        <v>0.72488961834246135</v>
      </c>
      <c r="DL5">
        <v>1.9191744045832408</v>
      </c>
      <c r="DM5">
        <v>7.0407812318765625E-2</v>
      </c>
      <c r="DN5">
        <v>0.28551021319603331</v>
      </c>
      <c r="DO5">
        <v>1.4323550874379187</v>
      </c>
      <c r="DP5">
        <v>8.7795287665200797E-2</v>
      </c>
      <c r="DQ5">
        <v>1.6408105595577653</v>
      </c>
      <c r="DR5">
        <v>17.08262718914072</v>
      </c>
      <c r="DS5">
        <v>8.2323748639342637E-2</v>
      </c>
      <c r="DT5">
        <v>0.10255372738804161</v>
      </c>
      <c r="DU5">
        <v>0.10303156823422047</v>
      </c>
      <c r="DV5">
        <v>8.5593304585745429</v>
      </c>
      <c r="DW5">
        <v>0.30220314706376139</v>
      </c>
      <c r="DX5">
        <v>3.4694222276065979E-2</v>
      </c>
      <c r="DY5">
        <v>1.192593229979382</v>
      </c>
      <c r="DZ5">
        <v>1.0769289292784918</v>
      </c>
      <c r="EA5">
        <v>5.5609923904761438E-2</v>
      </c>
      <c r="EB5">
        <v>0.16108043940763686</v>
      </c>
      <c r="EC5">
        <v>5.7127499186361563E-2</v>
      </c>
      <c r="ED5">
        <v>7.6553645523353364E-2</v>
      </c>
      <c r="EE5">
        <v>0.50230437779729376</v>
      </c>
      <c r="EF5">
        <v>5.5168365282401641E-2</v>
      </c>
      <c r="EG5">
        <v>0.21684586485782487</v>
      </c>
      <c r="EH5">
        <v>0.10783983579581512</v>
      </c>
      <c r="EI5">
        <v>0.26238492286121973</v>
      </c>
      <c r="EJ5">
        <v>0.2412630820069824</v>
      </c>
      <c r="EK5">
        <v>0.13003104901905407</v>
      </c>
      <c r="EL5">
        <v>0.41736255436522102</v>
      </c>
      <c r="EM5">
        <v>5.3670639539268657E-2</v>
      </c>
      <c r="EN5">
        <v>0.20675780011426848</v>
      </c>
      <c r="EO5">
        <v>0.28527207785527076</v>
      </c>
      <c r="EP5">
        <v>0.18993550481948579</v>
      </c>
      <c r="EQ5">
        <v>0.51588291353310822</v>
      </c>
      <c r="ER5">
        <v>0.39078035961210861</v>
      </c>
      <c r="ES5">
        <v>0.19338480890758467</v>
      </c>
      <c r="ET5">
        <v>0.29888595030048237</v>
      </c>
      <c r="EU5">
        <v>0.33526743811175619</v>
      </c>
      <c r="EV5">
        <v>0.34345829310708825</v>
      </c>
      <c r="EW5">
        <v>6.4364757523434887E-2</v>
      </c>
      <c r="EX5">
        <v>5.9585206789875285E-2</v>
      </c>
      <c r="EY5">
        <v>0.52459853047472838</v>
      </c>
      <c r="EZ5">
        <v>0.21474663454372314</v>
      </c>
      <c r="FA5">
        <v>0.34123230368980184</v>
      </c>
      <c r="FB5">
        <v>0.18644623131916663</v>
      </c>
      <c r="FC5">
        <v>0.12008449663799117</v>
      </c>
      <c r="FD5">
        <v>6.6142296794512737E-2</v>
      </c>
      <c r="FE5">
        <v>0.15332704895700056</v>
      </c>
      <c r="FF5">
        <v>0.12610774197918523</v>
      </c>
      <c r="FG5">
        <v>7.1732311826303116E-2</v>
      </c>
      <c r="FH5">
        <v>5.4069942222563512E-2</v>
      </c>
      <c r="FI5">
        <v>0.13339692893748922</v>
      </c>
      <c r="FJ5">
        <v>6.5634074505591083E-2</v>
      </c>
      <c r="FK5">
        <v>3.6106672260289858E-2</v>
      </c>
      <c r="FL5">
        <v>6.6052177918818109E-2</v>
      </c>
      <c r="FM5">
        <v>8.9160767850901879E-2</v>
      </c>
      <c r="FN5">
        <v>0.1328604288896261</v>
      </c>
      <c r="FO5">
        <v>0.35601715659668864</v>
      </c>
      <c r="FP5">
        <v>0.12049716562199256</v>
      </c>
      <c r="FQ5">
        <v>0.11169452201008657</v>
      </c>
      <c r="FR5">
        <v>0.2478548642511533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5247-E478-2E49-95CB-9E19100C94FC}">
  <dimension ref="A1:E81"/>
  <sheetViews>
    <sheetView topLeftCell="A57" zoomScale="130" zoomScaleNormal="130" workbookViewId="0">
      <selection activeCell="I74" sqref="I74"/>
    </sheetView>
  </sheetViews>
  <sheetFormatPr baseColWidth="10" defaultColWidth="11" defaultRowHeight="16" x14ac:dyDescent="0.2"/>
  <cols>
    <col min="1" max="1" width="23.1640625" customWidth="1"/>
  </cols>
  <sheetData>
    <row r="1" spans="1:5" x14ac:dyDescent="0.2">
      <c r="A1" t="s">
        <v>239</v>
      </c>
    </row>
    <row r="2" spans="1:5" x14ac:dyDescent="0.2">
      <c r="A2" t="str">
        <f>WD!$AB$19</f>
        <v xml:space="preserve">PCB18+30 </v>
      </c>
    </row>
    <row r="3" spans="1:5" x14ac:dyDescent="0.2">
      <c r="A3" t="s">
        <v>179</v>
      </c>
      <c r="B3">
        <f>WD!AC19</f>
        <v>1.1277686248420584</v>
      </c>
      <c r="C3">
        <f>WD!AD19</f>
        <v>2.989204520507041</v>
      </c>
      <c r="D3">
        <f>WD!AE19</f>
        <v>4.4363272539694236</v>
      </c>
      <c r="E3">
        <f>WD!AF19</f>
        <v>4.9363612519620537</v>
      </c>
    </row>
    <row r="4" spans="1:5" x14ac:dyDescent="0.2">
      <c r="A4" t="s">
        <v>8</v>
      </c>
      <c r="B4">
        <f>'PUF (2)'!$P$19</f>
        <v>2.3570722479984259</v>
      </c>
      <c r="C4">
        <f>'PUF (2)'!$P$19</f>
        <v>2.3570722479984259</v>
      </c>
      <c r="D4">
        <f>'PUF (2)'!$P$19</f>
        <v>2.3570722479984259</v>
      </c>
      <c r="E4">
        <f>'PUF (2)'!$P$19</f>
        <v>2.3570722479984259</v>
      </c>
    </row>
    <row r="5" spans="1:5" x14ac:dyDescent="0.2">
      <c r="A5" t="s">
        <v>181</v>
      </c>
      <c r="B5">
        <f>WD!AC1</f>
        <v>24.616666666581295</v>
      </c>
      <c r="C5">
        <f>WD!AD1</f>
        <v>48.75</v>
      </c>
      <c r="D5">
        <f>WD!AE1</f>
        <v>73.283333333325572</v>
      </c>
      <c r="E5">
        <f>WD!AF1</f>
        <v>97.5</v>
      </c>
    </row>
    <row r="6" spans="1:5" x14ac:dyDescent="0.2">
      <c r="B6">
        <f>B5/24</f>
        <v>1.0256944444408873</v>
      </c>
      <c r="C6">
        <f t="shared" ref="C6:E6" si="0">C5/24</f>
        <v>2.03125</v>
      </c>
      <c r="D6">
        <f t="shared" si="0"/>
        <v>3.0534722222218988</v>
      </c>
      <c r="E6">
        <f t="shared" si="0"/>
        <v>4.0625</v>
      </c>
    </row>
    <row r="7" spans="1:5" x14ac:dyDescent="0.2">
      <c r="A7" t="s">
        <v>182</v>
      </c>
      <c r="B7">
        <f>B3/$B$4</f>
        <v>0.47846162789440794</v>
      </c>
      <c r="C7">
        <f t="shared" ref="C7:E7" si="1">C3/$B$4</f>
        <v>1.2681853613292542</v>
      </c>
      <c r="D7">
        <f t="shared" si="1"/>
        <v>1.8821346090416429</v>
      </c>
      <c r="E7">
        <f t="shared" si="1"/>
        <v>2.0942765993507004</v>
      </c>
    </row>
    <row r="9" spans="1:5" x14ac:dyDescent="0.2">
      <c r="A9" t="s">
        <v>243</v>
      </c>
      <c r="B9">
        <v>0.55869999999999997</v>
      </c>
      <c r="C9" t="s">
        <v>184</v>
      </c>
    </row>
    <row r="11" spans="1:5" x14ac:dyDescent="0.2">
      <c r="A11" t="s">
        <v>240</v>
      </c>
    </row>
    <row r="12" spans="1:5" x14ac:dyDescent="0.2">
      <c r="A12" t="str">
        <f>A2</f>
        <v xml:space="preserve">PCB18+30 </v>
      </c>
    </row>
    <row r="13" spans="1:5" x14ac:dyDescent="0.2">
      <c r="A13" t="s">
        <v>179</v>
      </c>
      <c r="B13">
        <f>WD!AG19</f>
        <v>2.8174700311743059</v>
      </c>
      <c r="C13">
        <f>WD!AH19</f>
        <v>5.7306489699034264</v>
      </c>
      <c r="D13">
        <f>WD!AI19</f>
        <v>7.9290009794109952</v>
      </c>
      <c r="E13">
        <f>WD!AJ19</f>
        <v>9.9929983897796557</v>
      </c>
    </row>
    <row r="14" spans="1:5" x14ac:dyDescent="0.2">
      <c r="A14" t="s">
        <v>8</v>
      </c>
      <c r="B14">
        <f>B4</f>
        <v>2.3570722479984259</v>
      </c>
      <c r="C14">
        <f t="shared" ref="C14:E14" si="2">C4</f>
        <v>2.3570722479984259</v>
      </c>
      <c r="D14">
        <f t="shared" si="2"/>
        <v>2.3570722479984259</v>
      </c>
      <c r="E14">
        <f t="shared" si="2"/>
        <v>2.3570722479984259</v>
      </c>
    </row>
    <row r="15" spans="1:5" x14ac:dyDescent="0.2">
      <c r="A15" t="s">
        <v>182</v>
      </c>
      <c r="B15">
        <f>B13/B14</f>
        <v>1.1953261227214567</v>
      </c>
      <c r="C15">
        <f t="shared" ref="C15:E15" si="3">C13/C14</f>
        <v>2.4312572407442192</v>
      </c>
      <c r="D15">
        <f t="shared" si="3"/>
        <v>3.3639193648578778</v>
      </c>
      <c r="E15">
        <f t="shared" si="3"/>
        <v>4.2395808606484131</v>
      </c>
    </row>
    <row r="17" spans="1:5" x14ac:dyDescent="0.2">
      <c r="A17" t="s">
        <v>183</v>
      </c>
      <c r="B17">
        <v>1.0855999999999999</v>
      </c>
      <c r="C17" t="s">
        <v>184</v>
      </c>
    </row>
    <row r="19" spans="1:5" x14ac:dyDescent="0.2">
      <c r="A19" t="s">
        <v>241</v>
      </c>
    </row>
    <row r="20" spans="1:5" x14ac:dyDescent="0.2">
      <c r="A20" t="s">
        <v>179</v>
      </c>
      <c r="B20">
        <f>WD!AK19</f>
        <v>8.3241407651553665</v>
      </c>
      <c r="C20">
        <f>WD!AL19</f>
        <v>6.8790067125044168</v>
      </c>
      <c r="D20">
        <f>WD!AM19</f>
        <v>7.3641261623094989</v>
      </c>
    </row>
    <row r="21" spans="1:5" x14ac:dyDescent="0.2">
      <c r="A21" t="s">
        <v>178</v>
      </c>
      <c r="B21">
        <v>4</v>
      </c>
      <c r="C21">
        <v>4</v>
      </c>
      <c r="D21">
        <v>4</v>
      </c>
    </row>
    <row r="22" spans="1:5" x14ac:dyDescent="0.2">
      <c r="A22" t="s">
        <v>8</v>
      </c>
      <c r="B22">
        <f>B20/B21/$B$9</f>
        <v>3.7247810833879393</v>
      </c>
      <c r="C22">
        <f t="shared" ref="C22:D22" si="4">C20/C21/$B$9</f>
        <v>3.0781308002973051</v>
      </c>
      <c r="D22">
        <f t="shared" si="4"/>
        <v>3.295205907602246</v>
      </c>
      <c r="E22" t="s">
        <v>239</v>
      </c>
    </row>
    <row r="23" spans="1:5" x14ac:dyDescent="0.2">
      <c r="A23" t="s">
        <v>8</v>
      </c>
      <c r="B23">
        <f>B20/B21/$B$17</f>
        <v>1.9169447230000385</v>
      </c>
      <c r="C23">
        <f t="shared" ref="C23:D23" si="5">C20/C21/$B$17</f>
        <v>1.584148561280494</v>
      </c>
      <c r="D23">
        <f t="shared" si="5"/>
        <v>1.6958654574220475</v>
      </c>
      <c r="E23" t="s">
        <v>240</v>
      </c>
    </row>
    <row r="24" spans="1:5" x14ac:dyDescent="0.2">
      <c r="A24" t="s">
        <v>8</v>
      </c>
      <c r="B24">
        <f>B20/($B$9*0.5+$B$17*0.5)/B21</f>
        <v>2.5312110822706826</v>
      </c>
      <c r="C24">
        <f t="shared" ref="C24:D24" si="6">C20/($B$9*0.5+$B$17*0.5)/C21</f>
        <v>2.0917736156736657</v>
      </c>
      <c r="D24">
        <f t="shared" si="6"/>
        <v>2.2392891085293134</v>
      </c>
      <c r="E24" t="s">
        <v>242</v>
      </c>
    </row>
    <row r="30" spans="1:5" x14ac:dyDescent="0.2">
      <c r="A30" t="s">
        <v>239</v>
      </c>
    </row>
    <row r="31" spans="1:5" x14ac:dyDescent="0.2">
      <c r="A31" t="s">
        <v>262</v>
      </c>
    </row>
    <row r="32" spans="1:5" x14ac:dyDescent="0.2">
      <c r="A32" t="s">
        <v>179</v>
      </c>
      <c r="B32">
        <f>WD!AC47</f>
        <v>19.785986445517192</v>
      </c>
      <c r="C32">
        <f>WD!AD47</f>
        <v>45.749655525691281</v>
      </c>
      <c r="D32">
        <f>WD!AE47</f>
        <v>50.010653646750107</v>
      </c>
      <c r="E32">
        <f>WD!AF47</f>
        <v>61.276426885098118</v>
      </c>
    </row>
    <row r="33" spans="1:5" x14ac:dyDescent="0.2">
      <c r="A33" t="s">
        <v>8</v>
      </c>
      <c r="B33">
        <f>'PUF (2)'!$P$47</f>
        <v>33.031529737301057</v>
      </c>
      <c r="C33">
        <f>'PUF (2)'!$P$47</f>
        <v>33.031529737301057</v>
      </c>
      <c r="D33">
        <f>'PUF (2)'!$P$47</f>
        <v>33.031529737301057</v>
      </c>
      <c r="E33">
        <f>'PUF (2)'!$P$47</f>
        <v>33.031529737301057</v>
      </c>
    </row>
    <row r="34" spans="1:5" x14ac:dyDescent="0.2">
      <c r="A34" t="s">
        <v>181</v>
      </c>
      <c r="B34">
        <f>B5</f>
        <v>24.616666666581295</v>
      </c>
      <c r="C34">
        <f t="shared" ref="C34:E34" si="7">C5</f>
        <v>48.75</v>
      </c>
      <c r="D34">
        <f t="shared" si="7"/>
        <v>73.283333333325572</v>
      </c>
      <c r="E34">
        <f t="shared" si="7"/>
        <v>97.5</v>
      </c>
    </row>
    <row r="35" spans="1:5" x14ac:dyDescent="0.2">
      <c r="B35">
        <f>B34/24</f>
        <v>1.0256944444408873</v>
      </c>
      <c r="C35">
        <f t="shared" ref="C35:E35" si="8">C34/24</f>
        <v>2.03125</v>
      </c>
      <c r="D35">
        <f t="shared" si="8"/>
        <v>3.0534722222218988</v>
      </c>
      <c r="E35">
        <f t="shared" si="8"/>
        <v>4.0625</v>
      </c>
    </row>
    <row r="36" spans="1:5" x14ac:dyDescent="0.2">
      <c r="A36" t="s">
        <v>182</v>
      </c>
      <c r="B36">
        <f>B32/B33</f>
        <v>0.59900303143313849</v>
      </c>
      <c r="C36">
        <f t="shared" ref="C36:E36" si="9">C32/C33</f>
        <v>1.3850298756835413</v>
      </c>
      <c r="D36">
        <f t="shared" si="9"/>
        <v>1.5140277802597581</v>
      </c>
      <c r="E36">
        <f t="shared" si="9"/>
        <v>1.8550889823277346</v>
      </c>
    </row>
    <row r="38" spans="1:5" x14ac:dyDescent="0.2">
      <c r="A38" t="s">
        <v>243</v>
      </c>
      <c r="B38">
        <v>0.69979999999999998</v>
      </c>
      <c r="C38" t="s">
        <v>184</v>
      </c>
    </row>
    <row r="40" spans="1:5" x14ac:dyDescent="0.2">
      <c r="A40" t="s">
        <v>240</v>
      </c>
    </row>
    <row r="41" spans="1:5" x14ac:dyDescent="0.2">
      <c r="A41" t="str">
        <f>A31</f>
        <v>PCB52</v>
      </c>
    </row>
    <row r="42" spans="1:5" x14ac:dyDescent="0.2">
      <c r="A42" t="s">
        <v>179</v>
      </c>
      <c r="B42">
        <f>WD!AG47</f>
        <v>39.247050834019966</v>
      </c>
      <c r="C42">
        <f>WD!AH47</f>
        <v>75.683716806183668</v>
      </c>
      <c r="D42">
        <f>WD!AI47</f>
        <v>115.87939601872736</v>
      </c>
      <c r="E42">
        <f>WD!AJ47</f>
        <v>134.78126567994738</v>
      </c>
    </row>
    <row r="43" spans="1:5" x14ac:dyDescent="0.2">
      <c r="A43" t="s">
        <v>8</v>
      </c>
      <c r="B43">
        <f>B33</f>
        <v>33.031529737301057</v>
      </c>
      <c r="C43">
        <f t="shared" ref="C43:E43" si="10">C33</f>
        <v>33.031529737301057</v>
      </c>
      <c r="D43">
        <f t="shared" si="10"/>
        <v>33.031529737301057</v>
      </c>
      <c r="E43">
        <f t="shared" si="10"/>
        <v>33.031529737301057</v>
      </c>
    </row>
    <row r="44" spans="1:5" x14ac:dyDescent="0.2">
      <c r="A44" t="s">
        <v>182</v>
      </c>
      <c r="B44">
        <f>B42/B43</f>
        <v>1.1881693383912522</v>
      </c>
      <c r="C44">
        <f t="shared" ref="C44:E44" si="11">C42/C43</f>
        <v>2.2912567903483247</v>
      </c>
      <c r="D44">
        <f t="shared" si="11"/>
        <v>3.5081450038891129</v>
      </c>
      <c r="E44">
        <f t="shared" si="11"/>
        <v>4.0803821909508722</v>
      </c>
    </row>
    <row r="46" spans="1:5" x14ac:dyDescent="0.2">
      <c r="A46" t="s">
        <v>183</v>
      </c>
      <c r="B46">
        <v>1.3559000000000001</v>
      </c>
      <c r="C46" t="s">
        <v>184</v>
      </c>
    </row>
    <row r="49" spans="1:4" x14ac:dyDescent="0.2">
      <c r="A49" t="s">
        <v>267</v>
      </c>
    </row>
    <row r="50" spans="1:4" x14ac:dyDescent="0.2">
      <c r="A50" t="s">
        <v>268</v>
      </c>
    </row>
    <row r="51" spans="1:4" x14ac:dyDescent="0.2">
      <c r="A51" t="s">
        <v>276</v>
      </c>
      <c r="B51" s="5">
        <f>WD!AK10</f>
        <v>6.4142310158579372</v>
      </c>
      <c r="C51" s="5">
        <f>WD!AL10</f>
        <v>5.38287683689272</v>
      </c>
      <c r="D51" s="5">
        <f>WD!AM10</f>
        <v>6.1450529138664063</v>
      </c>
    </row>
    <row r="52" spans="1:4" x14ac:dyDescent="0.2">
      <c r="A52" t="s">
        <v>269</v>
      </c>
      <c r="B52" s="6">
        <f>96/24</f>
        <v>4</v>
      </c>
      <c r="C52" s="6">
        <f t="shared" ref="C52:D52" si="12">96/24</f>
        <v>4</v>
      </c>
      <c r="D52" s="6">
        <f t="shared" si="12"/>
        <v>4</v>
      </c>
    </row>
    <row r="53" spans="1:4" x14ac:dyDescent="0.2">
      <c r="A53" t="s">
        <v>270</v>
      </c>
      <c r="B53" s="6">
        <f>B52/2</f>
        <v>2</v>
      </c>
      <c r="C53" s="6">
        <f t="shared" ref="C53:D53" si="13">C52/2</f>
        <v>2</v>
      </c>
      <c r="D53" s="6">
        <f t="shared" si="13"/>
        <v>2</v>
      </c>
    </row>
    <row r="54" spans="1:4" x14ac:dyDescent="0.2">
      <c r="A54" t="s">
        <v>271</v>
      </c>
      <c r="B54" s="6">
        <f>B52/2</f>
        <v>2</v>
      </c>
      <c r="C54" s="6">
        <f t="shared" ref="C54:D54" si="14">C52/2</f>
        <v>2</v>
      </c>
      <c r="D54" s="6">
        <f t="shared" si="14"/>
        <v>2</v>
      </c>
    </row>
    <row r="55" spans="1:4" x14ac:dyDescent="0.2">
      <c r="A55" t="s">
        <v>272</v>
      </c>
      <c r="B55" s="6">
        <v>0.5</v>
      </c>
      <c r="C55" s="6">
        <v>0.5</v>
      </c>
      <c r="D55" s="6">
        <v>0.5</v>
      </c>
    </row>
    <row r="56" spans="1:4" x14ac:dyDescent="0.2">
      <c r="A56" t="s">
        <v>273</v>
      </c>
      <c r="B56" s="6">
        <v>1</v>
      </c>
      <c r="C56" s="6">
        <v>1</v>
      </c>
      <c r="D56" s="6">
        <v>1</v>
      </c>
    </row>
    <row r="57" spans="1:4" x14ac:dyDescent="0.2">
      <c r="A57" t="s">
        <v>4</v>
      </c>
      <c r="B57" s="6">
        <f>(B53*B55+B54*B56)</f>
        <v>3</v>
      </c>
      <c r="C57" s="6">
        <f t="shared" ref="C57:D57" si="15">(C53*C55+C54*C56)</f>
        <v>3</v>
      </c>
      <c r="D57" s="6">
        <f t="shared" si="15"/>
        <v>3</v>
      </c>
    </row>
    <row r="58" spans="1:4" x14ac:dyDescent="0.2">
      <c r="A58" t="s">
        <v>274</v>
      </c>
      <c r="B58" s="5">
        <f>B51/B57</f>
        <v>2.1380770052859792</v>
      </c>
      <c r="C58" s="5">
        <f t="shared" ref="C58:D58" si="16">C51/C57</f>
        <v>1.7942922789642399</v>
      </c>
      <c r="D58" s="5">
        <f t="shared" si="16"/>
        <v>2.0483509712888019</v>
      </c>
    </row>
    <row r="59" spans="1:4" x14ac:dyDescent="0.2">
      <c r="A59" t="s">
        <v>275</v>
      </c>
      <c r="B59" s="5">
        <f>'PUF (2)'!$P$10</f>
        <v>1.946905162164748</v>
      </c>
      <c r="C59" s="5">
        <f>'PUF (2)'!$P$10</f>
        <v>1.946905162164748</v>
      </c>
      <c r="D59" s="5">
        <f>'PUF (2)'!$P$10</f>
        <v>1.946905162164748</v>
      </c>
    </row>
    <row r="61" spans="1:4" x14ac:dyDescent="0.2">
      <c r="A61" t="s">
        <v>277</v>
      </c>
    </row>
    <row r="62" spans="1:4" x14ac:dyDescent="0.2">
      <c r="A62" t="s">
        <v>276</v>
      </c>
      <c r="B62" s="5">
        <f>WD!AK155</f>
        <v>0.46957534754398012</v>
      </c>
      <c r="C62" s="5">
        <f>WD!AL155</f>
        <v>0.40042670941830705</v>
      </c>
      <c r="D62" s="5">
        <f>WD!AM155</f>
        <v>0.43679216280103933</v>
      </c>
    </row>
    <row r="63" spans="1:4" x14ac:dyDescent="0.2">
      <c r="A63" t="s">
        <v>269</v>
      </c>
      <c r="B63" s="6">
        <f>96/24</f>
        <v>4</v>
      </c>
      <c r="C63" s="6">
        <f t="shared" ref="C63:D63" si="17">96/24</f>
        <v>4</v>
      </c>
      <c r="D63" s="6">
        <f t="shared" si="17"/>
        <v>4</v>
      </c>
    </row>
    <row r="64" spans="1:4" x14ac:dyDescent="0.2">
      <c r="A64" t="s">
        <v>270</v>
      </c>
      <c r="B64" s="6">
        <f>B63/2</f>
        <v>2</v>
      </c>
      <c r="C64" s="6">
        <f t="shared" ref="C64" si="18">C63/2</f>
        <v>2</v>
      </c>
      <c r="D64" s="6">
        <f t="shared" ref="D64" si="19">D63/2</f>
        <v>2</v>
      </c>
    </row>
    <row r="65" spans="1:4" x14ac:dyDescent="0.2">
      <c r="A65" t="s">
        <v>271</v>
      </c>
      <c r="B65" s="6">
        <f>B63/2</f>
        <v>2</v>
      </c>
      <c r="C65" s="6">
        <f t="shared" ref="C65:D65" si="20">C63/2</f>
        <v>2</v>
      </c>
      <c r="D65" s="6">
        <f t="shared" si="20"/>
        <v>2</v>
      </c>
    </row>
    <row r="66" spans="1:4" x14ac:dyDescent="0.2">
      <c r="A66" t="s">
        <v>272</v>
      </c>
      <c r="B66" s="6">
        <v>0.5</v>
      </c>
      <c r="C66" s="6">
        <v>0.5</v>
      </c>
      <c r="D66" s="6">
        <v>0.5</v>
      </c>
    </row>
    <row r="67" spans="1:4" x14ac:dyDescent="0.2">
      <c r="A67" t="s">
        <v>273</v>
      </c>
      <c r="B67" s="6">
        <v>1</v>
      </c>
      <c r="C67" s="6">
        <v>1</v>
      </c>
      <c r="D67" s="6">
        <v>1</v>
      </c>
    </row>
    <row r="68" spans="1:4" x14ac:dyDescent="0.2">
      <c r="A68" t="s">
        <v>4</v>
      </c>
      <c r="B68" s="6">
        <f>(B64*B66+B65*B67)</f>
        <v>3</v>
      </c>
      <c r="C68" s="6">
        <f t="shared" ref="C68" si="21">(C64*C66+C65*C67)</f>
        <v>3</v>
      </c>
      <c r="D68" s="6">
        <f t="shared" ref="D68" si="22">(D64*D66+D65*D67)</f>
        <v>3</v>
      </c>
    </row>
    <row r="69" spans="1:4" x14ac:dyDescent="0.2">
      <c r="A69" t="s">
        <v>274</v>
      </c>
      <c r="B69" s="5">
        <f>B62/B68</f>
        <v>0.15652511584799336</v>
      </c>
      <c r="C69" s="5">
        <f t="shared" ref="C69:D69" si="23">C62/C68</f>
        <v>0.13347556980610234</v>
      </c>
      <c r="D69" s="5">
        <f t="shared" si="23"/>
        <v>0.14559738760034643</v>
      </c>
    </row>
    <row r="70" spans="1:4" x14ac:dyDescent="0.2">
      <c r="A70" t="s">
        <v>275</v>
      </c>
      <c r="B70" s="5">
        <f>'PUF (2)'!$P$155</f>
        <v>0.14370944371004024</v>
      </c>
      <c r="C70" s="5">
        <f>'PUF (2)'!$P$155</f>
        <v>0.14370944371004024</v>
      </c>
      <c r="D70" s="5">
        <f>'PUF (2)'!$P$155</f>
        <v>0.14370944371004024</v>
      </c>
    </row>
    <row r="72" spans="1:4" x14ac:dyDescent="0.2">
      <c r="A72" t="s">
        <v>278</v>
      </c>
    </row>
    <row r="73" spans="1:4" x14ac:dyDescent="0.2">
      <c r="A73" t="s">
        <v>276</v>
      </c>
      <c r="B73">
        <f>WD!AK175</f>
        <v>701.93895700159123</v>
      </c>
      <c r="C73">
        <f>WD!AL175</f>
        <v>573.50521611272234</v>
      </c>
      <c r="D73">
        <f>WD!AM175</f>
        <v>626.57851585405831</v>
      </c>
    </row>
    <row r="74" spans="1:4" x14ac:dyDescent="0.2">
      <c r="A74" t="s">
        <v>269</v>
      </c>
      <c r="B74" s="6">
        <f>96/24</f>
        <v>4</v>
      </c>
      <c r="C74" s="6">
        <f t="shared" ref="C74:D74" si="24">96/24</f>
        <v>4</v>
      </c>
      <c r="D74" s="6">
        <f t="shared" si="24"/>
        <v>4</v>
      </c>
    </row>
    <row r="75" spans="1:4" x14ac:dyDescent="0.2">
      <c r="A75" t="s">
        <v>270</v>
      </c>
      <c r="B75" s="6">
        <f>B74/2</f>
        <v>2</v>
      </c>
      <c r="C75" s="6">
        <f t="shared" ref="C75:D75" si="25">C74/2</f>
        <v>2</v>
      </c>
      <c r="D75" s="6">
        <f t="shared" si="25"/>
        <v>2</v>
      </c>
    </row>
    <row r="76" spans="1:4" x14ac:dyDescent="0.2">
      <c r="A76" t="s">
        <v>271</v>
      </c>
      <c r="B76" s="6">
        <f>B74/2</f>
        <v>2</v>
      </c>
      <c r="C76" s="6">
        <f t="shared" ref="C76:D76" si="26">C74/2</f>
        <v>2</v>
      </c>
      <c r="D76" s="6">
        <f t="shared" si="26"/>
        <v>2</v>
      </c>
    </row>
    <row r="77" spans="1:4" x14ac:dyDescent="0.2">
      <c r="A77" t="s">
        <v>272</v>
      </c>
      <c r="B77" s="6">
        <v>0.5</v>
      </c>
      <c r="C77" s="6">
        <v>0.5</v>
      </c>
      <c r="D77" s="6">
        <v>0.5</v>
      </c>
    </row>
    <row r="78" spans="1:4" x14ac:dyDescent="0.2">
      <c r="A78" t="s">
        <v>273</v>
      </c>
      <c r="B78" s="6">
        <v>1</v>
      </c>
      <c r="C78" s="6">
        <v>1</v>
      </c>
      <c r="D78" s="6">
        <v>1</v>
      </c>
    </row>
    <row r="79" spans="1:4" x14ac:dyDescent="0.2">
      <c r="A79" t="s">
        <v>4</v>
      </c>
      <c r="B79" s="6">
        <f>(B75*B77+B76*B78)</f>
        <v>3</v>
      </c>
      <c r="C79" s="6">
        <f t="shared" ref="C79:D79" si="27">(C75*C77+C76*C78)</f>
        <v>3</v>
      </c>
      <c r="D79" s="6">
        <f t="shared" si="27"/>
        <v>3</v>
      </c>
    </row>
    <row r="80" spans="1:4" x14ac:dyDescent="0.2">
      <c r="A80" t="s">
        <v>274</v>
      </c>
      <c r="B80" s="5">
        <f>B73/B79</f>
        <v>233.97965233386375</v>
      </c>
      <c r="C80" s="5">
        <f t="shared" ref="C80:D80" si="28">C73/C79</f>
        <v>191.16840537090744</v>
      </c>
      <c r="D80" s="5">
        <f t="shared" si="28"/>
        <v>208.85950528468609</v>
      </c>
    </row>
    <row r="81" spans="1:1" x14ac:dyDescent="0.2">
      <c r="A81" t="s">
        <v>275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PUF</vt:lpstr>
      <vt:lpstr>PUFv2</vt:lpstr>
      <vt:lpstr>PUF (2)</vt:lpstr>
      <vt:lpstr>PUFv3</vt:lpstr>
      <vt:lpstr>WD</vt:lpstr>
      <vt:lpstr>WDST</vt:lpstr>
      <vt:lpstr>WDROT</vt:lpstr>
      <vt:lpstr>PCBSamplingRate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Araneda, Andres Jose</dc:creator>
  <cp:lastModifiedBy>Martinez Araneda, Andres Jose</cp:lastModifiedBy>
  <dcterms:created xsi:type="dcterms:W3CDTF">2021-07-13T19:42:53Z</dcterms:created>
  <dcterms:modified xsi:type="dcterms:W3CDTF">2024-05-02T19:34:34Z</dcterms:modified>
</cp:coreProperties>
</file>