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LICAÇÃ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<sst xmlns="http://schemas.openxmlformats.org/spreadsheetml/2006/main" count="27" uniqueCount="23">
  <si>
    <t xml:space="preserve">Base de Dados - Aula 2</t>
  </si>
  <si>
    <t xml:space="preserve">Resolvendo Problemas de Negócios</t>
  </si>
  <si>
    <t xml:space="preserve">Base de Dados</t>
  </si>
  <si>
    <t xml:space="preserve">Quanto vendemos na primeira quinzena de maio de 2016?</t>
  </si>
  <si>
    <t xml:space="preserve">ID</t>
  </si>
  <si>
    <t xml:space="preserve">User ID</t>
  </si>
  <si>
    <t xml:space="preserve">Product ID</t>
  </si>
  <si>
    <t xml:space="preserve">Subtotal</t>
  </si>
  <si>
    <t xml:space="preserve">Tax</t>
  </si>
  <si>
    <t xml:space="preserve">Total</t>
  </si>
  <si>
    <t xml:space="preserve">Discount ($)</t>
  </si>
  <si>
    <t xml:space="preserve">Created At</t>
  </si>
  <si>
    <t xml:space="preserve">Quantity</t>
  </si>
  <si>
    <t xml:space="preserve">+</t>
  </si>
  <si>
    <r>
      <rPr>
        <sz val="11"/>
        <color rgb="FF000000"/>
        <rFont val="Calibri"/>
        <family val="2"/>
        <charset val="1"/>
      </rPr>
      <t xml:space="preserve">SOMA(</t>
    </r>
    <r>
      <rPr>
        <i val="true"/>
        <sz val="11"/>
        <color rgb="FF000000"/>
        <rFont val="Calibri"/>
        <family val="2"/>
        <charset val="1"/>
      </rPr>
      <t xml:space="preserve">numero1; [numero2]; ...</t>
    </r>
    <r>
      <rPr>
        <sz val="11"/>
        <color rgb="FF000000"/>
        <rFont val="Calibri"/>
        <family val="2"/>
        <charset val="1"/>
      </rPr>
      <t xml:space="preserve">)</t>
    </r>
  </si>
  <si>
    <t xml:space="preserve">Quanto vendemos do produto 34 em todo o período?</t>
  </si>
  <si>
    <r>
      <rPr>
        <sz val="11"/>
        <color rgb="FF000000"/>
        <rFont val="Calibri"/>
        <family val="2"/>
        <charset val="1"/>
      </rPr>
      <t xml:space="preserve">SOMASE(</t>
    </r>
    <r>
      <rPr>
        <i val="true"/>
        <sz val="11"/>
        <color rgb="FF000000"/>
        <rFont val="Calibri"/>
        <family val="2"/>
        <charset val="1"/>
      </rPr>
      <t xml:space="preserve">intervalo; critérios; [intervalo_soma]</t>
    </r>
    <r>
      <rPr>
        <sz val="11"/>
        <color rgb="FF000000"/>
        <rFont val="Calibri"/>
        <family val="2"/>
        <charset val="1"/>
      </rPr>
      <t xml:space="preserve">)</t>
    </r>
  </si>
  <si>
    <t xml:space="preserve">Quantos pedidos no total tivemos em todo o período?</t>
  </si>
  <si>
    <t xml:space="preserve">Em quantos pedidos foram vendidos o produto 34?</t>
  </si>
  <si>
    <r>
      <rPr>
        <sz val="11"/>
        <color rgb="FF000000"/>
        <rFont val="Calibri"/>
        <family val="2"/>
        <charset val="1"/>
      </rPr>
      <t xml:space="preserve">CONT.SE(</t>
    </r>
    <r>
      <rPr>
        <i val="true"/>
        <sz val="11"/>
        <color rgb="FF000000"/>
        <rFont val="Calibri"/>
        <family val="2"/>
        <charset val="1"/>
      </rPr>
      <t xml:space="preserve">intervalo; critérios</t>
    </r>
    <r>
      <rPr>
        <sz val="11"/>
        <color rgb="FF000000"/>
        <rFont val="Calibri"/>
        <family val="2"/>
        <charset val="1"/>
      </rPr>
      <t xml:space="preserve">)</t>
    </r>
  </si>
  <si>
    <t xml:space="preserve">Qual o percentual de vezes que foi vendido o produto 34?</t>
  </si>
  <si>
    <t xml:space="preserve">/</t>
  </si>
  <si>
    <r>
      <rPr>
        <sz val="11"/>
        <color rgb="FF000000"/>
        <rFont val="Calibri"/>
        <family val="2"/>
        <charset val="1"/>
      </rPr>
      <t xml:space="preserve">CONT.VALORES(</t>
    </r>
    <r>
      <rPr>
        <i val="true"/>
        <sz val="11"/>
        <color rgb="FF000000"/>
        <rFont val="Calibri"/>
        <family val="2"/>
        <charset val="1"/>
      </rPr>
      <t xml:space="preserve">valor1; [valor2];...</t>
    </r>
    <r>
      <rPr>
        <sz val="11"/>
        <color rgb="FF000000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</si>
</sst>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"/>
    <numFmt numFmtId="167" formatCode="#,##0.##"/>
    <numFmt numFmtId="168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D9E2F3"/>
      </patternFill>
    </fill>
    <fill>
      <patternFill patternType="solid">
        <fgColor rgb="FF4472C4"/>
        <bgColor rgb="FF666699"/>
      </patternFill>
    </fill>
    <fill>
      <patternFill patternType="solid">
        <fgColor rgb="FFF2F2F2"/>
        <bgColor rgb="FFDEEBF7"/>
      </patternFill>
    </fill>
    <fill>
      <patternFill patternType="solid">
        <fgColor rgb="FFD9E2F3"/>
        <bgColor rgb="FFDEEBF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DEEBF7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135360</xdr:colOff>
      <xdr:row>0</xdr:row>
      <xdr:rowOff>140760</xdr:rowOff>
    </xdr:from>
    <xdr:to>
      <xdr:col>2</xdr:col>
      <xdr:colOff>509400</xdr:colOff>
      <xdr:row>4</xdr:row>
      <xdr:rowOff>49320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35360" y="140760"/>
          <a:ext cx="1361520" cy="670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11" min="11" style="0" width="5.71"/>
    <col collapsed="false" customWidth="true" hidden="false" outlineLevel="0" max="12" min="12" style="0" width="6.43"/>
    <col collapsed="false" customWidth="true" hidden="false" outlineLevel="0" max="13" min="13" style="0" width="9"/>
    <col collapsed="false" customWidth="true" hidden="false" outlineLevel="0" max="17" min="17" style="0" width="10.28"/>
    <col collapsed="false" customWidth="true" hidden="false" outlineLevel="0" max="18" min="18" style="0" width="10.57"/>
    <col collapsed="false" customWidth="true" hidden="false" outlineLevel="0" max="19" min="19" style="0" width="7.71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5" hidden="false" customHeight="false" outlineLevel="0" collapsed="false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3.8" hidden="false" customHeight="false" outlineLevel="0" collapsed="false"/>
    <row r="6" customFormat="false" ht="15" hidden="false" customHeight="false" outlineLevel="0" collapsed="false">
      <c r="B6" s="2" t="s">
        <v>1</v>
      </c>
      <c r="C6" s="2"/>
      <c r="D6" s="2"/>
      <c r="E6" s="2"/>
      <c r="F6" s="2"/>
      <c r="G6" s="2"/>
      <c r="H6" s="2"/>
      <c r="I6" s="2"/>
      <c r="K6" s="2" t="s">
        <v>2</v>
      </c>
      <c r="L6" s="2"/>
      <c r="M6" s="2"/>
      <c r="N6" s="2"/>
      <c r="O6" s="2"/>
      <c r="P6" s="2"/>
      <c r="Q6" s="2"/>
      <c r="R6" s="2"/>
      <c r="S6" s="2"/>
    </row>
    <row r="8" customFormat="false" ht="15" hidden="false" customHeight="false" outlineLevel="0" collapsed="false">
      <c r="B8" s="3" t="s">
        <v>3</v>
      </c>
      <c r="C8" s="3"/>
      <c r="D8" s="3"/>
      <c r="E8" s="3"/>
      <c r="F8" s="3"/>
      <c r="G8" s="3"/>
      <c r="H8" s="3"/>
      <c r="I8" s="3"/>
      <c r="K8" s="4" t="s">
        <v>4</v>
      </c>
      <c r="L8" s="4" t="s">
        <v>5</v>
      </c>
      <c r="M8" s="4" t="s">
        <v>6</v>
      </c>
      <c r="N8" s="4" t="s">
        <v>7</v>
      </c>
      <c r="O8" s="4" t="s">
        <v>8</v>
      </c>
      <c r="P8" s="5" t="s">
        <v>9</v>
      </c>
      <c r="Q8" s="4" t="s">
        <v>10</v>
      </c>
      <c r="R8" s="5" t="s">
        <v>11</v>
      </c>
      <c r="S8" s="4" t="s">
        <v>12</v>
      </c>
    </row>
    <row r="9" customFormat="false" ht="15.75" hidden="false" customHeight="false" outlineLevel="0" collapsed="false">
      <c r="B9" s="6" t="s">
        <v>13</v>
      </c>
      <c r="D9" s="6" t="s">
        <v>14</v>
      </c>
      <c r="K9" s="7" t="n">
        <v>9550</v>
      </c>
      <c r="L9" s="7" t="n">
        <v>1269</v>
      </c>
      <c r="M9" s="7" t="n">
        <v>13</v>
      </c>
      <c r="N9" s="8" t="n">
        <v>75.0861692740371</v>
      </c>
      <c r="O9" s="8" t="n">
        <v>4.51</v>
      </c>
      <c r="P9" s="8" t="n">
        <v>79.5961692740371</v>
      </c>
      <c r="Q9" s="9" t="n">
        <v>0</v>
      </c>
      <c r="R9" s="10" t="n">
        <v>42521.5403715972</v>
      </c>
      <c r="S9" s="11" t="n">
        <v>4</v>
      </c>
    </row>
    <row r="10" customFormat="false" ht="15.75" hidden="false" customHeight="false" outlineLevel="0" collapsed="false">
      <c r="B10" s="12"/>
      <c r="D10" s="12"/>
      <c r="K10" s="7" t="n">
        <v>6482</v>
      </c>
      <c r="L10" s="7" t="n">
        <v>886</v>
      </c>
      <c r="M10" s="7" t="n">
        <v>131</v>
      </c>
      <c r="N10" s="8" t="n">
        <v>75.4114813555849</v>
      </c>
      <c r="O10" s="8" t="n">
        <v>5.66</v>
      </c>
      <c r="P10" s="8" t="n">
        <v>81.0714813555849</v>
      </c>
      <c r="Q10" s="9" t="n">
        <v>0</v>
      </c>
      <c r="R10" s="10" t="n">
        <v>42520.4611966435</v>
      </c>
      <c r="S10" s="11" t="n">
        <v>5</v>
      </c>
    </row>
    <row r="11" customFormat="false" ht="15" hidden="false" customHeight="false" outlineLevel="0" collapsed="false">
      <c r="K11" s="7" t="n">
        <v>7393</v>
      </c>
      <c r="L11" s="7" t="n">
        <v>1007</v>
      </c>
      <c r="M11" s="7" t="n">
        <v>17</v>
      </c>
      <c r="N11" s="8" t="n">
        <v>53.2907203119518</v>
      </c>
      <c r="O11" s="8" t="n">
        <v>3.06</v>
      </c>
      <c r="P11" s="8" t="n">
        <v>56.3507203119518</v>
      </c>
      <c r="Q11" s="9" t="n">
        <v>0</v>
      </c>
      <c r="R11" s="10" t="n">
        <v>42520.4431039931</v>
      </c>
      <c r="S11" s="11" t="n">
        <v>4</v>
      </c>
    </row>
    <row r="12" customFormat="false" ht="15" hidden="false" customHeight="false" outlineLevel="0" collapsed="false">
      <c r="B12" s="3" t="s">
        <v>15</v>
      </c>
      <c r="C12" s="3"/>
      <c r="D12" s="3"/>
      <c r="E12" s="3"/>
      <c r="F12" s="3"/>
      <c r="G12" s="3"/>
      <c r="H12" s="3"/>
      <c r="I12" s="3"/>
      <c r="K12" s="7" t="n">
        <v>7072</v>
      </c>
      <c r="L12" s="7" t="n">
        <v>962</v>
      </c>
      <c r="M12" s="7" t="n">
        <v>34</v>
      </c>
      <c r="N12" s="8" t="n">
        <v>49.5359425794213</v>
      </c>
      <c r="O12" s="8" t="n">
        <v>2.97</v>
      </c>
      <c r="P12" s="8" t="n">
        <v>52.5059425794213</v>
      </c>
      <c r="Q12" s="9" t="n">
        <v>0</v>
      </c>
      <c r="R12" s="10" t="n">
        <v>42519.1257183565</v>
      </c>
      <c r="S12" s="11" t="n">
        <v>5</v>
      </c>
    </row>
    <row r="13" customFormat="false" ht="15.75" hidden="false" customHeight="false" outlineLevel="0" collapsed="false">
      <c r="B13" s="6" t="s">
        <v>13</v>
      </c>
      <c r="D13" s="6" t="s">
        <v>16</v>
      </c>
      <c r="K13" s="7" t="n">
        <v>13998</v>
      </c>
      <c r="L13" s="7" t="n">
        <v>1852</v>
      </c>
      <c r="M13" s="7" t="n">
        <v>43</v>
      </c>
      <c r="N13" s="8" t="n">
        <v>50.9017013678384</v>
      </c>
      <c r="O13" s="8" t="n">
        <v>3.31</v>
      </c>
      <c r="P13" s="8" t="n">
        <v>54.2117013678384</v>
      </c>
      <c r="Q13" s="9" t="n">
        <v>0</v>
      </c>
      <c r="R13" s="10" t="n">
        <v>42518.3155482292</v>
      </c>
      <c r="S13" s="11" t="n">
        <v>3</v>
      </c>
    </row>
    <row r="14" customFormat="false" ht="15.75" hidden="false" customHeight="false" outlineLevel="0" collapsed="false">
      <c r="B14" s="12" t="n">
        <f aca="false">M28+M21+M12+M16</f>
        <v>136</v>
      </c>
      <c r="D14" s="12" t="n">
        <f aca="false">SUMIF(M9:M28,34,P9:P28)</f>
        <v>210.773770317685</v>
      </c>
      <c r="K14" s="7" t="n">
        <v>10814</v>
      </c>
      <c r="L14" s="7" t="n">
        <v>1424</v>
      </c>
      <c r="M14" s="7" t="n">
        <v>169</v>
      </c>
      <c r="N14" s="8" t="n">
        <v>39.6878179563552</v>
      </c>
      <c r="O14" s="8" t="n">
        <v>2.58</v>
      </c>
      <c r="P14" s="8" t="n">
        <v>42.2678179563552</v>
      </c>
      <c r="Q14" s="9" t="n">
        <v>0</v>
      </c>
      <c r="R14" s="10" t="n">
        <v>42518.3071198264</v>
      </c>
      <c r="S14" s="11" t="n">
        <v>4</v>
      </c>
    </row>
    <row r="15" customFormat="false" ht="15" hidden="false" customHeight="false" outlineLevel="0" collapsed="false">
      <c r="K15" s="7" t="n">
        <v>5009</v>
      </c>
      <c r="L15" s="7" t="n">
        <v>678</v>
      </c>
      <c r="M15" s="7" t="n">
        <v>180</v>
      </c>
      <c r="N15" s="8" t="n">
        <v>45.5493910488928</v>
      </c>
      <c r="O15" s="11" t="n">
        <v>0</v>
      </c>
      <c r="P15" s="8" t="n">
        <v>45.5493910488928</v>
      </c>
      <c r="Q15" s="9" t="n">
        <v>0</v>
      </c>
      <c r="R15" s="10" t="n">
        <v>42517.9579402546</v>
      </c>
      <c r="S15" s="11" t="n">
        <v>2</v>
      </c>
    </row>
    <row r="16" customFormat="false" ht="15" hidden="false" customHeight="false" outlineLevel="0" collapsed="false">
      <c r="B16" s="3" t="s">
        <v>17</v>
      </c>
      <c r="C16" s="3"/>
      <c r="D16" s="3"/>
      <c r="E16" s="3"/>
      <c r="F16" s="3"/>
      <c r="G16" s="3"/>
      <c r="H16" s="3"/>
      <c r="I16" s="3"/>
      <c r="K16" s="7" t="n">
        <v>13463</v>
      </c>
      <c r="L16" s="7" t="n">
        <v>1776</v>
      </c>
      <c r="M16" s="7" t="n">
        <v>34</v>
      </c>
      <c r="N16" s="8" t="n">
        <v>49.5359425794213</v>
      </c>
      <c r="O16" s="8" t="n">
        <v>3.47</v>
      </c>
      <c r="P16" s="8" t="n">
        <v>53.0059425794213</v>
      </c>
      <c r="Q16" s="9" t="n">
        <v>0</v>
      </c>
      <c r="R16" s="10" t="n">
        <v>42513.3941508333</v>
      </c>
      <c r="S16" s="11" t="n">
        <v>5</v>
      </c>
    </row>
    <row r="17" customFormat="false" ht="15.75" hidden="false" customHeight="false" outlineLevel="0" collapsed="false">
      <c r="B17" s="6" t="s">
        <v>13</v>
      </c>
      <c r="D17" s="6" t="s">
        <v>14</v>
      </c>
      <c r="K17" s="7" t="n">
        <v>7021</v>
      </c>
      <c r="L17" s="7" t="n">
        <v>943</v>
      </c>
      <c r="M17" s="7" t="n">
        <v>45</v>
      </c>
      <c r="N17" s="8" t="n">
        <v>78.6996782532274</v>
      </c>
      <c r="O17" s="8" t="n">
        <v>3.74</v>
      </c>
      <c r="P17" s="8" t="n">
        <v>82.4396782532274</v>
      </c>
      <c r="Q17" s="9" t="n">
        <v>0</v>
      </c>
      <c r="R17" s="10" t="n">
        <v>42513.1446051968</v>
      </c>
      <c r="S17" s="11" t="n">
        <v>5</v>
      </c>
    </row>
    <row r="18" customFormat="false" ht="15.75" hidden="false" customHeight="false" outlineLevel="0" collapsed="false">
      <c r="B18" s="12"/>
      <c r="D18" s="12" t="n">
        <f aca="false">SUM(S9:S28)</f>
        <v>77</v>
      </c>
      <c r="K18" s="7" t="n">
        <v>17892</v>
      </c>
      <c r="L18" s="7" t="n">
        <v>2379</v>
      </c>
      <c r="M18" s="7" t="n">
        <v>31</v>
      </c>
      <c r="N18" s="8" t="n">
        <v>70.4356431141902</v>
      </c>
      <c r="O18" s="8" t="n">
        <v>4.23</v>
      </c>
      <c r="P18" s="8" t="n">
        <v>74.6656431141902</v>
      </c>
      <c r="Q18" s="9" t="n">
        <v>0</v>
      </c>
      <c r="R18" s="10" t="n">
        <v>42512.1645745718</v>
      </c>
      <c r="S18" s="11" t="n">
        <v>5</v>
      </c>
    </row>
    <row r="19" customFormat="false" ht="15" hidden="false" customHeight="false" outlineLevel="0" collapsed="false">
      <c r="K19" s="7" t="n">
        <v>2216</v>
      </c>
      <c r="L19" s="7" t="n">
        <v>310</v>
      </c>
      <c r="M19" s="7" t="n">
        <v>125</v>
      </c>
      <c r="N19" s="8" t="n">
        <v>53.5979947199396</v>
      </c>
      <c r="O19" s="8" t="n">
        <v>2.55</v>
      </c>
      <c r="P19" s="8" t="n">
        <v>56.1479947199396</v>
      </c>
      <c r="Q19" s="9" t="n">
        <v>0</v>
      </c>
      <c r="R19" s="10" t="n">
        <v>42511.0596576736</v>
      </c>
      <c r="S19" s="11" t="n">
        <v>3</v>
      </c>
    </row>
    <row r="20" customFormat="false" ht="15" hidden="false" customHeight="false" outlineLevel="0" collapsed="false">
      <c r="B20" s="3" t="s">
        <v>18</v>
      </c>
      <c r="C20" s="3"/>
      <c r="D20" s="3"/>
      <c r="E20" s="3"/>
      <c r="F20" s="3"/>
      <c r="G20" s="3"/>
      <c r="H20" s="3"/>
      <c r="I20" s="3"/>
      <c r="K20" s="7" t="n">
        <v>4999</v>
      </c>
      <c r="L20" s="7" t="n">
        <v>678</v>
      </c>
      <c r="M20" s="7" t="n">
        <v>51</v>
      </c>
      <c r="N20" s="8" t="n">
        <v>50.4337250127001</v>
      </c>
      <c r="O20" s="11" t="n">
        <v>0</v>
      </c>
      <c r="P20" s="8" t="n">
        <v>50.4337250127001</v>
      </c>
      <c r="Q20" s="9" t="n">
        <v>0</v>
      </c>
      <c r="R20" s="10" t="n">
        <v>42508.668741713</v>
      </c>
      <c r="S20" s="11" t="n">
        <v>2</v>
      </c>
    </row>
    <row r="21" customFormat="false" ht="15.75" hidden="false" customHeight="false" outlineLevel="0" collapsed="false">
      <c r="B21" s="6" t="s">
        <v>13</v>
      </c>
      <c r="D21" s="6" t="s">
        <v>19</v>
      </c>
      <c r="K21" s="7" t="n">
        <v>8607</v>
      </c>
      <c r="L21" s="7" t="n">
        <v>1152</v>
      </c>
      <c r="M21" s="7" t="n">
        <v>34</v>
      </c>
      <c r="N21" s="8" t="n">
        <v>49.5359425794213</v>
      </c>
      <c r="O21" s="8" t="n">
        <v>2.97</v>
      </c>
      <c r="P21" s="8" t="n">
        <v>52.5059425794213</v>
      </c>
      <c r="Q21" s="9" t="n">
        <v>0</v>
      </c>
      <c r="R21" s="10" t="n">
        <v>42506.3033886921</v>
      </c>
      <c r="S21" s="11" t="n">
        <v>4</v>
      </c>
    </row>
    <row r="22" customFormat="false" ht="15.75" hidden="false" customHeight="false" outlineLevel="0" collapsed="false">
      <c r="B22" s="12"/>
      <c r="D22" s="12" t="n">
        <f aca="false">COUNTIF(M9:M28,34)</f>
        <v>4</v>
      </c>
      <c r="K22" s="7" t="n">
        <v>9876</v>
      </c>
      <c r="L22" s="7" t="n">
        <v>1304</v>
      </c>
      <c r="M22" s="7" t="n">
        <v>36</v>
      </c>
      <c r="N22" s="8" t="n">
        <v>87.2912515382762</v>
      </c>
      <c r="O22" s="8" t="n">
        <v>5.24</v>
      </c>
      <c r="P22" s="8" t="n">
        <v>92.5312515382762</v>
      </c>
      <c r="Q22" s="9" t="n">
        <v>0</v>
      </c>
      <c r="R22" s="10" t="n">
        <v>42504.3936668866</v>
      </c>
      <c r="S22" s="11" t="n">
        <v>5</v>
      </c>
    </row>
    <row r="23" customFormat="false" ht="15" hidden="false" customHeight="false" outlineLevel="0" collapsed="false">
      <c r="K23" s="7" t="n">
        <v>14917</v>
      </c>
      <c r="L23" s="7" t="n">
        <v>1992</v>
      </c>
      <c r="M23" s="7" t="n">
        <v>45</v>
      </c>
      <c r="N23" s="8" t="n">
        <v>78.6996782532274</v>
      </c>
      <c r="O23" s="8" t="n">
        <v>4.72</v>
      </c>
      <c r="P23" s="8" t="n">
        <v>83.4196782532274</v>
      </c>
      <c r="Q23" s="9" t="n">
        <v>0</v>
      </c>
      <c r="R23" s="10" t="n">
        <v>42504.3715122107</v>
      </c>
      <c r="S23" s="11" t="n">
        <v>4</v>
      </c>
    </row>
    <row r="24" customFormat="false" ht="15" hidden="false" customHeight="false" outlineLevel="0" collapsed="false">
      <c r="B24" s="3" t="s">
        <v>20</v>
      </c>
      <c r="C24" s="3"/>
      <c r="D24" s="3"/>
      <c r="E24" s="3"/>
      <c r="F24" s="3"/>
      <c r="G24" s="3"/>
      <c r="H24" s="3"/>
      <c r="I24" s="3"/>
      <c r="K24" s="7" t="n">
        <v>16653</v>
      </c>
      <c r="L24" s="7" t="n">
        <v>2214</v>
      </c>
      <c r="M24" s="7" t="n">
        <v>80</v>
      </c>
      <c r="N24" s="8" t="n">
        <v>36.6088378735761</v>
      </c>
      <c r="O24" s="8" t="n">
        <v>1.46</v>
      </c>
      <c r="P24" s="8" t="n">
        <v>38.0688378735761</v>
      </c>
      <c r="Q24" s="9" t="n">
        <v>0</v>
      </c>
      <c r="R24" s="10" t="n">
        <v>42500.4020646412</v>
      </c>
      <c r="S24" s="11" t="n">
        <v>3</v>
      </c>
    </row>
    <row r="25" customFormat="false" ht="15.75" hidden="false" customHeight="false" outlineLevel="0" collapsed="false">
      <c r="B25" s="6" t="s">
        <v>21</v>
      </c>
      <c r="D25" s="6" t="s">
        <v>22</v>
      </c>
      <c r="K25" s="7" t="n">
        <v>17783</v>
      </c>
      <c r="L25" s="7" t="n">
        <v>2367</v>
      </c>
      <c r="M25" s="7" t="n">
        <v>57</v>
      </c>
      <c r="N25" s="8" t="n">
        <v>81.6149289055996</v>
      </c>
      <c r="O25" s="8" t="n">
        <v>3.26</v>
      </c>
      <c r="P25" s="8" t="n">
        <v>84.8749289055996</v>
      </c>
      <c r="Q25" s="9" t="n">
        <v>0</v>
      </c>
      <c r="R25" s="10" t="n">
        <v>42498.6353980671</v>
      </c>
      <c r="S25" s="11" t="n">
        <v>3</v>
      </c>
    </row>
    <row r="26" customFormat="false" ht="15.75" hidden="false" customHeight="false" outlineLevel="0" collapsed="false">
      <c r="B26" s="12" t="n">
        <f aca="false">D22/D26</f>
        <v>0.2</v>
      </c>
      <c r="D26" s="12" t="n">
        <f aca="false">COUNTA(M9:M27,M28)</f>
        <v>20</v>
      </c>
      <c r="K26" s="7" t="n">
        <v>5733</v>
      </c>
      <c r="L26" s="7" t="n">
        <v>783</v>
      </c>
      <c r="M26" s="7" t="n">
        <v>36</v>
      </c>
      <c r="N26" s="8" t="n">
        <v>87.2912515382762</v>
      </c>
      <c r="O26" s="11" t="n">
        <v>0</v>
      </c>
      <c r="P26" s="8" t="n">
        <v>87.2912515382762</v>
      </c>
      <c r="Q26" s="9" t="n">
        <v>0</v>
      </c>
      <c r="R26" s="10" t="n">
        <v>42496.0198979051</v>
      </c>
      <c r="S26" s="11" t="n">
        <v>5</v>
      </c>
    </row>
    <row r="27" customFormat="false" ht="15" hidden="false" customHeight="false" outlineLevel="0" collapsed="false">
      <c r="K27" s="7" t="n">
        <v>5007</v>
      </c>
      <c r="L27" s="7" t="n">
        <v>678</v>
      </c>
      <c r="M27" s="7" t="n">
        <v>129</v>
      </c>
      <c r="N27" s="8" t="n">
        <v>98.7781981443958</v>
      </c>
      <c r="O27" s="11" t="n">
        <v>0</v>
      </c>
      <c r="P27" s="8" t="n">
        <v>98.7781981443958</v>
      </c>
      <c r="Q27" s="9" t="n">
        <v>0</v>
      </c>
      <c r="R27" s="10" t="n">
        <v>42494.7708261806</v>
      </c>
      <c r="S27" s="11" t="n">
        <v>4</v>
      </c>
    </row>
    <row r="28" customFormat="false" ht="15" hidden="false" customHeight="false" outlineLevel="0" collapsed="false">
      <c r="K28" s="7" t="n">
        <v>8685</v>
      </c>
      <c r="L28" s="7" t="n">
        <v>1162</v>
      </c>
      <c r="M28" s="7" t="n">
        <v>34</v>
      </c>
      <c r="N28" s="8" t="n">
        <v>49.5359425794213</v>
      </c>
      <c r="O28" s="8" t="n">
        <v>3.22</v>
      </c>
      <c r="P28" s="8" t="n">
        <v>52.7559425794213</v>
      </c>
      <c r="Q28" s="9" t="n">
        <v>0</v>
      </c>
      <c r="R28" s="10" t="n">
        <v>42490.7890434259</v>
      </c>
      <c r="S28" s="11" t="n">
        <v>2</v>
      </c>
    </row>
  </sheetData>
  <mergeCells count="8">
    <mergeCell ref="B2:S4"/>
    <mergeCell ref="B6:I6"/>
    <mergeCell ref="K6:S6"/>
    <mergeCell ref="B8:I8"/>
    <mergeCell ref="B12:I12"/>
    <mergeCell ref="B16:I16"/>
    <mergeCell ref="B20:I20"/>
    <mergeCell ref="B24:I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2023-04-03T08:07:12Z</dcterms:created>
  <dc:creator>Everton Menezes</dc:creator>
  <dc:description/>
  <dc:language>pt-BR</dc:language>
  <cp:lastModifiedBy/>
  <dcterms:modified xsi:type="dcterms:W3CDTF">2023-06-10T11:12:05Z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b0a36e35-d76f-4ac7-8b1b-c7b0c9bb9100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2023-05-04T17:55:18Z</vt:lpwstr>
  </property>
  <property fmtid="{D5CDD505-2E9C-101B-9397-08002B2CF9AE}" pid="8" name="MSIP_Label_defa4170-0d19-0005-0004-bc88714345d2_SiteId">
    <vt:lpwstr>5c80ecf6-4c67-404b-bf8a-5bac3d66a304</vt:lpwstr>
  </property>
</Properties>
</file>