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9f9665b510147/Documentos/"/>
    </mc:Choice>
  </mc:AlternateContent>
  <xr:revisionPtr revIDLastSave="0" documentId="8_{A3AB6CA7-A01C-44B4-A3F3-32AE4C600A6C}" xr6:coauthVersionLast="47" xr6:coauthVersionMax="47" xr10:uidLastSave="{00000000-0000-0000-0000-000000000000}"/>
  <bookViews>
    <workbookView xWindow="-120" yWindow="-120" windowWidth="20640" windowHeight="11160" firstSheet="18" activeTab="18" xr2:uid="{F38DE026-D352-4A59-B45F-53C74257CB5B}"/>
  </bookViews>
  <sheets>
    <sheet name="MAIO" sheetId="1" r:id="rId1"/>
    <sheet name="JUNHO" sheetId="2" r:id="rId2"/>
    <sheet name="OUTUBRO" sheetId="3" r:id="rId3"/>
    <sheet name="NOVEMBRO" sheetId="4" r:id="rId4"/>
    <sheet name="DEZEMBRO" sheetId="6" r:id="rId5"/>
    <sheet name="JANEIRO 22 " sheetId="7" r:id="rId6"/>
    <sheet name="FEVEREIRO 22" sheetId="5" r:id="rId7"/>
    <sheet name="MARÇO 22 " sheetId="8" r:id="rId8"/>
    <sheet name="ABRIL 22" sheetId="9" r:id="rId9"/>
    <sheet name="MAIO 2022" sheetId="10" r:id="rId10"/>
    <sheet name="JUNHO 2022 " sheetId="11" r:id="rId11"/>
    <sheet name="JULHO 2022  " sheetId="13" r:id="rId12"/>
    <sheet name="AGOSTO 2022 " sheetId="15" r:id="rId13"/>
    <sheet name="SETEMBRO 2022   " sheetId="14" r:id="rId14"/>
    <sheet name="OUTUBRO 2022" sheetId="17" r:id="rId15"/>
    <sheet name="NOVEMBRO 2022" sheetId="18" r:id="rId16"/>
    <sheet name="DEZEMBRO 2022" sheetId="16" r:id="rId17"/>
    <sheet name="JANEIRO 2023" sheetId="19" r:id="rId18"/>
    <sheet name="FEVEREIRO 2023 " sheetId="20" r:id="rId19"/>
  </sheets>
  <definedNames>
    <definedName name="_xlnm._FilterDatabase" localSheetId="8" hidden="1">'ABRIL 22'!$D$1:$D$22</definedName>
    <definedName name="_xlnm._FilterDatabase" localSheetId="12" hidden="1">'AGOSTO 2022 '!$D$1:$D$24</definedName>
    <definedName name="_xlnm._FilterDatabase" localSheetId="16" hidden="1">'DEZEMBRO 2022'!$D$1:$D$25</definedName>
    <definedName name="_xlnm._FilterDatabase" localSheetId="6" hidden="1">'FEVEREIRO 22'!$D$1:$D$21</definedName>
    <definedName name="_xlnm._FilterDatabase" localSheetId="17" hidden="1">'JANEIRO 2023'!$D$1:$D$25</definedName>
    <definedName name="_xlnm._FilterDatabase" localSheetId="18" hidden="1">'FEVEREIRO 2023 '!$D$1:$D$23</definedName>
    <definedName name="_xlnm._FilterDatabase" localSheetId="11" hidden="1">'JULHO 2022  '!$D$1:$D$25</definedName>
    <definedName name="_xlnm._FilterDatabase" localSheetId="10" hidden="1">'JUNHO 2022 '!$D$1:$D$26</definedName>
    <definedName name="_xlnm._FilterDatabase" localSheetId="9" hidden="1">'MAIO 2022'!$D$1:$D$25</definedName>
    <definedName name="_xlnm._FilterDatabase" localSheetId="7" hidden="1">'MARÇO 22 '!$D$1:$D$21</definedName>
    <definedName name="_xlnm._FilterDatabase" localSheetId="15" hidden="1">'NOVEMBRO 2022'!$D$1:$D$24</definedName>
    <definedName name="_xlnm._FilterDatabase" localSheetId="14" hidden="1">'OUTUBRO 2022'!$D$1:$D$24</definedName>
    <definedName name="_xlnm._FilterDatabase" localSheetId="13" hidden="1">'SETEMBRO 2022   '!$D$1:$D$24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0" l="1"/>
  <c r="E23" i="20"/>
  <c r="B23" i="20"/>
  <c r="M20" i="20"/>
  <c r="K9" i="20"/>
  <c r="M7" i="20"/>
  <c r="B27" i="19"/>
  <c r="E25" i="19"/>
  <c r="B25" i="19"/>
  <c r="M22" i="19"/>
  <c r="I20" i="19"/>
  <c r="K9" i="19"/>
  <c r="M7" i="19"/>
  <c r="B26" i="18"/>
  <c r="E24" i="18"/>
  <c r="B24" i="18"/>
  <c r="M21" i="18"/>
  <c r="I19" i="18"/>
  <c r="K9" i="18"/>
  <c r="M7" i="18"/>
  <c r="B26" i="17"/>
  <c r="E24" i="17"/>
  <c r="B24" i="17"/>
  <c r="M21" i="17"/>
  <c r="I19" i="17"/>
  <c r="K9" i="17"/>
  <c r="M7" i="17"/>
  <c r="B27" i="16"/>
  <c r="E25" i="16"/>
  <c r="B25" i="16"/>
  <c r="M22" i="16"/>
  <c r="I20" i="16"/>
  <c r="K9" i="16"/>
  <c r="M7" i="16"/>
  <c r="B26" i="15"/>
  <c r="E24" i="15"/>
  <c r="B24" i="15"/>
  <c r="M21" i="15"/>
  <c r="I19" i="15"/>
  <c r="K9" i="15"/>
  <c r="M7" i="15"/>
  <c r="B26" i="14"/>
  <c r="E24" i="14"/>
  <c r="B24" i="14"/>
  <c r="M21" i="14"/>
  <c r="I19" i="14"/>
  <c r="K9" i="14"/>
  <c r="M7" i="14"/>
  <c r="K9" i="13"/>
  <c r="B27" i="13"/>
  <c r="E25" i="13"/>
  <c r="B25" i="13"/>
  <c r="M22" i="13"/>
  <c r="I19" i="13"/>
  <c r="M7" i="13"/>
  <c r="I19" i="11"/>
  <c r="B28" i="11"/>
  <c r="E26" i="11"/>
  <c r="B26" i="11"/>
  <c r="M23" i="11"/>
  <c r="M7" i="11"/>
  <c r="M22" i="10"/>
  <c r="M7" i="10"/>
  <c r="B27" i="10"/>
  <c r="E25" i="10"/>
  <c r="B25" i="10"/>
  <c r="B24" i="9"/>
  <c r="E22" i="9"/>
  <c r="B22" i="9"/>
  <c r="K7" i="9"/>
  <c r="K7" i="8"/>
  <c r="B23" i="8"/>
  <c r="E21" i="8"/>
  <c r="B21" i="8"/>
  <c r="B23" i="5"/>
  <c r="E21" i="7"/>
  <c r="B21" i="7"/>
  <c r="E22" i="6"/>
  <c r="B22" i="6"/>
  <c r="E21" i="5"/>
  <c r="B21" i="5"/>
  <c r="B22" i="4"/>
  <c r="G13" i="3"/>
  <c r="H5" i="3"/>
  <c r="I1" i="3"/>
  <c r="H1" i="3"/>
  <c r="E22" i="4"/>
  <c r="E20" i="3"/>
  <c r="B20" i="3"/>
  <c r="E22" i="2"/>
  <c r="B22" i="2"/>
  <c r="E22" i="1"/>
  <c r="B22" i="1"/>
</calcChain>
</file>

<file path=xl/sharedStrings.xml><?xml version="1.0" encoding="utf-8"?>
<sst xmlns="http://schemas.openxmlformats.org/spreadsheetml/2006/main" count="1076" uniqueCount="78">
  <si>
    <t>DESPESAS</t>
  </si>
  <si>
    <t>VALOR</t>
  </si>
  <si>
    <t>DATA VENCIMENTO</t>
  </si>
  <si>
    <t>STATUS</t>
  </si>
  <si>
    <t>ENTRADAS</t>
  </si>
  <si>
    <t>NUBANK</t>
  </si>
  <si>
    <t>Pago</t>
  </si>
  <si>
    <t>SALARIO</t>
  </si>
  <si>
    <t>SRAIVA</t>
  </si>
  <si>
    <t>PABLO</t>
  </si>
  <si>
    <t>OI</t>
  </si>
  <si>
    <t>SÃO MATEUS</t>
  </si>
  <si>
    <t>WEBCAM</t>
  </si>
  <si>
    <t>MAGAZINE</t>
  </si>
  <si>
    <t>COLAGENO</t>
  </si>
  <si>
    <t>HAP VIDA</t>
  </si>
  <si>
    <t>CLARO</t>
  </si>
  <si>
    <t>INTER</t>
  </si>
  <si>
    <t>DOAÇÃO</t>
  </si>
  <si>
    <t>WPA</t>
  </si>
  <si>
    <t>SEGURO</t>
  </si>
  <si>
    <t>VITREO</t>
  </si>
  <si>
    <t>ENERGIA</t>
  </si>
  <si>
    <t>DORA</t>
  </si>
  <si>
    <t>TIM</t>
  </si>
  <si>
    <t>ITAÚ</t>
  </si>
  <si>
    <t>MEI</t>
  </si>
  <si>
    <t>ÁGUA</t>
  </si>
  <si>
    <t>EMPRESTIMO</t>
  </si>
  <si>
    <t>Pós-Graduação</t>
  </si>
  <si>
    <t>TOTAL</t>
  </si>
  <si>
    <t>C6 Bank</t>
  </si>
  <si>
    <t>ORIGEM</t>
  </si>
  <si>
    <t>HOJE</t>
  </si>
  <si>
    <t>MOEDA</t>
  </si>
  <si>
    <t>SALDO BANCO</t>
  </si>
  <si>
    <t>LUCIANO</t>
  </si>
  <si>
    <t>SUELY</t>
  </si>
  <si>
    <t>GABRIEL</t>
  </si>
  <si>
    <t>MAIOR DIVIDA</t>
  </si>
  <si>
    <t>MESTRADO</t>
  </si>
  <si>
    <t>C6 BANK</t>
  </si>
  <si>
    <t>CASA</t>
  </si>
  <si>
    <t>Suely e Marcos</t>
  </si>
  <si>
    <t>Devolução BB</t>
  </si>
  <si>
    <t>pago</t>
  </si>
  <si>
    <t>INTERNET</t>
  </si>
  <si>
    <t>PLANO SAUDE GUI VINI</t>
  </si>
  <si>
    <t>Suspenso</t>
  </si>
  <si>
    <t>INTERNET + TELEFONJE</t>
  </si>
  <si>
    <t>SOBRAS DO MÊS</t>
  </si>
  <si>
    <t>SUELI</t>
  </si>
  <si>
    <t>IRANI</t>
  </si>
  <si>
    <t>30/02/2022</t>
  </si>
  <si>
    <t>TOTAL NÃO PAGO</t>
  </si>
  <si>
    <t>PATY ESTÁGIO</t>
  </si>
  <si>
    <t>DORA FACUT</t>
  </si>
  <si>
    <t>recebido</t>
  </si>
  <si>
    <t>DORA CURSO</t>
  </si>
  <si>
    <t>DORA EMPRESTIMO</t>
  </si>
  <si>
    <t>PICPAY</t>
  </si>
  <si>
    <t>SOBRA</t>
  </si>
  <si>
    <t>RESTITUIÇÃO</t>
  </si>
  <si>
    <t>SALÁRIO</t>
  </si>
  <si>
    <t>4 parcelas de 5</t>
  </si>
  <si>
    <t>SEFURO MOTO</t>
  </si>
  <si>
    <t>Banco do Brasil PIX</t>
  </si>
  <si>
    <t>MAGAZINE ANTECIPADO</t>
  </si>
  <si>
    <t>SOBRAS JUNHO</t>
  </si>
  <si>
    <t>LIA</t>
  </si>
  <si>
    <t>SEGURO MOTO</t>
  </si>
  <si>
    <t>DORA FACULDADE</t>
  </si>
  <si>
    <t>PATY CURSO</t>
  </si>
  <si>
    <t>DEVOLUÇÃO</t>
  </si>
  <si>
    <t>VALDIR CURSO</t>
  </si>
  <si>
    <t>GRAMADO</t>
  </si>
  <si>
    <t>GUINHA</t>
  </si>
  <si>
    <t>CURSO PATY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</si>
</sst>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6" fontId="1" fillId="0" borderId="0" xfId="0" applyNumberFormat="1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0E-7B4E-4979-873F-912CBF63134C}">
  <sheetPr>
    <tabColor rgb="FF00B050"/>
  </sheetPr>
  <dimension ref="A1:F22"/>
  <sheetViews>
    <sheetView workbookViewId="0">
      <selection activeCell="D16" sqref="D16:D20"/>
    </sheetView>
  </sheetViews>
  <sheetFormatPr defaultRowHeight="15"/>
  <cols>
    <col min="1" max="1" width="18.5703125" customWidth="1"/>
    <col min="2" max="2" width="25.42578125" customWidth="1"/>
    <col min="3" max="3" width="24.28515625" style="3" customWidth="1"/>
    <col min="4" max="4" width="8.85546875" style="5"/>
    <col min="5" max="5" width="23.4257812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t="s">
        <v>5</v>
      </c>
      <c r="B2">
        <v>2222.9499999999998</v>
      </c>
      <c r="C2" s="3">
        <v>44319</v>
      </c>
      <c r="D2" s="5" t="s">
        <v>6</v>
      </c>
      <c r="E2">
        <v>5116.2</v>
      </c>
      <c r="F2" t="s">
        <v>7</v>
      </c>
    </row>
    <row r="3" spans="1:6">
      <c r="A3" t="s">
        <v>8</v>
      </c>
      <c r="B3">
        <v>305.89</v>
      </c>
      <c r="C3" s="3">
        <v>44319</v>
      </c>
      <c r="D3" s="5" t="s">
        <v>6</v>
      </c>
      <c r="E3">
        <v>150.01</v>
      </c>
      <c r="F3" t="s">
        <v>9</v>
      </c>
    </row>
    <row r="4" spans="1:6">
      <c r="A4" t="s">
        <v>10</v>
      </c>
      <c r="B4">
        <v>55.9</v>
      </c>
      <c r="C4" s="3">
        <v>44319</v>
      </c>
      <c r="D4" s="5" t="s">
        <v>6</v>
      </c>
      <c r="E4">
        <v>300</v>
      </c>
    </row>
    <row r="5" spans="1:6">
      <c r="A5" t="s">
        <v>11</v>
      </c>
      <c r="B5">
        <v>500.01</v>
      </c>
      <c r="C5" s="3">
        <v>44319</v>
      </c>
      <c r="D5" s="5" t="s">
        <v>6</v>
      </c>
      <c r="E5">
        <v>200</v>
      </c>
      <c r="F5" t="s">
        <v>12</v>
      </c>
    </row>
    <row r="6" spans="1:6">
      <c r="A6" t="s">
        <v>13</v>
      </c>
      <c r="B6">
        <v>331.23</v>
      </c>
      <c r="C6" s="3">
        <v>44320</v>
      </c>
      <c r="D6" s="5" t="s">
        <v>6</v>
      </c>
      <c r="E6">
        <v>300</v>
      </c>
      <c r="F6" t="s">
        <v>14</v>
      </c>
    </row>
    <row r="7" spans="1:6">
      <c r="A7" t="s">
        <v>15</v>
      </c>
      <c r="B7">
        <v>845.64</v>
      </c>
      <c r="C7" s="3">
        <v>44325</v>
      </c>
      <c r="D7" s="5" t="s">
        <v>6</v>
      </c>
    </row>
    <row r="8" spans="1:6">
      <c r="A8" t="s">
        <v>16</v>
      </c>
      <c r="B8">
        <v>69.989999999999995</v>
      </c>
      <c r="C8" s="3">
        <v>44325</v>
      </c>
      <c r="D8" s="5" t="s">
        <v>6</v>
      </c>
    </row>
    <row r="9" spans="1:6">
      <c r="A9" t="s">
        <v>17</v>
      </c>
      <c r="B9">
        <v>109.39</v>
      </c>
      <c r="C9" s="3">
        <v>44326</v>
      </c>
      <c r="D9" s="5" t="s">
        <v>6</v>
      </c>
    </row>
    <row r="10" spans="1:6">
      <c r="A10" t="s">
        <v>18</v>
      </c>
      <c r="B10">
        <v>100.01</v>
      </c>
      <c r="C10" s="3">
        <v>44326</v>
      </c>
      <c r="D10" s="5" t="s">
        <v>6</v>
      </c>
    </row>
    <row r="11" spans="1:6">
      <c r="A11" t="s">
        <v>19</v>
      </c>
      <c r="B11">
        <v>565.01</v>
      </c>
      <c r="C11" s="3">
        <v>44326</v>
      </c>
      <c r="D11" s="5" t="s">
        <v>6</v>
      </c>
    </row>
    <row r="12" spans="1:6">
      <c r="A12" t="s">
        <v>20</v>
      </c>
      <c r="B12">
        <v>43.01</v>
      </c>
      <c r="C12" s="3">
        <v>44326</v>
      </c>
      <c r="D12" s="5" t="s">
        <v>6</v>
      </c>
    </row>
    <row r="13" spans="1:6">
      <c r="A13" t="s">
        <v>21</v>
      </c>
      <c r="B13">
        <v>103.14</v>
      </c>
      <c r="C13" s="3">
        <v>44327</v>
      </c>
      <c r="D13" s="5" t="s">
        <v>6</v>
      </c>
    </row>
    <row r="14" spans="1:6">
      <c r="A14" t="s">
        <v>22</v>
      </c>
      <c r="B14">
        <v>160.01</v>
      </c>
      <c r="C14" s="3">
        <v>44327</v>
      </c>
      <c r="D14" s="5" t="s">
        <v>6</v>
      </c>
    </row>
    <row r="15" spans="1:6">
      <c r="A15" t="s">
        <v>23</v>
      </c>
      <c r="B15">
        <v>400.01</v>
      </c>
      <c r="C15" s="3">
        <v>44328</v>
      </c>
      <c r="D15" s="5" t="s">
        <v>6</v>
      </c>
    </row>
    <row r="16" spans="1:6">
      <c r="A16" t="s">
        <v>24</v>
      </c>
      <c r="B16">
        <v>34.99</v>
      </c>
      <c r="C16" s="3">
        <v>44331</v>
      </c>
      <c r="D16" s="5" t="s">
        <v>6</v>
      </c>
    </row>
    <row r="17" spans="1:5">
      <c r="A17" t="s">
        <v>25</v>
      </c>
      <c r="B17">
        <v>549.41</v>
      </c>
      <c r="C17" s="3">
        <v>44335</v>
      </c>
      <c r="D17" s="5" t="s">
        <v>6</v>
      </c>
    </row>
    <row r="18" spans="1:5">
      <c r="A18" t="s">
        <v>26</v>
      </c>
      <c r="B18">
        <v>61.01</v>
      </c>
      <c r="C18" s="3">
        <v>44337</v>
      </c>
      <c r="D18" s="5" t="s">
        <v>6</v>
      </c>
    </row>
    <row r="19" spans="1:5">
      <c r="A19" t="s">
        <v>27</v>
      </c>
      <c r="B19">
        <v>35.01</v>
      </c>
      <c r="C19" s="3">
        <v>44346</v>
      </c>
      <c r="D19" s="5" t="s">
        <v>6</v>
      </c>
    </row>
    <row r="20" spans="1:5">
      <c r="A20" t="s">
        <v>28</v>
      </c>
      <c r="B20">
        <v>150.01</v>
      </c>
      <c r="C20" s="3">
        <v>44346</v>
      </c>
      <c r="D20" s="5" t="s">
        <v>6</v>
      </c>
    </row>
    <row r="21" spans="1:5">
      <c r="A21" t="s">
        <v>29</v>
      </c>
      <c r="B21">
        <v>129.01</v>
      </c>
      <c r="C21" s="3">
        <v>44326</v>
      </c>
      <c r="D21" s="5" t="s">
        <v>6</v>
      </c>
    </row>
    <row r="22" spans="1:5" s="1" customFormat="1">
      <c r="A22" s="1" t="s">
        <v>30</v>
      </c>
      <c r="B22" s="1">
        <f>SUM(B2:B21)</f>
        <v>6771.6300000000019</v>
      </c>
      <c r="C22" s="4"/>
      <c r="D22" s="5"/>
      <c r="E22" s="1">
        <f>SUM(E2:E21)</f>
        <v>6066.21</v>
      </c>
    </row>
  </sheetData>
  <sortState xmlns:xlrd2="http://schemas.microsoft.com/office/spreadsheetml/2017/richdata2" ref="A2:D23">
    <sortCondition ref="C1:C2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BA6C-B93D-CA4D-B8A8-FCF060213E73}">
  <sheetPr>
    <tabColor rgb="FF00B050"/>
  </sheetPr>
  <dimension ref="A1:M27"/>
  <sheetViews>
    <sheetView zoomScale="115" zoomScaleNormal="115" workbookViewId="0">
      <selection activeCell="D14" sqref="D14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9.425781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1203.18</v>
      </c>
      <c r="C2" s="3">
        <v>44684</v>
      </c>
      <c r="D2" s="5" t="s">
        <v>6</v>
      </c>
    </row>
    <row r="3" spans="1:13">
      <c r="A3" t="s">
        <v>8</v>
      </c>
      <c r="B3">
        <v>45</v>
      </c>
      <c r="C3" s="3">
        <v>44684</v>
      </c>
      <c r="D3" s="5" t="s">
        <v>6</v>
      </c>
      <c r="M3">
        <v>719.73</v>
      </c>
    </row>
    <row r="4" spans="1:13" s="18" customFormat="1">
      <c r="A4" s="18" t="s">
        <v>55</v>
      </c>
      <c r="B4" s="18">
        <v>284</v>
      </c>
      <c r="C4" s="19">
        <v>44684</v>
      </c>
      <c r="D4" s="5" t="s">
        <v>6</v>
      </c>
      <c r="F4" s="20"/>
      <c r="M4" s="18">
        <v>323.33</v>
      </c>
    </row>
    <row r="5" spans="1:13">
      <c r="A5" t="s">
        <v>13</v>
      </c>
      <c r="B5">
        <v>620.71</v>
      </c>
      <c r="C5" s="3">
        <v>44685</v>
      </c>
      <c r="D5" s="5" t="s">
        <v>6</v>
      </c>
      <c r="F5" s="6" t="s">
        <v>34</v>
      </c>
      <c r="G5" s="10">
        <v>441</v>
      </c>
      <c r="M5">
        <v>38</v>
      </c>
    </row>
    <row r="6" spans="1:13">
      <c r="A6" t="s">
        <v>15</v>
      </c>
      <c r="B6">
        <v>860</v>
      </c>
      <c r="C6" s="3">
        <v>44690</v>
      </c>
      <c r="D6" s="5" t="s">
        <v>6</v>
      </c>
    </row>
    <row r="7" spans="1:13">
      <c r="A7" t="s">
        <v>16</v>
      </c>
      <c r="B7">
        <v>45.99</v>
      </c>
      <c r="C7" s="3">
        <v>44690</v>
      </c>
      <c r="D7" s="5" t="s">
        <v>6</v>
      </c>
      <c r="E7">
        <v>200</v>
      </c>
      <c r="F7" s="6" t="s">
        <v>36</v>
      </c>
      <c r="G7" s="10" t="s">
        <v>57</v>
      </c>
      <c r="M7">
        <f>SUM(M3:M6)</f>
        <v>1081.06</v>
      </c>
    </row>
    <row r="8" spans="1:13" s="10" customFormat="1">
      <c r="A8" s="10" t="s">
        <v>17</v>
      </c>
      <c r="B8" s="10">
        <v>0</v>
      </c>
      <c r="C8" s="15">
        <v>44691</v>
      </c>
      <c r="D8" s="5" t="s">
        <v>6</v>
      </c>
      <c r="E8" s="13"/>
      <c r="F8" s="16"/>
    </row>
    <row r="9" spans="1:13">
      <c r="A9" t="s">
        <v>18</v>
      </c>
      <c r="B9">
        <v>100.01</v>
      </c>
      <c r="C9" s="3">
        <v>44691</v>
      </c>
      <c r="D9" s="5" t="s">
        <v>6</v>
      </c>
      <c r="F9" s="9"/>
    </row>
    <row r="10" spans="1:13">
      <c r="A10" t="s">
        <v>21</v>
      </c>
      <c r="B10">
        <v>113.14</v>
      </c>
      <c r="C10" s="3">
        <v>44692</v>
      </c>
      <c r="D10" s="5" t="s">
        <v>6</v>
      </c>
      <c r="E10">
        <v>66</v>
      </c>
      <c r="F10" s="6" t="s">
        <v>52</v>
      </c>
    </row>
    <row r="11" spans="1:13">
      <c r="A11" t="s">
        <v>22</v>
      </c>
      <c r="B11">
        <v>162.69999999999999</v>
      </c>
      <c r="C11" s="3">
        <v>44692</v>
      </c>
      <c r="D11" s="5" t="s">
        <v>6</v>
      </c>
    </row>
    <row r="12" spans="1:13">
      <c r="A12" t="s">
        <v>25</v>
      </c>
      <c r="B12">
        <v>124.16</v>
      </c>
      <c r="C12" s="3">
        <v>44700</v>
      </c>
      <c r="D12" s="5" t="s">
        <v>6</v>
      </c>
    </row>
    <row r="13" spans="1:13">
      <c r="A13" t="s">
        <v>26</v>
      </c>
      <c r="B13">
        <v>66.599999999999994</v>
      </c>
      <c r="C13" s="3">
        <v>44702</v>
      </c>
      <c r="D13" s="5" t="s">
        <v>6</v>
      </c>
    </row>
    <row r="14" spans="1:13">
      <c r="A14" t="s">
        <v>27</v>
      </c>
      <c r="B14">
        <v>33</v>
      </c>
      <c r="C14" s="17">
        <v>44711</v>
      </c>
      <c r="D14" s="5" t="s">
        <v>6</v>
      </c>
    </row>
    <row r="15" spans="1:13">
      <c r="A15" t="s">
        <v>28</v>
      </c>
      <c r="B15">
        <v>209.67</v>
      </c>
      <c r="C15" s="3">
        <v>44683</v>
      </c>
      <c r="D15" s="5" t="s">
        <v>6</v>
      </c>
    </row>
    <row r="16" spans="1:13">
      <c r="A16" t="s">
        <v>56</v>
      </c>
      <c r="B16">
        <v>350</v>
      </c>
      <c r="C16" s="3">
        <v>44691</v>
      </c>
      <c r="D16" s="5" t="s">
        <v>6</v>
      </c>
    </row>
    <row r="17" spans="1:13">
      <c r="A17" t="s">
        <v>40</v>
      </c>
      <c r="B17">
        <v>360</v>
      </c>
      <c r="C17" s="3">
        <v>44691</v>
      </c>
      <c r="D17" s="5" t="s">
        <v>6</v>
      </c>
    </row>
    <row r="18" spans="1:13">
      <c r="A18" t="s">
        <v>41</v>
      </c>
      <c r="B18">
        <v>42.15</v>
      </c>
      <c r="C18" s="3">
        <v>44691</v>
      </c>
      <c r="D18" s="5" t="s">
        <v>6</v>
      </c>
    </row>
    <row r="19" spans="1:13">
      <c r="A19" t="s">
        <v>58</v>
      </c>
      <c r="B19">
        <v>250</v>
      </c>
      <c r="C19" s="3">
        <v>44691</v>
      </c>
      <c r="D19" s="5" t="s">
        <v>6</v>
      </c>
    </row>
    <row r="20" spans="1:13">
      <c r="A20" t="s">
        <v>59</v>
      </c>
      <c r="B20">
        <v>200</v>
      </c>
      <c r="C20" s="3">
        <v>44684</v>
      </c>
      <c r="D20" s="5" t="s">
        <v>6</v>
      </c>
    </row>
    <row r="21" spans="1:13">
      <c r="A21" t="s">
        <v>60</v>
      </c>
      <c r="B21">
        <v>1033.92</v>
      </c>
      <c r="C21" s="3">
        <v>44691</v>
      </c>
      <c r="D21" s="5" t="s">
        <v>6</v>
      </c>
    </row>
    <row r="22" spans="1:13">
      <c r="A22" t="s">
        <v>42</v>
      </c>
      <c r="B22">
        <v>800</v>
      </c>
      <c r="C22" s="3">
        <v>44683</v>
      </c>
      <c r="D22" s="5" t="s">
        <v>6</v>
      </c>
      <c r="M22">
        <f>SUM(B16,B17,B19,B20)</f>
        <v>1160</v>
      </c>
    </row>
    <row r="23" spans="1:13">
      <c r="A23" t="s">
        <v>49</v>
      </c>
      <c r="B23">
        <v>115</v>
      </c>
      <c r="C23" s="3">
        <v>44691</v>
      </c>
      <c r="D23" s="5" t="s">
        <v>6</v>
      </c>
    </row>
    <row r="24" spans="1:13">
      <c r="A24" t="s">
        <v>47</v>
      </c>
      <c r="B24">
        <v>50</v>
      </c>
      <c r="C24" s="3">
        <v>44701</v>
      </c>
      <c r="D24" s="5" t="s">
        <v>6</v>
      </c>
    </row>
    <row r="25" spans="1:13" s="1" customFormat="1">
      <c r="A25" s="1" t="s">
        <v>30</v>
      </c>
      <c r="B25" s="1">
        <f>SUM(B2:B24)</f>
        <v>7069.23</v>
      </c>
      <c r="C25" s="4"/>
      <c r="D25" s="5"/>
      <c r="E25" s="1">
        <f>SUM(E2:E17)</f>
        <v>266</v>
      </c>
      <c r="F25" s="2"/>
    </row>
    <row r="27" spans="1:13" s="1" customFormat="1">
      <c r="A27" s="1" t="s">
        <v>54</v>
      </c>
      <c r="B27" s="1">
        <f>SUMIF(D2:D24,"&lt;&gt;Pago",B2:B24)</f>
        <v>0</v>
      </c>
      <c r="C27" s="4"/>
      <c r="D27" s="5"/>
      <c r="F27" s="2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55CA-B92B-40FF-8FD7-1AAE7E160C30}">
  <sheetPr>
    <tabColor rgb="FF00B050"/>
  </sheetPr>
  <dimension ref="A1:M28"/>
  <sheetViews>
    <sheetView topLeftCell="A25" zoomScale="115" zoomScaleNormal="115" workbookViewId="0">
      <selection activeCell="D26" sqref="D26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E1" s="2" t="s">
        <v>4</v>
      </c>
      <c r="F1" s="2" t="s">
        <v>32</v>
      </c>
    </row>
    <row r="2" spans="1:13">
      <c r="A2" t="s">
        <v>5</v>
      </c>
      <c r="B2">
        <v>481</v>
      </c>
      <c r="C2" s="3">
        <v>44715</v>
      </c>
      <c r="D2" s="5" t="s">
        <v>6</v>
      </c>
    </row>
    <row r="3" spans="1:13">
      <c r="A3" t="s">
        <v>8</v>
      </c>
      <c r="B3">
        <v>45</v>
      </c>
      <c r="C3" s="3">
        <v>44715</v>
      </c>
      <c r="D3" s="5" t="s">
        <v>6</v>
      </c>
      <c r="H3" s="6" t="s">
        <v>34</v>
      </c>
      <c r="I3" s="10">
        <v>441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44715</v>
      </c>
      <c r="D4" s="5" t="s">
        <v>6</v>
      </c>
      <c r="E4" s="18">
        <v>120</v>
      </c>
      <c r="F4" s="20" t="s">
        <v>26</v>
      </c>
      <c r="M4" s="18">
        <v>323.33</v>
      </c>
    </row>
    <row r="5" spans="1:13">
      <c r="A5" t="s">
        <v>13</v>
      </c>
      <c r="B5">
        <v>280</v>
      </c>
      <c r="C5" s="3">
        <v>44716</v>
      </c>
      <c r="D5" s="5" t="s">
        <v>6</v>
      </c>
      <c r="E5">
        <v>120</v>
      </c>
      <c r="F5" s="6" t="s">
        <v>61</v>
      </c>
      <c r="M5">
        <v>38</v>
      </c>
    </row>
    <row r="6" spans="1:13">
      <c r="A6" t="s">
        <v>15</v>
      </c>
      <c r="B6">
        <v>860</v>
      </c>
      <c r="C6" s="3">
        <v>44721</v>
      </c>
      <c r="D6" s="5" t="s">
        <v>6</v>
      </c>
      <c r="E6">
        <v>600</v>
      </c>
      <c r="F6" s="6" t="s">
        <v>61</v>
      </c>
    </row>
    <row r="7" spans="1:13">
      <c r="A7" t="s">
        <v>16</v>
      </c>
      <c r="B7">
        <v>52</v>
      </c>
      <c r="C7" s="3">
        <v>44721</v>
      </c>
      <c r="D7" s="5" t="s">
        <v>6</v>
      </c>
      <c r="F7" s="6" t="s">
        <v>36</v>
      </c>
      <c r="G7" s="10" t="s">
        <v>57</v>
      </c>
      <c r="M7">
        <f>SUM(M3:M6)</f>
        <v>1081.06</v>
      </c>
    </row>
    <row r="8" spans="1:13" s="10" customFormat="1">
      <c r="A8" s="10" t="s">
        <v>17</v>
      </c>
      <c r="B8" s="10">
        <v>0</v>
      </c>
      <c r="C8" s="15">
        <v>44722</v>
      </c>
      <c r="D8" s="5" t="s">
        <v>6</v>
      </c>
      <c r="E8" s="13"/>
      <c r="F8" s="16" t="s">
        <v>62</v>
      </c>
    </row>
    <row r="9" spans="1:13">
      <c r="A9" t="s">
        <v>18</v>
      </c>
      <c r="B9">
        <v>100.01</v>
      </c>
      <c r="C9" s="3">
        <v>44722</v>
      </c>
      <c r="D9" s="5" t="s">
        <v>6</v>
      </c>
      <c r="E9">
        <v>7182.45</v>
      </c>
      <c r="F9" s="9" t="s">
        <v>63</v>
      </c>
    </row>
    <row r="10" spans="1:13">
      <c r="A10" t="s">
        <v>21</v>
      </c>
      <c r="B10">
        <v>113.14</v>
      </c>
      <c r="C10" s="3">
        <v>44723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138</v>
      </c>
      <c r="C11" s="3">
        <v>44723</v>
      </c>
      <c r="D11" s="5" t="s">
        <v>6</v>
      </c>
    </row>
    <row r="12" spans="1:13">
      <c r="A12" t="s">
        <v>25</v>
      </c>
      <c r="B12">
        <v>124.16</v>
      </c>
      <c r="C12" s="3">
        <v>44731</v>
      </c>
      <c r="D12" s="5" t="s">
        <v>6</v>
      </c>
    </row>
    <row r="13" spans="1:13">
      <c r="A13" t="s">
        <v>26</v>
      </c>
      <c r="B13">
        <v>66.599999999999994</v>
      </c>
      <c r="C13" s="3">
        <v>44733</v>
      </c>
      <c r="D13" s="5" t="s">
        <v>6</v>
      </c>
    </row>
    <row r="14" spans="1:13">
      <c r="A14" t="s">
        <v>27</v>
      </c>
      <c r="B14">
        <v>33</v>
      </c>
      <c r="C14" s="17">
        <v>44742</v>
      </c>
      <c r="D14" s="5" t="s">
        <v>6</v>
      </c>
    </row>
    <row r="15" spans="1:13">
      <c r="A15" t="s">
        <v>28</v>
      </c>
      <c r="C15" s="3">
        <v>44714</v>
      </c>
      <c r="D15" s="5" t="s">
        <v>6</v>
      </c>
      <c r="E15" t="s">
        <v>64</v>
      </c>
    </row>
    <row r="16" spans="1:13">
      <c r="A16" t="s">
        <v>56</v>
      </c>
      <c r="B16">
        <v>360</v>
      </c>
      <c r="C16" s="3">
        <v>44722</v>
      </c>
      <c r="D16" s="5" t="s">
        <v>6</v>
      </c>
    </row>
    <row r="17" spans="1:13">
      <c r="A17" t="s">
        <v>40</v>
      </c>
      <c r="B17">
        <v>360</v>
      </c>
      <c r="C17" s="3">
        <v>44722</v>
      </c>
      <c r="D17" s="5" t="s">
        <v>6</v>
      </c>
    </row>
    <row r="18" spans="1:13">
      <c r="A18" t="s">
        <v>65</v>
      </c>
      <c r="B18">
        <v>42</v>
      </c>
      <c r="C18" s="3">
        <v>44722</v>
      </c>
      <c r="D18" s="5" t="s">
        <v>6</v>
      </c>
    </row>
    <row r="19" spans="1:13">
      <c r="A19" t="s">
        <v>41</v>
      </c>
      <c r="B19">
        <v>42.15</v>
      </c>
      <c r="C19" s="3">
        <v>44722</v>
      </c>
      <c r="D19" s="5" t="s">
        <v>6</v>
      </c>
      <c r="I19">
        <f>SUM(B3,B6:B10,B14)</f>
        <v>1203.1500000000001</v>
      </c>
      <c r="J19" t="s">
        <v>66</v>
      </c>
    </row>
    <row r="20" spans="1:13">
      <c r="A20" t="s">
        <v>58</v>
      </c>
      <c r="B20">
        <v>250</v>
      </c>
      <c r="C20" s="3">
        <v>44722</v>
      </c>
      <c r="D20" s="5" t="s">
        <v>6</v>
      </c>
    </row>
    <row r="21" spans="1:13">
      <c r="A21" t="s">
        <v>67</v>
      </c>
      <c r="B21">
        <v>2676</v>
      </c>
      <c r="C21" s="3">
        <v>2675</v>
      </c>
      <c r="D21" s="5" t="s">
        <v>6</v>
      </c>
    </row>
    <row r="22" spans="1:13">
      <c r="A22" t="s">
        <v>60</v>
      </c>
      <c r="B22">
        <v>80</v>
      </c>
      <c r="C22" s="3">
        <v>44722</v>
      </c>
      <c r="D22" s="5" t="s">
        <v>6</v>
      </c>
    </row>
    <row r="23" spans="1:13">
      <c r="A23" t="s">
        <v>42</v>
      </c>
      <c r="B23">
        <v>1300</v>
      </c>
      <c r="C23" s="3">
        <v>44714</v>
      </c>
      <c r="D23" s="5" t="s">
        <v>6</v>
      </c>
      <c r="M23">
        <f>SUM(B16,B17,B20,B21)</f>
        <v>3646</v>
      </c>
    </row>
    <row r="24" spans="1:13">
      <c r="A24" t="s">
        <v>49</v>
      </c>
      <c r="B24">
        <v>115</v>
      </c>
      <c r="C24" s="3">
        <v>44722</v>
      </c>
      <c r="D24" s="5" t="s">
        <v>6</v>
      </c>
    </row>
    <row r="25" spans="1:13">
      <c r="A25" t="s">
        <v>47</v>
      </c>
      <c r="B25">
        <v>50</v>
      </c>
      <c r="C25" s="3">
        <v>44732</v>
      </c>
      <c r="D25" s="5" t="s">
        <v>6</v>
      </c>
    </row>
    <row r="26" spans="1:13" s="1" customFormat="1">
      <c r="A26" s="1" t="s">
        <v>30</v>
      </c>
      <c r="B26" s="1">
        <f>SUM(B2:B25)</f>
        <v>7768.0599999999995</v>
      </c>
      <c r="C26" s="4"/>
      <c r="D26" s="5"/>
      <c r="E26" s="1">
        <f>SUM(E2:E17)</f>
        <v>8085.45</v>
      </c>
      <c r="F26" s="2"/>
      <c r="G26" s="1" t="s">
        <v>68</v>
      </c>
      <c r="H26" s="21">
        <v>158</v>
      </c>
    </row>
    <row r="28" spans="1:13" s="1" customFormat="1">
      <c r="A28" s="1" t="s">
        <v>54</v>
      </c>
      <c r="B28" s="1">
        <f>SUMIF(D2:D25,"&lt;&gt;Pago",B2:B25)</f>
        <v>0</v>
      </c>
      <c r="C28" s="4"/>
      <c r="D28" s="5"/>
      <c r="F28" s="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EEF4-B7AF-47DE-B3E6-4C65B3796313}">
  <sheetPr>
    <tabColor rgb="FF00B050"/>
  </sheetPr>
  <dimension ref="A1:M27"/>
  <sheetViews>
    <sheetView zoomScale="115" zoomScaleNormal="115" workbookViewId="0">
      <selection activeCell="E9" sqref="E9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635</v>
      </c>
      <c r="C2" s="3">
        <v>44745</v>
      </c>
      <c r="D2" s="5" t="s">
        <v>6</v>
      </c>
    </row>
    <row r="3" spans="1:13">
      <c r="A3" t="s">
        <v>8</v>
      </c>
      <c r="B3">
        <v>45</v>
      </c>
      <c r="C3" s="3">
        <v>44745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44745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44746</v>
      </c>
      <c r="D5" s="5" t="s">
        <v>6</v>
      </c>
      <c r="E5">
        <v>320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44751</v>
      </c>
      <c r="D6" s="5" t="s">
        <v>6</v>
      </c>
      <c r="K6">
        <v>360</v>
      </c>
    </row>
    <row r="7" spans="1:13">
      <c r="A7" t="s">
        <v>16</v>
      </c>
      <c r="B7">
        <v>52</v>
      </c>
      <c r="C7" s="3">
        <v>44751</v>
      </c>
      <c r="D7" s="5" t="s">
        <v>6</v>
      </c>
      <c r="E7">
        <v>70</v>
      </c>
      <c r="F7" s="6" t="s">
        <v>69</v>
      </c>
      <c r="G7" s="10"/>
      <c r="K7">
        <v>140.9</v>
      </c>
      <c r="M7">
        <f>SUM(M3:M6)</f>
        <v>1081.06</v>
      </c>
    </row>
    <row r="8" spans="1:13" s="10" customFormat="1">
      <c r="A8" s="10" t="s">
        <v>17</v>
      </c>
      <c r="B8" s="10">
        <v>0</v>
      </c>
      <c r="C8" s="15">
        <v>44752</v>
      </c>
      <c r="D8" s="5" t="s">
        <v>6</v>
      </c>
      <c r="E8" s="13">
        <v>222</v>
      </c>
      <c r="F8" s="16" t="s">
        <v>23</v>
      </c>
      <c r="K8" s="10">
        <v>202.92</v>
      </c>
    </row>
    <row r="9" spans="1:13">
      <c r="A9" t="s">
        <v>18</v>
      </c>
      <c r="B9">
        <v>100.01</v>
      </c>
      <c r="C9" s="3">
        <v>44752</v>
      </c>
      <c r="D9" s="5" t="s">
        <v>6</v>
      </c>
      <c r="E9">
        <v>8200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44753</v>
      </c>
      <c r="D10" s="5" t="s">
        <v>6</v>
      </c>
      <c r="E10">
        <v>97</v>
      </c>
      <c r="F10" s="6" t="s">
        <v>52</v>
      </c>
    </row>
    <row r="11" spans="1:13">
      <c r="A11" t="s">
        <v>22</v>
      </c>
      <c r="B11">
        <v>140</v>
      </c>
      <c r="C11" s="3">
        <v>44753</v>
      </c>
      <c r="D11" s="5" t="s">
        <v>6</v>
      </c>
    </row>
    <row r="12" spans="1:13">
      <c r="A12" t="s">
        <v>25</v>
      </c>
      <c r="B12">
        <v>124.16</v>
      </c>
      <c r="C12" s="3">
        <v>44761</v>
      </c>
      <c r="D12" s="5" t="s">
        <v>6</v>
      </c>
    </row>
    <row r="13" spans="1:13">
      <c r="A13" t="s">
        <v>26</v>
      </c>
      <c r="B13">
        <v>66.599999999999994</v>
      </c>
      <c r="C13" s="3">
        <v>44763</v>
      </c>
    </row>
    <row r="14" spans="1:13">
      <c r="A14" t="s">
        <v>27</v>
      </c>
      <c r="B14">
        <v>33</v>
      </c>
      <c r="C14" s="17">
        <v>44772</v>
      </c>
      <c r="D14" s="5" t="s">
        <v>6</v>
      </c>
    </row>
    <row r="15" spans="1:13">
      <c r="A15" t="s">
        <v>28</v>
      </c>
      <c r="B15">
        <v>742</v>
      </c>
      <c r="C15" s="3">
        <v>44757</v>
      </c>
    </row>
    <row r="16" spans="1:13">
      <c r="A16" t="s">
        <v>56</v>
      </c>
      <c r="B16">
        <v>360</v>
      </c>
      <c r="C16" s="3">
        <v>44752</v>
      </c>
      <c r="D16" s="5" t="s">
        <v>6</v>
      </c>
    </row>
    <row r="17" spans="1:13">
      <c r="A17" t="s">
        <v>40</v>
      </c>
      <c r="B17">
        <v>360</v>
      </c>
      <c r="C17" s="3">
        <v>44752</v>
      </c>
      <c r="D17" s="5" t="s">
        <v>6</v>
      </c>
    </row>
    <row r="18" spans="1:13">
      <c r="A18" t="s">
        <v>70</v>
      </c>
      <c r="B18">
        <v>42</v>
      </c>
      <c r="C18" s="3">
        <v>44752</v>
      </c>
      <c r="D18" s="5" t="s">
        <v>6</v>
      </c>
    </row>
    <row r="19" spans="1:13">
      <c r="A19" t="s">
        <v>41</v>
      </c>
      <c r="B19">
        <v>0</v>
      </c>
      <c r="C19" s="3">
        <v>44752</v>
      </c>
      <c r="D19" s="5" t="s">
        <v>6</v>
      </c>
      <c r="I19">
        <f>SUM(B3,B6:B10,B14)</f>
        <v>1203.1500000000001</v>
      </c>
      <c r="J19" t="s">
        <v>66</v>
      </c>
    </row>
    <row r="20" spans="1:13">
      <c r="A20" t="s">
        <v>58</v>
      </c>
      <c r="B20">
        <v>250</v>
      </c>
      <c r="C20" s="3">
        <v>44752</v>
      </c>
      <c r="D20" s="5" t="s">
        <v>6</v>
      </c>
    </row>
    <row r="21" spans="1:13">
      <c r="A21" t="s">
        <v>60</v>
      </c>
      <c r="B21">
        <v>57</v>
      </c>
      <c r="C21" s="3">
        <v>44752</v>
      </c>
      <c r="D21" s="5" t="s">
        <v>6</v>
      </c>
    </row>
    <row r="22" spans="1:13">
      <c r="A22" t="s">
        <v>42</v>
      </c>
      <c r="B22">
        <v>1400</v>
      </c>
      <c r="C22" s="3">
        <v>44744</v>
      </c>
      <c r="D22" s="5" t="s">
        <v>6</v>
      </c>
      <c r="M22" t="e">
        <f>SUM(B16,B17,B20,#REF!)</f>
        <v>#REF!</v>
      </c>
    </row>
    <row r="23" spans="1:13">
      <c r="A23" t="s">
        <v>49</v>
      </c>
      <c r="B23">
        <v>115</v>
      </c>
      <c r="C23" s="3">
        <v>44752</v>
      </c>
      <c r="D23" s="5" t="s">
        <v>6</v>
      </c>
    </row>
    <row r="24" spans="1:13">
      <c r="A24" t="s">
        <v>47</v>
      </c>
      <c r="B24">
        <v>50</v>
      </c>
      <c r="C24" s="3">
        <v>44762</v>
      </c>
    </row>
    <row r="25" spans="1:13" s="1" customFormat="1">
      <c r="A25" s="1" t="s">
        <v>30</v>
      </c>
      <c r="B25" s="1">
        <f>SUM(B2:B24)</f>
        <v>5744.91</v>
      </c>
      <c r="C25" s="4"/>
      <c r="D25" s="5"/>
      <c r="E25" s="1">
        <f>SUM(E2:E17)</f>
        <v>8909</v>
      </c>
      <c r="F25" s="2"/>
      <c r="G25" s="1" t="s">
        <v>68</v>
      </c>
      <c r="H25" s="21">
        <v>158</v>
      </c>
    </row>
    <row r="27" spans="1:13" s="1" customFormat="1">
      <c r="A27" s="1" t="s">
        <v>54</v>
      </c>
      <c r="B27" s="1">
        <f>SUMIF(D2:D24,"&lt;&gt;Pago",B2:B24)</f>
        <v>858.6</v>
      </c>
      <c r="C27" s="4"/>
      <c r="D27" s="5"/>
      <c r="F27" s="2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DEF3-14B9-42CF-B607-4D23DDF05FDA}">
  <sheetPr>
    <tabColor rgb="FF00B050"/>
  </sheetPr>
  <dimension ref="A1:M26"/>
  <sheetViews>
    <sheetView zoomScale="115" zoomScaleNormal="115" workbookViewId="0"/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647.32000000000005</v>
      </c>
      <c r="C2" s="3">
        <v>44776</v>
      </c>
      <c r="D2" s="5" t="s">
        <v>6</v>
      </c>
    </row>
    <row r="3" spans="1:13">
      <c r="A3" t="s">
        <v>8</v>
      </c>
      <c r="B3">
        <v>45</v>
      </c>
      <c r="C3" s="3">
        <v>44776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44776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44777</v>
      </c>
      <c r="D5" s="5" t="s">
        <v>6</v>
      </c>
      <c r="E5">
        <v>320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44782</v>
      </c>
      <c r="D6" s="5" t="s">
        <v>6</v>
      </c>
      <c r="K6">
        <v>360</v>
      </c>
    </row>
    <row r="7" spans="1:13">
      <c r="A7" t="s">
        <v>16</v>
      </c>
      <c r="B7">
        <v>52</v>
      </c>
      <c r="C7" s="3">
        <v>44782</v>
      </c>
      <c r="D7" s="5" t="s">
        <v>6</v>
      </c>
      <c r="E7">
        <v>70</v>
      </c>
      <c r="F7" s="6" t="s">
        <v>69</v>
      </c>
      <c r="G7" s="10"/>
      <c r="K7">
        <v>140.9</v>
      </c>
      <c r="M7">
        <f>SUM(M3:M6)</f>
        <v>1081.06</v>
      </c>
    </row>
    <row r="8" spans="1:13" s="10" customFormat="1">
      <c r="A8" s="10" t="s">
        <v>17</v>
      </c>
      <c r="B8" s="10">
        <v>0</v>
      </c>
      <c r="C8" s="15">
        <v>44783</v>
      </c>
      <c r="D8" s="5" t="s">
        <v>6</v>
      </c>
      <c r="E8" s="13">
        <v>222</v>
      </c>
      <c r="F8" s="16" t="s">
        <v>23</v>
      </c>
      <c r="K8" s="10">
        <v>202.92</v>
      </c>
    </row>
    <row r="9" spans="1:13">
      <c r="A9" t="s">
        <v>18</v>
      </c>
      <c r="B9">
        <v>100.01</v>
      </c>
      <c r="C9" s="3">
        <v>44783</v>
      </c>
      <c r="D9" s="5" t="s">
        <v>6</v>
      </c>
      <c r="E9">
        <v>5500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44784</v>
      </c>
      <c r="D10" s="5" t="s">
        <v>6</v>
      </c>
      <c r="E10">
        <v>97</v>
      </c>
      <c r="F10" s="6" t="s">
        <v>52</v>
      </c>
    </row>
    <row r="11" spans="1:13">
      <c r="A11" t="s">
        <v>22</v>
      </c>
      <c r="B11">
        <v>135.57</v>
      </c>
      <c r="C11" s="3">
        <v>44784</v>
      </c>
      <c r="D11" s="5" t="s">
        <v>6</v>
      </c>
    </row>
    <row r="12" spans="1:13">
      <c r="A12" t="s">
        <v>25</v>
      </c>
      <c r="B12">
        <v>124.16</v>
      </c>
      <c r="C12" s="3">
        <v>44792</v>
      </c>
      <c r="D12" s="5" t="s">
        <v>6</v>
      </c>
    </row>
    <row r="13" spans="1:13">
      <c r="A13" t="s">
        <v>26</v>
      </c>
      <c r="B13">
        <v>66.599999999999994</v>
      </c>
      <c r="C13" s="3">
        <v>44794</v>
      </c>
      <c r="D13" s="5" t="s">
        <v>6</v>
      </c>
    </row>
    <row r="14" spans="1:13">
      <c r="A14" t="s">
        <v>27</v>
      </c>
      <c r="B14">
        <v>33</v>
      </c>
      <c r="C14" s="17">
        <v>44803</v>
      </c>
      <c r="D14" s="5" t="s">
        <v>6</v>
      </c>
    </row>
    <row r="15" spans="1:13">
      <c r="A15" t="s">
        <v>28</v>
      </c>
      <c r="B15">
        <v>0</v>
      </c>
      <c r="C15" s="3">
        <v>44788</v>
      </c>
      <c r="D15" s="5" t="s">
        <v>6</v>
      </c>
    </row>
    <row r="16" spans="1:13">
      <c r="A16" t="s">
        <v>56</v>
      </c>
      <c r="B16">
        <v>180</v>
      </c>
      <c r="C16" s="3">
        <v>44783</v>
      </c>
      <c r="D16" s="5" t="s">
        <v>6</v>
      </c>
    </row>
    <row r="17" spans="1:13">
      <c r="A17" t="s">
        <v>40</v>
      </c>
      <c r="B17">
        <v>683</v>
      </c>
      <c r="C17" s="3">
        <v>44783</v>
      </c>
      <c r="D17" s="5" t="s">
        <v>6</v>
      </c>
    </row>
    <row r="18" spans="1:13">
      <c r="A18" t="s">
        <v>70</v>
      </c>
      <c r="B18">
        <v>42</v>
      </c>
      <c r="C18" s="3">
        <v>44783</v>
      </c>
      <c r="D18" s="5" t="s">
        <v>6</v>
      </c>
    </row>
    <row r="19" spans="1:13">
      <c r="A19" t="s">
        <v>41</v>
      </c>
      <c r="B19">
        <v>0</v>
      </c>
      <c r="C19" s="3">
        <v>44783</v>
      </c>
      <c r="D19" s="5" t="s">
        <v>6</v>
      </c>
      <c r="I19">
        <f>SUM(B3,B6:B10,B14)</f>
        <v>1203.1500000000001</v>
      </c>
      <c r="J19" t="s">
        <v>66</v>
      </c>
    </row>
    <row r="20" spans="1:13">
      <c r="A20" t="s">
        <v>60</v>
      </c>
      <c r="B20">
        <v>173.3</v>
      </c>
      <c r="C20" s="3">
        <v>44783</v>
      </c>
      <c r="D20" s="5" t="s">
        <v>6</v>
      </c>
    </row>
    <row r="21" spans="1:13">
      <c r="A21" t="s">
        <v>42</v>
      </c>
      <c r="B21">
        <v>1300</v>
      </c>
      <c r="C21" s="3">
        <v>44775</v>
      </c>
      <c r="D21" s="5" t="s">
        <v>6</v>
      </c>
      <c r="M21" t="e">
        <f>SUM(B16,B17,#REF!,#REF!)</f>
        <v>#REF!</v>
      </c>
    </row>
    <row r="22" spans="1:13">
      <c r="A22" t="s">
        <v>49</v>
      </c>
      <c r="B22">
        <v>115</v>
      </c>
      <c r="C22" s="3">
        <v>44783</v>
      </c>
      <c r="D22" s="5" t="s">
        <v>6</v>
      </c>
    </row>
    <row r="23" spans="1:13">
      <c r="A23" t="s">
        <v>47</v>
      </c>
      <c r="B23">
        <v>50</v>
      </c>
      <c r="C23" s="3">
        <v>44793</v>
      </c>
      <c r="D23" s="5" t="s">
        <v>6</v>
      </c>
    </row>
    <row r="24" spans="1:13" s="1" customFormat="1">
      <c r="A24" s="1" t="s">
        <v>30</v>
      </c>
      <c r="B24" s="1">
        <f>SUM(B2:B23)</f>
        <v>4920.1000000000004</v>
      </c>
      <c r="C24" s="4"/>
      <c r="D24" s="5"/>
      <c r="E24" s="1">
        <f>SUM(E2:E17)</f>
        <v>6209</v>
      </c>
      <c r="F24" s="2"/>
      <c r="G24" s="1" t="s">
        <v>68</v>
      </c>
      <c r="H24" s="21">
        <v>158</v>
      </c>
    </row>
    <row r="26" spans="1:13" s="1" customFormat="1">
      <c r="A26" s="1" t="s">
        <v>54</v>
      </c>
      <c r="B26" s="1">
        <f>SUMIF(D2:D23,"&lt;&gt;Pago",B2:B23)</f>
        <v>0</v>
      </c>
      <c r="C26" s="4"/>
      <c r="D26" s="5"/>
      <c r="F26" s="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D633-F2D8-4289-ACC0-3593DD732EF2}">
  <sheetPr>
    <tabColor rgb="FF00B050"/>
  </sheetPr>
  <dimension ref="A1:M26"/>
  <sheetViews>
    <sheetView zoomScale="115" zoomScaleNormal="115" workbookViewId="0">
      <selection activeCell="C1" sqref="C1:C1048576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769</v>
      </c>
      <c r="C2" s="3">
        <v>44807</v>
      </c>
      <c r="D2" s="5" t="s">
        <v>6</v>
      </c>
    </row>
    <row r="3" spans="1:13">
      <c r="A3" t="s">
        <v>8</v>
      </c>
      <c r="B3">
        <v>45</v>
      </c>
      <c r="C3" s="3">
        <v>44807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44807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44808</v>
      </c>
      <c r="D5" s="5" t="s">
        <v>6</v>
      </c>
      <c r="E5">
        <v>200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44813</v>
      </c>
      <c r="D6" s="5" t="s">
        <v>6</v>
      </c>
      <c r="K6">
        <v>360</v>
      </c>
    </row>
    <row r="7" spans="1:13">
      <c r="A7" t="s">
        <v>16</v>
      </c>
      <c r="B7">
        <v>52</v>
      </c>
      <c r="C7" s="3">
        <v>44813</v>
      </c>
      <c r="D7" s="5" t="s">
        <v>6</v>
      </c>
      <c r="E7">
        <v>70</v>
      </c>
      <c r="F7" s="6" t="s">
        <v>69</v>
      </c>
      <c r="G7" s="10"/>
      <c r="K7">
        <v>140.9</v>
      </c>
      <c r="M7">
        <f>SUM(M3:M6)</f>
        <v>1081.06</v>
      </c>
    </row>
    <row r="8" spans="1:13" s="10" customFormat="1">
      <c r="A8" s="10" t="s">
        <v>17</v>
      </c>
      <c r="B8" s="10">
        <v>68.39</v>
      </c>
      <c r="C8" s="15">
        <v>44814</v>
      </c>
      <c r="D8" s="5" t="s">
        <v>6</v>
      </c>
      <c r="E8" s="13">
        <v>180</v>
      </c>
      <c r="F8" s="16" t="s">
        <v>23</v>
      </c>
      <c r="K8" s="10">
        <v>202.92</v>
      </c>
    </row>
    <row r="9" spans="1:13">
      <c r="A9" t="s">
        <v>18</v>
      </c>
      <c r="B9">
        <v>100.01</v>
      </c>
      <c r="C9" s="3">
        <v>44814</v>
      </c>
      <c r="D9" s="5" t="s">
        <v>6</v>
      </c>
      <c r="E9">
        <v>5500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44815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112</v>
      </c>
      <c r="C11" s="3">
        <v>44815</v>
      </c>
      <c r="D11" s="5" t="s">
        <v>6</v>
      </c>
      <c r="E11">
        <v>450</v>
      </c>
      <c r="F11" s="6" t="s">
        <v>38</v>
      </c>
    </row>
    <row r="12" spans="1:13">
      <c r="A12" t="s">
        <v>25</v>
      </c>
      <c r="B12">
        <v>124.16</v>
      </c>
      <c r="C12" s="3">
        <v>44823</v>
      </c>
    </row>
    <row r="13" spans="1:13">
      <c r="A13" t="s">
        <v>26</v>
      </c>
      <c r="B13">
        <v>66.599999999999994</v>
      </c>
      <c r="C13" s="3">
        <v>44825</v>
      </c>
      <c r="D13" s="5" t="s">
        <v>6</v>
      </c>
    </row>
    <row r="14" spans="1:13">
      <c r="A14" t="s">
        <v>27</v>
      </c>
      <c r="B14">
        <v>33</v>
      </c>
      <c r="C14" s="17">
        <v>44834</v>
      </c>
      <c r="D14" s="5" t="s">
        <v>6</v>
      </c>
    </row>
    <row r="15" spans="1:13">
      <c r="A15" t="s">
        <v>28</v>
      </c>
      <c r="B15">
        <v>393.43</v>
      </c>
      <c r="C15" s="3">
        <v>44819</v>
      </c>
      <c r="D15" s="5" t="s">
        <v>6</v>
      </c>
    </row>
    <row r="16" spans="1:13">
      <c r="A16" t="s">
        <v>56</v>
      </c>
      <c r="B16">
        <v>180</v>
      </c>
      <c r="C16" s="3">
        <v>44814</v>
      </c>
      <c r="D16" s="5" t="s">
        <v>6</v>
      </c>
    </row>
    <row r="17" spans="1:13">
      <c r="A17" t="s">
        <v>40</v>
      </c>
      <c r="B17">
        <v>360</v>
      </c>
      <c r="C17" s="3">
        <v>44814</v>
      </c>
      <c r="D17" s="5" t="s">
        <v>6</v>
      </c>
    </row>
    <row r="18" spans="1:13">
      <c r="A18" t="s">
        <v>70</v>
      </c>
      <c r="B18">
        <v>42</v>
      </c>
      <c r="C18" s="3">
        <v>44814</v>
      </c>
      <c r="D18" s="5" t="s">
        <v>6</v>
      </c>
    </row>
    <row r="19" spans="1:13">
      <c r="A19" t="s">
        <v>41</v>
      </c>
      <c r="B19">
        <v>0</v>
      </c>
      <c r="C19" s="3">
        <v>44814</v>
      </c>
      <c r="D19" s="5" t="s">
        <v>6</v>
      </c>
      <c r="I19">
        <f>SUM(B3,B6:B10,B14)</f>
        <v>1271.5400000000002</v>
      </c>
      <c r="J19" t="s">
        <v>66</v>
      </c>
    </row>
    <row r="20" spans="1:13">
      <c r="A20" t="s">
        <v>60</v>
      </c>
      <c r="B20">
        <v>114</v>
      </c>
      <c r="C20" s="3">
        <v>44814</v>
      </c>
      <c r="D20" s="5" t="s">
        <v>6</v>
      </c>
    </row>
    <row r="21" spans="1:13">
      <c r="A21" t="s">
        <v>42</v>
      </c>
      <c r="B21">
        <v>1100</v>
      </c>
      <c r="C21" s="3">
        <v>44806</v>
      </c>
      <c r="D21" s="5" t="s">
        <v>6</v>
      </c>
      <c r="M21" t="e">
        <f>SUM(B16,B17,#REF!,#REF!)</f>
        <v>#REF!</v>
      </c>
    </row>
    <row r="22" spans="1:13">
      <c r="A22" t="s">
        <v>49</v>
      </c>
      <c r="B22">
        <v>115</v>
      </c>
      <c r="C22" s="3">
        <v>44814</v>
      </c>
      <c r="D22" s="5" t="s">
        <v>6</v>
      </c>
    </row>
    <row r="23" spans="1:13">
      <c r="A23" t="s">
        <v>47</v>
      </c>
      <c r="B23">
        <v>50</v>
      </c>
      <c r="C23" s="3">
        <v>44824</v>
      </c>
    </row>
    <row r="24" spans="1:13" s="1" customFormat="1">
      <c r="A24" s="1" t="s">
        <v>30</v>
      </c>
      <c r="B24" s="1">
        <f>SUM(B2:B23)</f>
        <v>4897.7299999999996</v>
      </c>
      <c r="C24" s="4"/>
      <c r="D24" s="5"/>
      <c r="E24" s="1">
        <f>SUM(E2:E17)</f>
        <v>6463</v>
      </c>
      <c r="F24" s="2"/>
      <c r="G24" s="1" t="s">
        <v>68</v>
      </c>
      <c r="H24" s="21">
        <v>158</v>
      </c>
    </row>
    <row r="26" spans="1:13" s="1" customFormat="1">
      <c r="A26" s="1" t="s">
        <v>54</v>
      </c>
      <c r="B26" s="1">
        <f>SUMIF(D2:D23,"&lt;&gt;Pago",B2:B23)</f>
        <v>174.16</v>
      </c>
      <c r="C26" s="4"/>
      <c r="D26" s="5"/>
      <c r="F26" s="2"/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54A4-EBE4-4528-A61F-37470BC1E78D}">
  <sheetPr>
    <tabColor rgb="FF00B050"/>
  </sheetPr>
  <dimension ref="A1:M26"/>
  <sheetViews>
    <sheetView zoomScale="115" zoomScaleNormal="115" workbookViewId="0"/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633.51400000000001</v>
      </c>
      <c r="C2" s="3">
        <v>44837</v>
      </c>
      <c r="D2" s="5" t="s">
        <v>6</v>
      </c>
    </row>
    <row r="3" spans="1:13">
      <c r="A3" t="s">
        <v>8</v>
      </c>
      <c r="B3">
        <v>45</v>
      </c>
      <c r="C3" s="3">
        <v>44837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44837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44838</v>
      </c>
      <c r="D5" s="5" t="s">
        <v>6</v>
      </c>
      <c r="E5">
        <v>200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44843</v>
      </c>
      <c r="D6" s="5" t="s">
        <v>6</v>
      </c>
      <c r="K6">
        <v>360</v>
      </c>
    </row>
    <row r="7" spans="1:13">
      <c r="A7" t="s">
        <v>16</v>
      </c>
      <c r="B7">
        <v>52</v>
      </c>
      <c r="C7" s="3">
        <v>44843</v>
      </c>
      <c r="D7" s="5" t="s">
        <v>6</v>
      </c>
      <c r="E7">
        <v>70</v>
      </c>
      <c r="F7" s="6" t="s">
        <v>69</v>
      </c>
      <c r="G7" s="10"/>
      <c r="K7">
        <v>140.9</v>
      </c>
      <c r="M7">
        <f>SUM(M3:M6)</f>
        <v>1081.06</v>
      </c>
    </row>
    <row r="8" spans="1:13" s="18" customFormat="1">
      <c r="A8" s="18" t="s">
        <v>17</v>
      </c>
      <c r="B8" s="18">
        <v>129.9</v>
      </c>
      <c r="C8" s="19">
        <v>44844</v>
      </c>
      <c r="D8" s="5" t="s">
        <v>6</v>
      </c>
      <c r="E8" s="18">
        <v>180</v>
      </c>
      <c r="F8" s="20" t="s">
        <v>23</v>
      </c>
      <c r="K8" s="18">
        <v>202.92</v>
      </c>
    </row>
    <row r="9" spans="1:13">
      <c r="A9" t="s">
        <v>18</v>
      </c>
      <c r="B9">
        <v>100.01</v>
      </c>
      <c r="C9" s="3">
        <v>44844</v>
      </c>
      <c r="D9" s="5" t="s">
        <v>6</v>
      </c>
      <c r="E9">
        <v>5500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44845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121.2</v>
      </c>
      <c r="C11" s="3">
        <v>44845</v>
      </c>
      <c r="D11" s="5" t="s">
        <v>6</v>
      </c>
      <c r="E11">
        <v>450</v>
      </c>
      <c r="F11" s="6" t="s">
        <v>38</v>
      </c>
    </row>
    <row r="12" spans="1:13">
      <c r="A12" t="s">
        <v>25</v>
      </c>
      <c r="B12">
        <v>68.260000000000005</v>
      </c>
      <c r="C12" s="3">
        <v>44853</v>
      </c>
      <c r="D12" s="5" t="s">
        <v>6</v>
      </c>
    </row>
    <row r="13" spans="1:13">
      <c r="A13" t="s">
        <v>26</v>
      </c>
      <c r="B13">
        <v>66.599999999999994</v>
      </c>
      <c r="C13" s="3">
        <v>44855</v>
      </c>
      <c r="D13" s="5" t="s">
        <v>6</v>
      </c>
    </row>
    <row r="14" spans="1:13">
      <c r="A14" t="s">
        <v>27</v>
      </c>
      <c r="B14">
        <v>33</v>
      </c>
      <c r="C14" s="17">
        <v>44864</v>
      </c>
      <c r="D14" s="5" t="s">
        <v>6</v>
      </c>
    </row>
    <row r="15" spans="1:13">
      <c r="A15" t="s">
        <v>28</v>
      </c>
      <c r="B15">
        <v>393.43</v>
      </c>
      <c r="C15" s="3">
        <v>44849</v>
      </c>
      <c r="D15" s="5" t="s">
        <v>6</v>
      </c>
    </row>
    <row r="16" spans="1:13">
      <c r="A16" t="s">
        <v>71</v>
      </c>
    </row>
    <row r="17" spans="1:13">
      <c r="A17" t="s">
        <v>40</v>
      </c>
      <c r="B17">
        <v>360</v>
      </c>
      <c r="C17" s="3">
        <v>44844</v>
      </c>
      <c r="D17" s="5" t="s">
        <v>6</v>
      </c>
    </row>
    <row r="18" spans="1:13">
      <c r="A18" t="s">
        <v>70</v>
      </c>
      <c r="B18">
        <v>42</v>
      </c>
      <c r="C18" s="3">
        <v>44844</v>
      </c>
    </row>
    <row r="19" spans="1:13">
      <c r="A19" t="s">
        <v>41</v>
      </c>
      <c r="B19">
        <v>0</v>
      </c>
      <c r="C19" s="3">
        <v>44844</v>
      </c>
      <c r="D19" s="5" t="s">
        <v>6</v>
      </c>
      <c r="I19">
        <f>SUM(B3,B6:B10,B14)</f>
        <v>1333.0500000000002</v>
      </c>
      <c r="J19" t="s">
        <v>66</v>
      </c>
    </row>
    <row r="20" spans="1:13">
      <c r="A20" t="s">
        <v>60</v>
      </c>
      <c r="B20">
        <v>288.2</v>
      </c>
      <c r="C20" s="3">
        <v>44844</v>
      </c>
      <c r="D20" s="5" t="s">
        <v>6</v>
      </c>
    </row>
    <row r="21" spans="1:13">
      <c r="A21" t="s">
        <v>42</v>
      </c>
      <c r="B21">
        <v>1200</v>
      </c>
      <c r="C21" s="3">
        <v>44836</v>
      </c>
      <c r="D21" s="5" t="s">
        <v>6</v>
      </c>
      <c r="M21" t="e">
        <f>SUM(B16,B17,#REF!,#REF!)</f>
        <v>#REF!</v>
      </c>
    </row>
    <row r="22" spans="1:13">
      <c r="A22" t="s">
        <v>49</v>
      </c>
      <c r="B22">
        <v>115</v>
      </c>
      <c r="C22" s="3">
        <v>44844</v>
      </c>
      <c r="D22" s="5" t="s">
        <v>6</v>
      </c>
    </row>
    <row r="23" spans="1:13">
      <c r="A23" t="s">
        <v>47</v>
      </c>
      <c r="B23">
        <v>50</v>
      </c>
      <c r="C23" s="3">
        <v>44854</v>
      </c>
      <c r="D23" s="5" t="s">
        <v>6</v>
      </c>
    </row>
    <row r="24" spans="1:13" s="1" customFormat="1">
      <c r="A24" s="1" t="s">
        <v>30</v>
      </c>
      <c r="B24" s="1">
        <f>SUM(B2:B23)</f>
        <v>4871.2539999999999</v>
      </c>
      <c r="C24" s="4"/>
      <c r="D24" s="5"/>
      <c r="E24" s="1">
        <f>SUM(E2:E17)</f>
        <v>6463</v>
      </c>
      <c r="F24" s="2"/>
      <c r="G24" s="1" t="s">
        <v>68</v>
      </c>
      <c r="H24" s="21">
        <v>158</v>
      </c>
    </row>
    <row r="26" spans="1:13" s="1" customFormat="1">
      <c r="A26" s="1" t="s">
        <v>54</v>
      </c>
      <c r="B26" s="1">
        <f>SUMIF(D2:D23,"&lt;&gt;Pago",B2:B23)</f>
        <v>42</v>
      </c>
      <c r="C26" s="4"/>
      <c r="D26" s="5"/>
      <c r="F26" s="2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7F7B-54AA-4A91-86D2-BBE292CA63BC}">
  <sheetPr>
    <tabColor rgb="FF00B050"/>
  </sheetPr>
  <dimension ref="A1:M26"/>
  <sheetViews>
    <sheetView zoomScale="115" zoomScaleNormal="115" workbookViewId="0">
      <selection activeCell="D19" sqref="D19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720.14</v>
      </c>
      <c r="C2" s="3">
        <v>44868</v>
      </c>
      <c r="D2" s="5" t="s">
        <v>6</v>
      </c>
    </row>
    <row r="3" spans="1:13">
      <c r="A3" t="s">
        <v>8</v>
      </c>
      <c r="B3">
        <v>45</v>
      </c>
      <c r="C3" s="3">
        <v>44868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44868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44869</v>
      </c>
      <c r="D5" s="5" t="s">
        <v>6</v>
      </c>
      <c r="E5">
        <v>600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44874</v>
      </c>
      <c r="D6" s="5" t="s">
        <v>6</v>
      </c>
      <c r="K6">
        <v>360</v>
      </c>
    </row>
    <row r="7" spans="1:13">
      <c r="A7" t="s">
        <v>16</v>
      </c>
      <c r="B7">
        <v>52</v>
      </c>
      <c r="C7" s="3">
        <v>44874</v>
      </c>
      <c r="D7" s="5" t="s">
        <v>6</v>
      </c>
      <c r="E7">
        <v>40</v>
      </c>
      <c r="F7" s="6" t="s">
        <v>69</v>
      </c>
      <c r="G7" s="10"/>
      <c r="K7">
        <v>140.9</v>
      </c>
      <c r="M7">
        <f>SUM(M3:M6)</f>
        <v>1081.06</v>
      </c>
    </row>
    <row r="8" spans="1:13" s="18" customFormat="1">
      <c r="A8" s="18" t="s">
        <v>17</v>
      </c>
      <c r="B8" s="18">
        <v>129.9</v>
      </c>
      <c r="C8" s="19">
        <v>44875</v>
      </c>
      <c r="D8" s="5" t="s">
        <v>6</v>
      </c>
      <c r="F8" s="20" t="s">
        <v>23</v>
      </c>
      <c r="K8" s="18">
        <v>202.92</v>
      </c>
    </row>
    <row r="9" spans="1:13">
      <c r="A9" t="s">
        <v>18</v>
      </c>
      <c r="B9">
        <v>100.01</v>
      </c>
      <c r="C9" s="3">
        <v>44875</v>
      </c>
      <c r="D9" s="5" t="s">
        <v>6</v>
      </c>
      <c r="E9">
        <v>5400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44876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133.82</v>
      </c>
      <c r="C11" s="3">
        <v>44876</v>
      </c>
      <c r="D11" s="5" t="s">
        <v>6</v>
      </c>
      <c r="E11">
        <v>450</v>
      </c>
      <c r="F11" s="6" t="s">
        <v>38</v>
      </c>
    </row>
    <row r="12" spans="1:13">
      <c r="A12" t="s">
        <v>25</v>
      </c>
      <c r="B12">
        <v>68.260000000000005</v>
      </c>
      <c r="C12" s="3">
        <v>44884</v>
      </c>
      <c r="D12" s="5" t="s">
        <v>6</v>
      </c>
    </row>
    <row r="13" spans="1:13">
      <c r="A13" t="s">
        <v>26</v>
      </c>
      <c r="B13">
        <v>66.599999999999994</v>
      </c>
      <c r="C13" s="3">
        <v>44886</v>
      </c>
      <c r="D13" s="5" t="s">
        <v>6</v>
      </c>
    </row>
    <row r="14" spans="1:13">
      <c r="A14" t="s">
        <v>27</v>
      </c>
      <c r="B14">
        <v>33</v>
      </c>
      <c r="C14" s="17">
        <v>44895</v>
      </c>
      <c r="D14" s="5" t="s">
        <v>6</v>
      </c>
    </row>
    <row r="15" spans="1:13">
      <c r="A15" t="s">
        <v>28</v>
      </c>
      <c r="B15">
        <v>393.43</v>
      </c>
      <c r="C15" s="3">
        <v>44880</v>
      </c>
      <c r="D15" s="5" t="s">
        <v>6</v>
      </c>
    </row>
    <row r="16" spans="1:13">
      <c r="A16" t="s">
        <v>72</v>
      </c>
      <c r="B16">
        <v>370</v>
      </c>
      <c r="D16" s="5" t="s">
        <v>6</v>
      </c>
    </row>
    <row r="17" spans="1:13">
      <c r="A17" t="s">
        <v>40</v>
      </c>
      <c r="B17">
        <v>360</v>
      </c>
      <c r="C17" s="3">
        <v>44875</v>
      </c>
      <c r="D17" s="5" t="s">
        <v>6</v>
      </c>
    </row>
    <row r="18" spans="1:13">
      <c r="A18" t="s">
        <v>70</v>
      </c>
      <c r="B18">
        <v>42</v>
      </c>
      <c r="C18" s="3">
        <v>44875</v>
      </c>
      <c r="D18" s="5" t="s">
        <v>6</v>
      </c>
    </row>
    <row r="19" spans="1:13">
      <c r="A19" t="s">
        <v>41</v>
      </c>
      <c r="B19">
        <v>0</v>
      </c>
      <c r="C19" s="3">
        <v>44875</v>
      </c>
      <c r="D19" s="5" t="s">
        <v>6</v>
      </c>
      <c r="I19">
        <f>SUM(B3,B6:B10,B14)</f>
        <v>1333.0500000000002</v>
      </c>
      <c r="J19" t="s">
        <v>66</v>
      </c>
    </row>
    <row r="20" spans="1:13">
      <c r="A20" t="s">
        <v>60</v>
      </c>
      <c r="B20">
        <v>327.82</v>
      </c>
      <c r="C20" s="3">
        <v>44875</v>
      </c>
      <c r="D20" s="5" t="s">
        <v>6</v>
      </c>
    </row>
    <row r="21" spans="1:13">
      <c r="A21" t="s">
        <v>42</v>
      </c>
      <c r="B21">
        <v>1200</v>
      </c>
      <c r="C21" s="3">
        <v>44867</v>
      </c>
      <c r="D21" s="5" t="s">
        <v>6</v>
      </c>
      <c r="M21" t="e">
        <f>SUM(B16,B17,#REF!,#REF!)</f>
        <v>#REF!</v>
      </c>
    </row>
    <row r="22" spans="1:13">
      <c r="A22" t="s">
        <v>49</v>
      </c>
      <c r="B22">
        <v>115</v>
      </c>
      <c r="C22" s="3">
        <v>44875</v>
      </c>
      <c r="D22" s="5" t="s">
        <v>6</v>
      </c>
    </row>
    <row r="23" spans="1:13">
      <c r="A23" t="s">
        <v>47</v>
      </c>
      <c r="B23">
        <v>50</v>
      </c>
      <c r="C23" s="3">
        <v>44885</v>
      </c>
    </row>
    <row r="24" spans="1:13" s="1" customFormat="1">
      <c r="A24" s="1" t="s">
        <v>30</v>
      </c>
      <c r="B24" s="1">
        <f>SUM(B2:B23)</f>
        <v>5380.1200000000008</v>
      </c>
      <c r="C24" s="4"/>
      <c r="D24" s="5"/>
      <c r="E24" s="1">
        <f>SUM(E2:E17)</f>
        <v>6553</v>
      </c>
      <c r="F24" s="2"/>
      <c r="G24" s="1" t="s">
        <v>68</v>
      </c>
      <c r="H24" s="21">
        <v>158</v>
      </c>
    </row>
    <row r="26" spans="1:13" s="1" customFormat="1">
      <c r="A26" s="1" t="s">
        <v>54</v>
      </c>
      <c r="B26" s="1">
        <f>SUMIF(D2:D23,"&lt;&gt;Pago",B2:B23)</f>
        <v>50</v>
      </c>
      <c r="C26" s="4"/>
      <c r="D26" s="5"/>
      <c r="F26" s="2"/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43AB-1209-4E08-B8D5-2E7C07D289A3}">
  <sheetPr>
    <tabColor rgb="FF00B050"/>
  </sheetPr>
  <dimension ref="A1:M27"/>
  <sheetViews>
    <sheetView zoomScale="115" zoomScaleNormal="115" workbookViewId="0">
      <selection activeCell="B19" sqref="B19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1612.96</v>
      </c>
      <c r="C2" s="3">
        <v>44898</v>
      </c>
      <c r="D2" s="5" t="s">
        <v>6</v>
      </c>
    </row>
    <row r="3" spans="1:13">
      <c r="A3" t="s">
        <v>8</v>
      </c>
      <c r="B3">
        <v>140</v>
      </c>
      <c r="C3" s="3">
        <v>44898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200</v>
      </c>
      <c r="C4" s="19">
        <v>44898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0</v>
      </c>
      <c r="C5" s="3">
        <v>44899</v>
      </c>
      <c r="D5" s="5" t="s">
        <v>6</v>
      </c>
      <c r="E5">
        <v>600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860</v>
      </c>
      <c r="C6" s="3">
        <v>44904</v>
      </c>
      <c r="D6" s="5" t="s">
        <v>6</v>
      </c>
      <c r="E6">
        <v>890</v>
      </c>
      <c r="F6" s="6" t="s">
        <v>73</v>
      </c>
      <c r="K6">
        <v>360</v>
      </c>
    </row>
    <row r="7" spans="1:13">
      <c r="A7" t="s">
        <v>16</v>
      </c>
      <c r="B7">
        <v>52</v>
      </c>
      <c r="C7" s="3">
        <v>44904</v>
      </c>
      <c r="D7" s="5" t="s">
        <v>6</v>
      </c>
      <c r="E7">
        <v>40</v>
      </c>
      <c r="F7" s="6" t="s">
        <v>69</v>
      </c>
      <c r="G7" s="10"/>
      <c r="K7">
        <v>140.9</v>
      </c>
      <c r="M7">
        <f>SUM(M3:M6)</f>
        <v>1081.06</v>
      </c>
    </row>
    <row r="8" spans="1:13" s="18" customFormat="1">
      <c r="A8" s="18" t="s">
        <v>17</v>
      </c>
      <c r="C8" s="19">
        <v>44905</v>
      </c>
      <c r="D8" s="5" t="s">
        <v>6</v>
      </c>
      <c r="E8" s="18">
        <v>400</v>
      </c>
      <c r="F8" s="20" t="s">
        <v>23</v>
      </c>
      <c r="K8" s="18">
        <v>202.92</v>
      </c>
    </row>
    <row r="9" spans="1:13">
      <c r="A9" t="s">
        <v>18</v>
      </c>
      <c r="B9">
        <v>100.01</v>
      </c>
      <c r="C9" s="3">
        <v>44905</v>
      </c>
      <c r="D9" s="5" t="s">
        <v>6</v>
      </c>
      <c r="E9">
        <v>5400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44906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118.57</v>
      </c>
      <c r="C11" s="3">
        <v>44906</v>
      </c>
      <c r="D11" s="5" t="s">
        <v>6</v>
      </c>
      <c r="E11">
        <v>450</v>
      </c>
      <c r="F11" s="6" t="s">
        <v>38</v>
      </c>
    </row>
    <row r="12" spans="1:13">
      <c r="A12" t="s">
        <v>25</v>
      </c>
      <c r="B12">
        <v>68.260000000000005</v>
      </c>
      <c r="C12" s="3">
        <v>44914</v>
      </c>
      <c r="D12" s="5" t="s">
        <v>6</v>
      </c>
      <c r="E12">
        <v>50</v>
      </c>
      <c r="F12" s="6" t="s">
        <v>36</v>
      </c>
    </row>
    <row r="13" spans="1:13">
      <c r="A13" t="s">
        <v>26</v>
      </c>
      <c r="B13">
        <v>66.599999999999994</v>
      </c>
      <c r="C13" s="3">
        <v>44916</v>
      </c>
      <c r="D13" s="5" t="s">
        <v>6</v>
      </c>
    </row>
    <row r="14" spans="1:13">
      <c r="A14" t="s">
        <v>27</v>
      </c>
      <c r="B14">
        <v>33</v>
      </c>
      <c r="C14" s="17">
        <v>44925</v>
      </c>
      <c r="D14" s="5" t="s">
        <v>6</v>
      </c>
    </row>
    <row r="15" spans="1:13">
      <c r="A15" t="s">
        <v>28</v>
      </c>
      <c r="B15">
        <v>393.43</v>
      </c>
      <c r="C15" s="3">
        <v>44910</v>
      </c>
      <c r="D15" s="5" t="s">
        <v>6</v>
      </c>
    </row>
    <row r="16" spans="1:13">
      <c r="A16" t="s">
        <v>74</v>
      </c>
      <c r="B16">
        <v>440</v>
      </c>
      <c r="C16" s="3">
        <v>44900</v>
      </c>
      <c r="D16" s="5" t="s">
        <v>6</v>
      </c>
    </row>
    <row r="17" spans="1:13">
      <c r="A17" t="s">
        <v>72</v>
      </c>
      <c r="B17">
        <v>370</v>
      </c>
      <c r="D17" s="5" t="s">
        <v>6</v>
      </c>
    </row>
    <row r="18" spans="1:13">
      <c r="A18" t="s">
        <v>40</v>
      </c>
      <c r="B18">
        <v>360</v>
      </c>
      <c r="C18" s="3">
        <v>44905</v>
      </c>
      <c r="D18" s="5" t="s">
        <v>6</v>
      </c>
    </row>
    <row r="19" spans="1:13">
      <c r="A19" t="s">
        <v>70</v>
      </c>
      <c r="C19" s="3">
        <v>44905</v>
      </c>
    </row>
    <row r="20" spans="1:13">
      <c r="A20" t="s">
        <v>41</v>
      </c>
      <c r="B20">
        <v>0</v>
      </c>
      <c r="C20" s="3">
        <v>44905</v>
      </c>
      <c r="D20" s="5" t="s">
        <v>6</v>
      </c>
      <c r="I20">
        <f>SUM(B3,B6:B10,B14)</f>
        <v>1298.1500000000001</v>
      </c>
      <c r="J20" t="s">
        <v>66</v>
      </c>
    </row>
    <row r="21" spans="1:13">
      <c r="A21" t="s">
        <v>60</v>
      </c>
      <c r="B21">
        <v>232.37</v>
      </c>
      <c r="C21" s="3">
        <v>44905</v>
      </c>
      <c r="D21" s="5" t="s">
        <v>6</v>
      </c>
    </row>
    <row r="22" spans="1:13">
      <c r="A22" t="s">
        <v>42</v>
      </c>
      <c r="B22">
        <v>1300</v>
      </c>
      <c r="C22" s="3">
        <v>44897</v>
      </c>
      <c r="D22" s="5" t="s">
        <v>6</v>
      </c>
      <c r="M22" t="e">
        <f>SUM(B17,B18,#REF!,#REF!)</f>
        <v>#REF!</v>
      </c>
    </row>
    <row r="23" spans="1:13">
      <c r="A23" t="s">
        <v>49</v>
      </c>
      <c r="B23">
        <v>99.9</v>
      </c>
      <c r="C23" s="3">
        <v>44905</v>
      </c>
      <c r="D23" s="5" t="s">
        <v>6</v>
      </c>
    </row>
    <row r="24" spans="1:13">
      <c r="A24" t="s">
        <v>47</v>
      </c>
      <c r="C24" s="3">
        <v>44915</v>
      </c>
    </row>
    <row r="25" spans="1:13" s="1" customFormat="1">
      <c r="A25" s="1" t="s">
        <v>30</v>
      </c>
      <c r="B25" s="1">
        <f>SUM(B2:B24)</f>
        <v>6560.24</v>
      </c>
      <c r="C25" s="4"/>
      <c r="D25" s="5"/>
      <c r="E25" s="1">
        <f>SUM(E2:E18)</f>
        <v>7893</v>
      </c>
      <c r="F25" s="2"/>
      <c r="G25" s="1" t="s">
        <v>68</v>
      </c>
      <c r="H25" s="21">
        <v>158</v>
      </c>
    </row>
    <row r="27" spans="1:13" s="1" customFormat="1">
      <c r="A27" s="1" t="s">
        <v>54</v>
      </c>
      <c r="B27" s="1">
        <f>SUMIF(D2:D24,"&lt;&gt;Pago",B2:B24)</f>
        <v>0</v>
      </c>
      <c r="C27" s="4"/>
      <c r="D27" s="5"/>
      <c r="F27" s="2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C23E-D337-45BD-9FEF-49E17139C128}">
  <sheetPr>
    <tabColor rgb="FF00B050"/>
  </sheetPr>
  <dimension ref="A1:M27"/>
  <sheetViews>
    <sheetView zoomScale="115" zoomScaleNormal="115" workbookViewId="0">
      <selection activeCell="D13" sqref="D13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875.46</v>
      </c>
      <c r="C2" s="3">
        <v>44929</v>
      </c>
      <c r="D2" s="5" t="s">
        <v>6</v>
      </c>
    </row>
    <row r="3" spans="1:13">
      <c r="A3" t="s">
        <v>8</v>
      </c>
      <c r="B3">
        <v>261.05</v>
      </c>
      <c r="C3" s="3">
        <v>44929</v>
      </c>
      <c r="D3" s="5" t="s">
        <v>6</v>
      </c>
      <c r="H3" s="6" t="s">
        <v>34</v>
      </c>
      <c r="I3" s="10">
        <v>441</v>
      </c>
      <c r="K3">
        <v>42</v>
      </c>
      <c r="M3">
        <v>719.73</v>
      </c>
    </row>
    <row r="4" spans="1:13" s="18" customFormat="1">
      <c r="A4" s="18" t="s">
        <v>55</v>
      </c>
      <c r="B4" s="18">
        <v>80</v>
      </c>
      <c r="C4" s="19">
        <v>44929</v>
      </c>
      <c r="D4" s="5" t="s">
        <v>6</v>
      </c>
      <c r="F4" s="20"/>
      <c r="K4" s="18">
        <v>14.9</v>
      </c>
      <c r="M4" s="18">
        <v>323.33</v>
      </c>
    </row>
    <row r="5" spans="1:13">
      <c r="A5" t="s">
        <v>13</v>
      </c>
      <c r="B5">
        <v>39</v>
      </c>
      <c r="C5" s="3">
        <v>44930</v>
      </c>
      <c r="D5" s="5" t="s">
        <v>6</v>
      </c>
      <c r="E5">
        <v>2450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984</v>
      </c>
      <c r="C6" s="3">
        <v>44935</v>
      </c>
      <c r="D6" s="5" t="s">
        <v>6</v>
      </c>
      <c r="F6" s="6" t="s">
        <v>73</v>
      </c>
      <c r="K6">
        <v>360</v>
      </c>
    </row>
    <row r="7" spans="1:13">
      <c r="A7" t="s">
        <v>16</v>
      </c>
      <c r="B7">
        <v>52</v>
      </c>
      <c r="C7" s="3">
        <v>44935</v>
      </c>
      <c r="D7" s="5" t="s">
        <v>6</v>
      </c>
      <c r="E7">
        <v>90</v>
      </c>
      <c r="F7" s="6" t="s">
        <v>69</v>
      </c>
      <c r="G7" s="10"/>
      <c r="K7">
        <v>140.9</v>
      </c>
      <c r="M7">
        <f>SUM(M3:M6)</f>
        <v>1081.06</v>
      </c>
    </row>
    <row r="8" spans="1:13" s="18" customFormat="1">
      <c r="A8" s="18" t="s">
        <v>17</v>
      </c>
      <c r="C8" s="19">
        <v>44936</v>
      </c>
      <c r="D8" s="5" t="s">
        <v>6</v>
      </c>
      <c r="F8" s="20" t="s">
        <v>23</v>
      </c>
      <c r="K8" s="18">
        <v>202.92</v>
      </c>
    </row>
    <row r="9" spans="1:13">
      <c r="A9" t="s">
        <v>18</v>
      </c>
      <c r="B9">
        <v>100.01</v>
      </c>
      <c r="C9" s="3">
        <v>44936</v>
      </c>
      <c r="D9" s="5" t="s">
        <v>6</v>
      </c>
      <c r="E9">
        <v>5230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44937</v>
      </c>
      <c r="D10" s="5" t="s">
        <v>6</v>
      </c>
      <c r="E10">
        <v>63</v>
      </c>
      <c r="F10" s="6" t="s">
        <v>52</v>
      </c>
    </row>
    <row r="11" spans="1:13">
      <c r="A11" t="s">
        <v>22</v>
      </c>
      <c r="B11">
        <v>123.36</v>
      </c>
      <c r="C11" s="3">
        <v>44937</v>
      </c>
      <c r="D11" s="5" t="s">
        <v>6</v>
      </c>
      <c r="E11">
        <v>450</v>
      </c>
      <c r="F11" s="6" t="s">
        <v>38</v>
      </c>
    </row>
    <row r="12" spans="1:13">
      <c r="A12" t="s">
        <v>25</v>
      </c>
      <c r="B12">
        <v>68.44</v>
      </c>
      <c r="C12" s="3">
        <v>44945</v>
      </c>
      <c r="D12" s="5" t="s">
        <v>6</v>
      </c>
      <c r="E12">
        <v>50</v>
      </c>
      <c r="F12" s="6" t="s">
        <v>36</v>
      </c>
    </row>
    <row r="13" spans="1:13">
      <c r="A13" t="s">
        <v>26</v>
      </c>
      <c r="B13">
        <v>66.599999999999994</v>
      </c>
      <c r="C13" s="3">
        <v>44947</v>
      </c>
      <c r="D13" s="5" t="s">
        <v>6</v>
      </c>
      <c r="E13">
        <v>222</v>
      </c>
      <c r="F13" s="6" t="s">
        <v>75</v>
      </c>
    </row>
    <row r="14" spans="1:13">
      <c r="A14" t="s">
        <v>27</v>
      </c>
      <c r="B14">
        <v>35</v>
      </c>
      <c r="C14" s="17">
        <v>44956</v>
      </c>
      <c r="D14" s="5" t="s">
        <v>6</v>
      </c>
    </row>
    <row r="15" spans="1:13">
      <c r="A15" t="s">
        <v>28</v>
      </c>
      <c r="B15">
        <v>393.43</v>
      </c>
      <c r="C15" s="3">
        <v>44941</v>
      </c>
      <c r="D15" s="5" t="s">
        <v>6</v>
      </c>
    </row>
    <row r="16" spans="1:13">
      <c r="A16" t="s">
        <v>74</v>
      </c>
      <c r="B16">
        <v>450</v>
      </c>
      <c r="C16" s="3">
        <v>44931</v>
      </c>
      <c r="D16" s="5" t="s">
        <v>6</v>
      </c>
    </row>
    <row r="17" spans="1:13">
      <c r="A17" t="s">
        <v>72</v>
      </c>
      <c r="B17">
        <v>370</v>
      </c>
      <c r="D17" s="5" t="s">
        <v>6</v>
      </c>
    </row>
    <row r="18" spans="1:13">
      <c r="A18" t="s">
        <v>40</v>
      </c>
      <c r="B18">
        <v>360</v>
      </c>
      <c r="C18" s="3">
        <v>44936</v>
      </c>
      <c r="D18" s="5" t="s">
        <v>6</v>
      </c>
    </row>
    <row r="19" spans="1:13">
      <c r="A19" t="s">
        <v>70</v>
      </c>
      <c r="C19" s="3">
        <v>44936</v>
      </c>
      <c r="D19" s="5" t="s">
        <v>6</v>
      </c>
    </row>
    <row r="20" spans="1:13">
      <c r="A20" t="s">
        <v>41</v>
      </c>
      <c r="B20">
        <v>0</v>
      </c>
      <c r="C20" s="3">
        <v>44936</v>
      </c>
      <c r="D20" s="5" t="s">
        <v>6</v>
      </c>
      <c r="I20">
        <f>SUM(B3,B6:B10,B14)</f>
        <v>1545.2</v>
      </c>
      <c r="J20" t="s">
        <v>66</v>
      </c>
    </row>
    <row r="21" spans="1:13">
      <c r="A21" t="s">
        <v>60</v>
      </c>
      <c r="B21">
        <v>209.24</v>
      </c>
      <c r="C21" s="3">
        <v>44936</v>
      </c>
      <c r="D21" s="5" t="s">
        <v>6</v>
      </c>
    </row>
    <row r="22" spans="1:13">
      <c r="A22" t="s">
        <v>42</v>
      </c>
      <c r="B22">
        <v>1300</v>
      </c>
      <c r="C22" s="3">
        <v>44928</v>
      </c>
      <c r="D22" s="5" t="s">
        <v>6</v>
      </c>
      <c r="M22" t="e">
        <f>SUM(B17,B18,#REF!,#REF!)</f>
        <v>#REF!</v>
      </c>
    </row>
    <row r="23" spans="1:13">
      <c r="A23" t="s">
        <v>49</v>
      </c>
      <c r="B23">
        <v>99.9</v>
      </c>
      <c r="C23" s="3">
        <v>44936</v>
      </c>
      <c r="D23" s="5" t="s">
        <v>6</v>
      </c>
    </row>
    <row r="24" spans="1:13">
      <c r="A24" t="s">
        <v>47</v>
      </c>
      <c r="C24" s="3">
        <v>44946</v>
      </c>
      <c r="D24" s="5" t="s">
        <v>6</v>
      </c>
    </row>
    <row r="25" spans="1:13" s="1" customFormat="1">
      <c r="A25" s="1" t="s">
        <v>30</v>
      </c>
      <c r="B25" s="1">
        <f>SUM(B2:B24)</f>
        <v>5980.6299999999992</v>
      </c>
      <c r="C25" s="4"/>
      <c r="D25" s="5"/>
      <c r="E25" s="1">
        <f>SUM(E2:E18)</f>
        <v>8555</v>
      </c>
      <c r="F25" s="2"/>
      <c r="G25" s="1" t="s">
        <v>68</v>
      </c>
      <c r="H25" s="21">
        <v>158</v>
      </c>
    </row>
    <row r="27" spans="1:13" s="1" customFormat="1">
      <c r="A27" s="1" t="s">
        <v>54</v>
      </c>
      <c r="B27" s="1">
        <f>SUMIF(D2:D24,"&lt;&gt;Pago",B2:B24)</f>
        <v>0</v>
      </c>
      <c r="C27" s="4"/>
      <c r="D27" s="5"/>
      <c r="F27" s="2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D64F-C9BF-4C87-AA21-43B1E2CB4008}">
  <sheetPr>
    <tabColor rgb="FFFF0000"/>
  </sheetPr>
  <dimension ref="A1:M25"/>
  <sheetViews>
    <sheetView tabSelected="1" zoomScale="115" zoomScaleNormal="115" workbookViewId="0">
      <selection activeCell="B14" sqref="B14"/>
    </sheetView>
  </sheetViews>
  <sheetFormatPr defaultRowHeight="15"/>
  <cols>
    <col min="1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19.140625" customWidth="1"/>
    <col min="9" max="9" width="12.140625" customWidth="1"/>
    <col min="13" max="13" width="23.5703125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3">
      <c r="A2" t="s">
        <v>5</v>
      </c>
      <c r="B2">
        <v>767.78</v>
      </c>
      <c r="C2" s="3">
        <v>44929</v>
      </c>
      <c r="D2" s="5" t="s">
        <v>6</v>
      </c>
    </row>
    <row r="3" spans="1:13">
      <c r="A3" t="s">
        <v>8</v>
      </c>
      <c r="B3">
        <v>786.61</v>
      </c>
      <c r="C3" s="3">
        <v>44929</v>
      </c>
      <c r="D3" s="5" t="s">
        <v>6</v>
      </c>
      <c r="H3" s="6" t="s">
        <v>34</v>
      </c>
      <c r="I3" s="10">
        <v>441</v>
      </c>
      <c r="K3">
        <v>42</v>
      </c>
    </row>
    <row r="4" spans="1:13" s="18" customFormat="1">
      <c r="A4" s="18" t="s">
        <v>55</v>
      </c>
      <c r="C4" s="19">
        <v>44929</v>
      </c>
      <c r="D4" s="5" t="s">
        <v>6</v>
      </c>
      <c r="K4" s="18">
        <v>14.9</v>
      </c>
      <c r="M4" s="18">
        <v>323.33</v>
      </c>
    </row>
    <row r="5" spans="1:13">
      <c r="A5" t="s">
        <v>13</v>
      </c>
      <c r="C5" s="3">
        <v>44930</v>
      </c>
      <c r="D5" s="5" t="s">
        <v>6</v>
      </c>
      <c r="E5">
        <v>1900</v>
      </c>
      <c r="F5" s="6" t="s">
        <v>61</v>
      </c>
      <c r="K5">
        <v>99.9</v>
      </c>
      <c r="M5">
        <v>38</v>
      </c>
    </row>
    <row r="6" spans="1:13">
      <c r="A6" t="s">
        <v>15</v>
      </c>
      <c r="B6">
        <v>984</v>
      </c>
      <c r="C6" s="3">
        <v>44935</v>
      </c>
      <c r="D6" s="5" t="s">
        <v>6</v>
      </c>
      <c r="F6" s="6" t="s">
        <v>73</v>
      </c>
      <c r="K6">
        <v>360</v>
      </c>
    </row>
    <row r="7" spans="1:13">
      <c r="A7" t="s">
        <v>16</v>
      </c>
      <c r="B7">
        <v>52</v>
      </c>
      <c r="C7" s="3">
        <v>44935</v>
      </c>
      <c r="D7" s="5" t="s">
        <v>6</v>
      </c>
      <c r="E7">
        <v>50</v>
      </c>
      <c r="F7" s="6" t="s">
        <v>69</v>
      </c>
      <c r="G7" s="10"/>
      <c r="K7">
        <v>140.9</v>
      </c>
      <c r="M7">
        <f>SUM(M3:M6)</f>
        <v>361.33</v>
      </c>
    </row>
    <row r="8" spans="1:13" s="18" customFormat="1">
      <c r="A8" s="18" t="s">
        <v>17</v>
      </c>
      <c r="C8" s="19">
        <v>44936</v>
      </c>
      <c r="D8" s="5" t="s">
        <v>6</v>
      </c>
      <c r="E8" s="18">
        <v>258.8</v>
      </c>
      <c r="F8" s="20" t="s">
        <v>23</v>
      </c>
      <c r="K8" s="18">
        <v>202.92</v>
      </c>
    </row>
    <row r="9" spans="1:13">
      <c r="A9" t="s">
        <v>18</v>
      </c>
      <c r="B9">
        <v>100.01</v>
      </c>
      <c r="C9" s="3">
        <v>44936</v>
      </c>
      <c r="D9" s="5" t="s">
        <v>6</v>
      </c>
      <c r="E9">
        <v>3900</v>
      </c>
      <c r="F9" s="9" t="s">
        <v>63</v>
      </c>
      <c r="K9">
        <f>SUM(K3:K8)</f>
        <v>860.61999999999989</v>
      </c>
    </row>
    <row r="10" spans="1:13">
      <c r="A10" t="s">
        <v>21</v>
      </c>
      <c r="B10">
        <v>113.14</v>
      </c>
      <c r="C10" s="3">
        <v>44937</v>
      </c>
      <c r="D10" s="5" t="s">
        <v>6</v>
      </c>
      <c r="E10">
        <v>50</v>
      </c>
      <c r="F10" s="6" t="s">
        <v>76</v>
      </c>
    </row>
    <row r="11" spans="1:13">
      <c r="A11" t="s">
        <v>22</v>
      </c>
      <c r="B11">
        <v>138</v>
      </c>
      <c r="C11" s="3">
        <v>44937</v>
      </c>
      <c r="D11" s="5" t="s">
        <v>6</v>
      </c>
      <c r="E11">
        <v>350</v>
      </c>
      <c r="F11" s="6" t="s">
        <v>38</v>
      </c>
    </row>
    <row r="12" spans="1:13">
      <c r="A12" t="s">
        <v>25</v>
      </c>
      <c r="B12">
        <v>99.94</v>
      </c>
      <c r="C12" s="3">
        <v>44945</v>
      </c>
      <c r="D12" s="5" t="s">
        <v>6</v>
      </c>
      <c r="E12">
        <v>143</v>
      </c>
      <c r="F12" s="6" t="s">
        <v>36</v>
      </c>
    </row>
    <row r="13" spans="1:13">
      <c r="A13" t="s">
        <v>26</v>
      </c>
      <c r="B13">
        <v>72</v>
      </c>
      <c r="C13" s="3">
        <v>44947</v>
      </c>
      <c r="D13" s="5" t="s">
        <v>6</v>
      </c>
      <c r="E13">
        <v>222</v>
      </c>
      <c r="F13" s="6" t="s">
        <v>75</v>
      </c>
    </row>
    <row r="14" spans="1:13">
      <c r="A14" t="s">
        <v>27</v>
      </c>
      <c r="B14">
        <v>35</v>
      </c>
      <c r="C14" s="17">
        <v>44956</v>
      </c>
      <c r="D14" s="5" t="s">
        <v>6</v>
      </c>
      <c r="E14" s="22">
        <v>370</v>
      </c>
      <c r="F14" s="6" t="s">
        <v>77</v>
      </c>
    </row>
    <row r="15" spans="1:13">
      <c r="A15" t="s">
        <v>28</v>
      </c>
      <c r="B15">
        <v>393.43</v>
      </c>
      <c r="C15" s="3">
        <v>44941</v>
      </c>
      <c r="D15" s="5" t="s">
        <v>6</v>
      </c>
    </row>
    <row r="16" spans="1:13">
      <c r="A16" t="s">
        <v>74</v>
      </c>
      <c r="B16">
        <v>450</v>
      </c>
      <c r="C16" s="3">
        <v>44931</v>
      </c>
      <c r="D16" s="5" t="s">
        <v>6</v>
      </c>
    </row>
    <row r="17" spans="1:13">
      <c r="A17" t="s">
        <v>72</v>
      </c>
      <c r="B17">
        <v>370</v>
      </c>
      <c r="D17" s="5" t="s">
        <v>6</v>
      </c>
    </row>
    <row r="18" spans="1:13">
      <c r="A18" t="s">
        <v>40</v>
      </c>
      <c r="B18">
        <v>360</v>
      </c>
      <c r="C18" s="3">
        <v>44936</v>
      </c>
      <c r="D18" s="5" t="s">
        <v>6</v>
      </c>
    </row>
    <row r="19" spans="1:13">
      <c r="A19" t="s">
        <v>60</v>
      </c>
      <c r="B19">
        <v>56.22</v>
      </c>
      <c r="C19" s="3">
        <v>44936</v>
      </c>
      <c r="D19" s="5" t="s">
        <v>6</v>
      </c>
    </row>
    <row r="20" spans="1:13">
      <c r="A20" t="s">
        <v>42</v>
      </c>
      <c r="B20">
        <v>1000</v>
      </c>
      <c r="C20" s="3">
        <v>44928</v>
      </c>
      <c r="D20" s="5" t="s">
        <v>6</v>
      </c>
      <c r="M20" t="e">
        <f>SUM(B17,B18,#REF!,#REF!)</f>
        <v>#REF!</v>
      </c>
    </row>
    <row r="21" spans="1:13">
      <c r="A21" t="s">
        <v>49</v>
      </c>
      <c r="B21">
        <v>99.9</v>
      </c>
      <c r="C21" s="3">
        <v>44936</v>
      </c>
      <c r="D21" s="5" t="s">
        <v>6</v>
      </c>
    </row>
    <row r="22" spans="1:13">
      <c r="A22" t="s">
        <v>47</v>
      </c>
      <c r="C22" s="3">
        <v>44946</v>
      </c>
    </row>
    <row r="23" spans="1:13" s="1" customFormat="1">
      <c r="A23" s="1" t="s">
        <v>30</v>
      </c>
      <c r="B23" s="1">
        <f>SUM(B2:B22)</f>
        <v>5878.03</v>
      </c>
      <c r="C23" s="4"/>
      <c r="D23" s="5"/>
      <c r="E23" s="1">
        <f>SUM(E2:E18)</f>
        <v>7243.8</v>
      </c>
      <c r="F23" s="2"/>
      <c r="H23" s="21"/>
    </row>
    <row r="25" spans="1:13" s="1" customFormat="1">
      <c r="A25" s="1" t="s">
        <v>54</v>
      </c>
      <c r="B25" s="1">
        <f>SUMIF(D2:D22,"&lt;&gt;Pago",B2:B22)</f>
        <v>0</v>
      </c>
      <c r="C25" s="4"/>
      <c r="D25" s="5"/>
      <c r="F25" s="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CE4D-1150-4292-B639-B37D24CFE44E}">
  <sheetPr>
    <tabColor rgb="FF00B050"/>
  </sheetPr>
  <dimension ref="A1:F22"/>
  <sheetViews>
    <sheetView workbookViewId="0">
      <selection sqref="A1:XFD1048576"/>
    </sheetView>
  </sheetViews>
  <sheetFormatPr defaultRowHeight="15"/>
  <cols>
    <col min="1" max="1" width="18.5703125" customWidth="1"/>
    <col min="2" max="2" width="25.42578125" customWidth="1"/>
    <col min="3" max="3" width="24.28515625" style="3" customWidth="1"/>
    <col min="4" max="4" width="8.85546875" style="5"/>
    <col min="5" max="5" width="23.42578125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t="s">
        <v>5</v>
      </c>
      <c r="B2">
        <v>1812.44</v>
      </c>
      <c r="C2" s="3">
        <v>44350</v>
      </c>
      <c r="D2" s="5" t="s">
        <v>6</v>
      </c>
      <c r="E2">
        <v>5116.2</v>
      </c>
      <c r="F2" t="s">
        <v>7</v>
      </c>
    </row>
    <row r="3" spans="1:6">
      <c r="A3" t="s">
        <v>8</v>
      </c>
      <c r="B3">
        <v>328.68</v>
      </c>
      <c r="C3" s="3">
        <v>44350</v>
      </c>
      <c r="D3" s="5" t="s">
        <v>6</v>
      </c>
      <c r="E3">
        <v>150.01</v>
      </c>
      <c r="F3" t="s">
        <v>9</v>
      </c>
    </row>
    <row r="4" spans="1:6">
      <c r="A4" t="s">
        <v>10</v>
      </c>
      <c r="B4">
        <v>55.9</v>
      </c>
      <c r="C4" s="3">
        <v>44350</v>
      </c>
      <c r="D4" s="5" t="s">
        <v>6</v>
      </c>
      <c r="E4">
        <v>300</v>
      </c>
    </row>
    <row r="5" spans="1:6">
      <c r="A5" t="s">
        <v>11</v>
      </c>
      <c r="B5">
        <v>500.01</v>
      </c>
      <c r="C5" s="3">
        <v>44350</v>
      </c>
      <c r="D5" s="5" t="s">
        <v>6</v>
      </c>
      <c r="E5">
        <v>200</v>
      </c>
      <c r="F5" t="s">
        <v>12</v>
      </c>
    </row>
    <row r="6" spans="1:6">
      <c r="A6" t="s">
        <v>13</v>
      </c>
      <c r="B6">
        <v>316.49</v>
      </c>
      <c r="C6" s="3">
        <v>44351</v>
      </c>
      <c r="D6" s="5" t="s">
        <v>6</v>
      </c>
      <c r="E6">
        <v>300</v>
      </c>
      <c r="F6" t="s">
        <v>14</v>
      </c>
    </row>
    <row r="7" spans="1:6">
      <c r="A7" t="s">
        <v>15</v>
      </c>
      <c r="B7">
        <v>845.64</v>
      </c>
      <c r="C7" s="3">
        <v>44356</v>
      </c>
      <c r="D7" s="5" t="s">
        <v>6</v>
      </c>
    </row>
    <row r="8" spans="1:6">
      <c r="A8" t="s">
        <v>16</v>
      </c>
      <c r="B8">
        <v>69.989999999999995</v>
      </c>
      <c r="C8" s="3">
        <v>44356</v>
      </c>
      <c r="D8" s="5" t="s">
        <v>6</v>
      </c>
    </row>
    <row r="9" spans="1:6">
      <c r="A9" t="s">
        <v>17</v>
      </c>
      <c r="B9">
        <v>109.39</v>
      </c>
      <c r="C9" s="3">
        <v>44357</v>
      </c>
      <c r="D9" s="5" t="s">
        <v>6</v>
      </c>
    </row>
    <row r="10" spans="1:6">
      <c r="A10" t="s">
        <v>18</v>
      </c>
      <c r="B10">
        <v>100.01</v>
      </c>
      <c r="C10" s="3">
        <v>44357</v>
      </c>
      <c r="D10" s="5" t="s">
        <v>6</v>
      </c>
    </row>
    <row r="11" spans="1:6">
      <c r="A11" t="s">
        <v>19</v>
      </c>
      <c r="B11">
        <v>565.01</v>
      </c>
      <c r="C11" s="3">
        <v>44357</v>
      </c>
      <c r="D11" s="5" t="s">
        <v>6</v>
      </c>
    </row>
    <row r="12" spans="1:6">
      <c r="A12" t="s">
        <v>20</v>
      </c>
      <c r="B12">
        <v>43.01</v>
      </c>
      <c r="C12" s="3">
        <v>44357</v>
      </c>
      <c r="D12" s="5" t="s">
        <v>6</v>
      </c>
    </row>
    <row r="13" spans="1:6">
      <c r="A13" t="s">
        <v>21</v>
      </c>
      <c r="B13">
        <v>103.14</v>
      </c>
      <c r="C13" s="3">
        <v>44358</v>
      </c>
      <c r="D13" s="5" t="s">
        <v>6</v>
      </c>
    </row>
    <row r="14" spans="1:6">
      <c r="A14" t="s">
        <v>22</v>
      </c>
      <c r="B14">
        <v>160.01</v>
      </c>
      <c r="C14" s="3">
        <v>44358</v>
      </c>
      <c r="D14" s="5" t="s">
        <v>6</v>
      </c>
    </row>
    <row r="15" spans="1:6">
      <c r="A15" t="s">
        <v>23</v>
      </c>
      <c r="B15">
        <v>400.01</v>
      </c>
      <c r="C15" s="3">
        <v>44359</v>
      </c>
    </row>
    <row r="16" spans="1:6">
      <c r="A16" t="s">
        <v>31</v>
      </c>
      <c r="B16">
        <v>70.5</v>
      </c>
      <c r="C16" s="3">
        <v>44362</v>
      </c>
      <c r="D16" s="5" t="s">
        <v>6</v>
      </c>
    </row>
    <row r="17" spans="1:5">
      <c r="A17" t="s">
        <v>25</v>
      </c>
      <c r="B17">
        <v>478.41</v>
      </c>
      <c r="C17" s="3">
        <v>44366</v>
      </c>
    </row>
    <row r="18" spans="1:5">
      <c r="A18" t="s">
        <v>26</v>
      </c>
      <c r="B18">
        <v>61.01</v>
      </c>
      <c r="C18" s="3">
        <v>44368</v>
      </c>
    </row>
    <row r="19" spans="1:5">
      <c r="A19" t="s">
        <v>27</v>
      </c>
      <c r="B19">
        <v>35.01</v>
      </c>
      <c r="C19" s="3">
        <v>44377</v>
      </c>
    </row>
    <row r="20" spans="1:5">
      <c r="A20" t="s">
        <v>28</v>
      </c>
      <c r="B20">
        <v>150.01</v>
      </c>
      <c r="C20" s="3">
        <v>44377</v>
      </c>
      <c r="D20" s="5" t="s">
        <v>6</v>
      </c>
    </row>
    <row r="21" spans="1:5">
      <c r="A21" t="s">
        <v>29</v>
      </c>
      <c r="B21">
        <v>55</v>
      </c>
      <c r="C21" s="3">
        <v>44357</v>
      </c>
    </row>
    <row r="22" spans="1:5" s="1" customFormat="1">
      <c r="A22" s="1" t="s">
        <v>30</v>
      </c>
      <c r="B22" s="1">
        <f>SUM(B2:B21)</f>
        <v>6259.670000000001</v>
      </c>
      <c r="C22" s="4"/>
      <c r="D22" s="5"/>
      <c r="E22" s="1">
        <f>SUM(E2:E21)</f>
        <v>6066.21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68DF-4AEC-4C1F-ACC9-9460796BEDD2}">
  <sheetPr>
    <tabColor rgb="FF00B050"/>
  </sheetPr>
  <dimension ref="A1:I20"/>
  <sheetViews>
    <sheetView workbookViewId="0">
      <selection activeCell="G14" sqref="G14"/>
    </sheetView>
  </sheetViews>
  <sheetFormatPr defaultRowHeight="15"/>
  <cols>
    <col min="1" max="1" width="18.5703125" customWidth="1"/>
    <col min="2" max="2" width="25.42578125" customWidth="1"/>
    <col min="3" max="3" width="24.28515625" style="3" customWidth="1"/>
    <col min="4" max="4" width="9.140625" style="5"/>
    <col min="5" max="5" width="23.42578125" customWidth="1"/>
    <col min="6" max="6" width="16.28515625" customWidth="1"/>
    <col min="7" max="7" width="13.7109375" customWidth="1"/>
    <col min="8" max="8" width="16.42578125" customWidth="1"/>
    <col min="9" max="9" width="17.42578125" customWidth="1"/>
  </cols>
  <sheetData>
    <row r="1" spans="1:9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  <c r="G1" s="2" t="s">
        <v>33</v>
      </c>
      <c r="H1" s="7">
        <f ca="1">TODAY()</f>
        <v>44968</v>
      </c>
      <c r="I1" s="7">
        <f ca="1">YEAR(TODAY())</f>
        <v>2023</v>
      </c>
    </row>
    <row r="2" spans="1:9">
      <c r="A2" t="s">
        <v>5</v>
      </c>
      <c r="B2">
        <v>275</v>
      </c>
      <c r="C2" s="3">
        <v>44472</v>
      </c>
      <c r="D2" s="5" t="s">
        <v>6</v>
      </c>
      <c r="E2">
        <v>5290</v>
      </c>
      <c r="F2" s="6" t="s">
        <v>7</v>
      </c>
    </row>
    <row r="3" spans="1:9">
      <c r="A3" t="s">
        <v>8</v>
      </c>
      <c r="B3">
        <v>70</v>
      </c>
      <c r="C3" s="3">
        <v>44472</v>
      </c>
      <c r="D3" s="5" t="s">
        <v>6</v>
      </c>
      <c r="E3">
        <v>109</v>
      </c>
      <c r="F3" s="6" t="s">
        <v>9</v>
      </c>
    </row>
    <row r="4" spans="1:9">
      <c r="A4" t="s">
        <v>10</v>
      </c>
      <c r="B4">
        <v>60</v>
      </c>
      <c r="C4" s="3">
        <v>44472</v>
      </c>
      <c r="D4" s="5" t="s">
        <v>6</v>
      </c>
      <c r="E4">
        <v>441</v>
      </c>
      <c r="F4" s="6" t="s">
        <v>34</v>
      </c>
    </row>
    <row r="5" spans="1:9">
      <c r="A5" t="s">
        <v>11</v>
      </c>
      <c r="B5">
        <v>500.01</v>
      </c>
      <c r="C5" s="3">
        <v>44472</v>
      </c>
      <c r="D5" s="5" t="s">
        <v>6</v>
      </c>
      <c r="E5">
        <v>61</v>
      </c>
      <c r="F5" s="6" t="s">
        <v>26</v>
      </c>
      <c r="H5">
        <f ca="1">YEAR(TODAY())-1969</f>
        <v>54</v>
      </c>
    </row>
    <row r="6" spans="1:9">
      <c r="A6" t="s">
        <v>13</v>
      </c>
      <c r="B6">
        <v>340</v>
      </c>
      <c r="C6" s="3">
        <v>44473</v>
      </c>
      <c r="D6" s="5" t="s">
        <v>6</v>
      </c>
      <c r="E6">
        <v>200</v>
      </c>
      <c r="F6" s="6" t="s">
        <v>35</v>
      </c>
    </row>
    <row r="7" spans="1:9">
      <c r="A7" t="s">
        <v>15</v>
      </c>
      <c r="B7">
        <v>960</v>
      </c>
      <c r="C7" s="3">
        <v>44478</v>
      </c>
      <c r="D7" s="5" t="s">
        <v>6</v>
      </c>
      <c r="E7">
        <v>47</v>
      </c>
      <c r="F7" s="6" t="s">
        <v>36</v>
      </c>
    </row>
    <row r="8" spans="1:9">
      <c r="A8" t="s">
        <v>16</v>
      </c>
      <c r="B8">
        <v>69.989999999999995</v>
      </c>
      <c r="C8" s="3">
        <v>44478</v>
      </c>
      <c r="D8" s="5" t="s">
        <v>6</v>
      </c>
      <c r="E8">
        <v>70</v>
      </c>
      <c r="F8" s="6" t="s">
        <v>37</v>
      </c>
    </row>
    <row r="9" spans="1:9">
      <c r="A9" t="s">
        <v>17</v>
      </c>
      <c r="B9">
        <v>109.39</v>
      </c>
      <c r="C9" s="3">
        <v>44479</v>
      </c>
      <c r="D9" s="5" t="s">
        <v>6</v>
      </c>
      <c r="E9">
        <v>265</v>
      </c>
      <c r="F9" s="6" t="s">
        <v>38</v>
      </c>
    </row>
    <row r="10" spans="1:9">
      <c r="A10" t="s">
        <v>18</v>
      </c>
      <c r="B10">
        <v>100.01</v>
      </c>
      <c r="C10" s="3">
        <v>44479</v>
      </c>
      <c r="D10" s="5" t="s">
        <v>6</v>
      </c>
    </row>
    <row r="11" spans="1:9">
      <c r="A11" t="s">
        <v>21</v>
      </c>
      <c r="B11">
        <v>103.14</v>
      </c>
      <c r="C11" s="3">
        <v>44480</v>
      </c>
      <c r="D11" s="5" t="s">
        <v>6</v>
      </c>
    </row>
    <row r="12" spans="1:9">
      <c r="A12" t="s">
        <v>22</v>
      </c>
      <c r="B12">
        <v>186</v>
      </c>
      <c r="C12" s="3">
        <v>44480</v>
      </c>
      <c r="D12" s="5" t="s">
        <v>6</v>
      </c>
      <c r="G12" s="8" t="s">
        <v>39</v>
      </c>
    </row>
    <row r="13" spans="1:9">
      <c r="A13" t="s">
        <v>25</v>
      </c>
      <c r="B13">
        <v>371.3</v>
      </c>
      <c r="C13" s="3">
        <v>44488</v>
      </c>
      <c r="D13" s="5" t="s">
        <v>6</v>
      </c>
      <c r="G13" s="8">
        <f>MAX(B2:B19)</f>
        <v>1400</v>
      </c>
    </row>
    <row r="14" spans="1:9">
      <c r="A14" t="s">
        <v>26</v>
      </c>
      <c r="B14">
        <v>61.01</v>
      </c>
      <c r="C14" s="3">
        <v>44490</v>
      </c>
      <c r="D14" s="5" t="s">
        <v>6</v>
      </c>
    </row>
    <row r="15" spans="1:9">
      <c r="A15" t="s">
        <v>27</v>
      </c>
      <c r="B15">
        <v>35.01</v>
      </c>
      <c r="C15" s="3">
        <v>44499</v>
      </c>
    </row>
    <row r="16" spans="1:9">
      <c r="A16" t="s">
        <v>28</v>
      </c>
      <c r="B16">
        <v>440</v>
      </c>
      <c r="C16" s="3">
        <v>44477</v>
      </c>
      <c r="D16" s="5" t="s">
        <v>6</v>
      </c>
    </row>
    <row r="17" spans="1:6">
      <c r="A17" t="s">
        <v>40</v>
      </c>
      <c r="B17">
        <v>360</v>
      </c>
      <c r="C17" s="3">
        <v>44479</v>
      </c>
      <c r="D17" s="5" t="s">
        <v>6</v>
      </c>
    </row>
    <row r="18" spans="1:6">
      <c r="A18" t="s">
        <v>41</v>
      </c>
      <c r="B18">
        <v>265</v>
      </c>
      <c r="C18" s="3">
        <v>44479</v>
      </c>
      <c r="D18" s="5" t="s">
        <v>6</v>
      </c>
      <c r="F18" s="6"/>
    </row>
    <row r="19" spans="1:6">
      <c r="A19" t="s">
        <v>42</v>
      </c>
      <c r="B19">
        <v>1400</v>
      </c>
      <c r="C19" s="3">
        <v>44471</v>
      </c>
      <c r="D19" s="5" t="s">
        <v>6</v>
      </c>
    </row>
    <row r="20" spans="1:6" s="1" customFormat="1">
      <c r="A20" s="1" t="s">
        <v>30</v>
      </c>
      <c r="B20" s="1">
        <f>SUM(B2:B19)</f>
        <v>5705.8600000000006</v>
      </c>
      <c r="C20" s="4"/>
      <c r="D20" s="5"/>
      <c r="E20" s="1">
        <f>SUM(E2:E17)</f>
        <v>6483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8389-B67A-4CBC-9260-CD2460E86A8F}">
  <sheetPr>
    <tabColor rgb="FF00B050"/>
  </sheetPr>
  <dimension ref="A1:F22"/>
  <sheetViews>
    <sheetView workbookViewId="0">
      <selection activeCell="F10" sqref="F10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9.140625" style="5"/>
    <col min="5" max="5" width="23.42578125" customWidth="1"/>
    <col min="6" max="6" width="19.28515625" style="6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6">
      <c r="A2" t="s">
        <v>5</v>
      </c>
      <c r="B2">
        <v>383.15</v>
      </c>
      <c r="C2" s="3">
        <v>44503</v>
      </c>
      <c r="D2" s="5" t="s">
        <v>6</v>
      </c>
      <c r="E2">
        <v>5290</v>
      </c>
      <c r="F2" s="6" t="s">
        <v>7</v>
      </c>
    </row>
    <row r="3" spans="1:6">
      <c r="A3" t="s">
        <v>8</v>
      </c>
      <c r="B3">
        <v>64</v>
      </c>
      <c r="C3" s="3">
        <v>44503</v>
      </c>
      <c r="D3" s="5" t="s">
        <v>6</v>
      </c>
      <c r="E3">
        <v>109</v>
      </c>
      <c r="F3" s="6" t="s">
        <v>9</v>
      </c>
    </row>
    <row r="4" spans="1:6">
      <c r="A4" t="s">
        <v>10</v>
      </c>
      <c r="B4">
        <v>61</v>
      </c>
      <c r="C4" s="3">
        <v>44503</v>
      </c>
      <c r="D4" s="5" t="s">
        <v>6</v>
      </c>
      <c r="E4">
        <v>441</v>
      </c>
      <c r="F4" s="6" t="s">
        <v>34</v>
      </c>
    </row>
    <row r="5" spans="1:6">
      <c r="A5" t="s">
        <v>11</v>
      </c>
      <c r="B5">
        <v>500.01</v>
      </c>
      <c r="C5" s="3">
        <v>44503</v>
      </c>
      <c r="D5" s="5" t="s">
        <v>6</v>
      </c>
      <c r="E5">
        <v>61</v>
      </c>
      <c r="F5" s="6" t="s">
        <v>26</v>
      </c>
    </row>
    <row r="6" spans="1:6">
      <c r="A6" t="s">
        <v>13</v>
      </c>
      <c r="B6">
        <v>340</v>
      </c>
      <c r="C6" s="3">
        <v>44504</v>
      </c>
      <c r="D6" s="5" t="s">
        <v>6</v>
      </c>
      <c r="E6">
        <v>150</v>
      </c>
      <c r="F6" s="6" t="s">
        <v>43</v>
      </c>
    </row>
    <row r="7" spans="1:6">
      <c r="A7" t="s">
        <v>15</v>
      </c>
      <c r="B7">
        <v>960</v>
      </c>
      <c r="C7" s="3">
        <v>44509</v>
      </c>
      <c r="D7" s="5" t="s">
        <v>6</v>
      </c>
      <c r="E7">
        <v>47</v>
      </c>
      <c r="F7" s="6" t="s">
        <v>36</v>
      </c>
    </row>
    <row r="8" spans="1:6">
      <c r="A8" t="s">
        <v>16</v>
      </c>
      <c r="B8">
        <v>69.989999999999995</v>
      </c>
      <c r="C8" s="3">
        <v>44509</v>
      </c>
      <c r="D8" s="5" t="s">
        <v>6</v>
      </c>
      <c r="E8">
        <v>837</v>
      </c>
      <c r="F8" s="6" t="s">
        <v>44</v>
      </c>
    </row>
    <row r="9" spans="1:6">
      <c r="A9" t="s">
        <v>17</v>
      </c>
      <c r="B9">
        <v>109.39</v>
      </c>
      <c r="C9" s="3">
        <v>44510</v>
      </c>
      <c r="D9" s="5" t="s">
        <v>6</v>
      </c>
      <c r="E9">
        <v>265</v>
      </c>
      <c r="F9" s="6" t="s">
        <v>38</v>
      </c>
    </row>
    <row r="10" spans="1:6">
      <c r="A10" t="s">
        <v>18</v>
      </c>
      <c r="B10">
        <v>100.01</v>
      </c>
      <c r="C10" s="3">
        <v>44510</v>
      </c>
      <c r="D10" s="5" t="s">
        <v>6</v>
      </c>
      <c r="F10" s="9"/>
    </row>
    <row r="11" spans="1:6">
      <c r="A11" t="s">
        <v>21</v>
      </c>
      <c r="B11">
        <v>103.14</v>
      </c>
      <c r="C11" s="3">
        <v>44511</v>
      </c>
      <c r="D11" s="5" t="s">
        <v>6</v>
      </c>
    </row>
    <row r="12" spans="1:6">
      <c r="A12" t="s">
        <v>22</v>
      </c>
      <c r="B12">
        <v>163.13</v>
      </c>
      <c r="C12" s="3">
        <v>44511</v>
      </c>
      <c r="D12" s="5" t="s">
        <v>6</v>
      </c>
    </row>
    <row r="13" spans="1:6">
      <c r="A13" t="s">
        <v>25</v>
      </c>
      <c r="B13">
        <v>891</v>
      </c>
      <c r="C13" s="3">
        <v>44519</v>
      </c>
    </row>
    <row r="14" spans="1:6">
      <c r="A14" t="s">
        <v>26</v>
      </c>
      <c r="B14">
        <v>61.01</v>
      </c>
      <c r="C14" s="3">
        <v>44521</v>
      </c>
      <c r="D14" s="5" t="s">
        <v>6</v>
      </c>
    </row>
    <row r="15" spans="1:6">
      <c r="A15" t="s">
        <v>27</v>
      </c>
      <c r="B15">
        <v>35.01</v>
      </c>
      <c r="C15" s="3">
        <v>44530</v>
      </c>
      <c r="D15" s="5" t="s">
        <v>6</v>
      </c>
    </row>
    <row r="16" spans="1:6">
      <c r="A16" t="s">
        <v>28</v>
      </c>
      <c r="B16">
        <v>440</v>
      </c>
      <c r="C16" s="3">
        <v>44508</v>
      </c>
      <c r="D16" s="5" t="s">
        <v>45</v>
      </c>
    </row>
    <row r="17" spans="1:6">
      <c r="A17" t="s">
        <v>40</v>
      </c>
      <c r="B17">
        <v>360</v>
      </c>
      <c r="C17" s="3">
        <v>44510</v>
      </c>
      <c r="D17" s="5" t="s">
        <v>6</v>
      </c>
    </row>
    <row r="18" spans="1:6">
      <c r="A18" t="s">
        <v>41</v>
      </c>
      <c r="B18">
        <v>265</v>
      </c>
      <c r="C18" s="3">
        <v>44510</v>
      </c>
      <c r="D18" s="5" t="s">
        <v>45</v>
      </c>
    </row>
    <row r="19" spans="1:6">
      <c r="A19" t="s">
        <v>42</v>
      </c>
      <c r="B19">
        <v>1400</v>
      </c>
      <c r="C19" s="3">
        <v>44502</v>
      </c>
      <c r="D19" s="5" t="s">
        <v>6</v>
      </c>
    </row>
    <row r="20" spans="1:6">
      <c r="A20" t="s">
        <v>46</v>
      </c>
      <c r="B20">
        <v>87</v>
      </c>
      <c r="C20" s="3">
        <v>44510</v>
      </c>
      <c r="D20" s="5" t="s">
        <v>6</v>
      </c>
    </row>
    <row r="21" spans="1:6">
      <c r="A21" t="s">
        <v>47</v>
      </c>
      <c r="B21">
        <v>213</v>
      </c>
      <c r="C21" s="3">
        <v>44520</v>
      </c>
      <c r="D21" s="5" t="s">
        <v>6</v>
      </c>
    </row>
    <row r="22" spans="1:6" s="1" customFormat="1">
      <c r="A22" s="1" t="s">
        <v>30</v>
      </c>
      <c r="B22" s="1">
        <f>SUM(B2:B21)</f>
        <v>6605.84</v>
      </c>
      <c r="C22" s="4"/>
      <c r="D22" s="5"/>
      <c r="E22" s="1">
        <f>SUM(E2:E17)</f>
        <v>7200</v>
      </c>
      <c r="F22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29F3-7EAC-4B41-B878-9112C38B45D0}">
  <sheetPr>
    <tabColor rgb="FF00B050"/>
  </sheetPr>
  <dimension ref="A1:F22"/>
  <sheetViews>
    <sheetView zoomScale="115" zoomScaleNormal="115" workbookViewId="0">
      <selection activeCell="C23" sqref="C23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8.85546875" style="5"/>
    <col min="5" max="5" width="23.42578125" customWidth="1"/>
    <col min="6" max="6" width="19.28515625" style="6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6">
      <c r="A2" t="s">
        <v>5</v>
      </c>
      <c r="B2">
        <v>291.36</v>
      </c>
      <c r="C2" s="3">
        <v>44533</v>
      </c>
      <c r="D2" s="5" t="s">
        <v>6</v>
      </c>
      <c r="E2">
        <v>5290</v>
      </c>
      <c r="F2" s="6" t="s">
        <v>7</v>
      </c>
    </row>
    <row r="3" spans="1:6">
      <c r="A3" t="s">
        <v>8</v>
      </c>
      <c r="B3">
        <v>64</v>
      </c>
      <c r="C3" s="3">
        <v>44533</v>
      </c>
      <c r="D3" s="5" t="s">
        <v>6</v>
      </c>
      <c r="E3">
        <v>109</v>
      </c>
      <c r="F3" s="6" t="s">
        <v>9</v>
      </c>
    </row>
    <row r="4" spans="1:6" s="10" customFormat="1">
      <c r="A4" s="11" t="s">
        <v>10</v>
      </c>
      <c r="B4" s="11">
        <v>32</v>
      </c>
      <c r="C4" s="12">
        <v>44533</v>
      </c>
      <c r="D4" s="5" t="s">
        <v>6</v>
      </c>
      <c r="E4" s="13"/>
      <c r="F4" s="14"/>
    </row>
    <row r="5" spans="1:6">
      <c r="A5" t="s">
        <v>11</v>
      </c>
      <c r="B5">
        <v>500.01</v>
      </c>
      <c r="C5" s="3">
        <v>44533</v>
      </c>
      <c r="D5" s="5" t="s">
        <v>6</v>
      </c>
      <c r="E5">
        <v>61</v>
      </c>
      <c r="F5" s="6" t="s">
        <v>26</v>
      </c>
    </row>
    <row r="6" spans="1:6">
      <c r="A6" t="s">
        <v>13</v>
      </c>
      <c r="B6">
        <v>420.77</v>
      </c>
      <c r="C6" s="3">
        <v>44534</v>
      </c>
      <c r="D6" s="5" t="s">
        <v>6</v>
      </c>
      <c r="E6">
        <v>441</v>
      </c>
      <c r="F6" s="6" t="s">
        <v>34</v>
      </c>
    </row>
    <row r="7" spans="1:6">
      <c r="A7" t="s">
        <v>15</v>
      </c>
      <c r="B7">
        <v>960</v>
      </c>
      <c r="C7" s="3">
        <v>44539</v>
      </c>
      <c r="D7" s="5" t="s">
        <v>6</v>
      </c>
      <c r="E7">
        <v>47</v>
      </c>
      <c r="F7" s="6" t="s">
        <v>36</v>
      </c>
    </row>
    <row r="8" spans="1:6">
      <c r="A8" t="s">
        <v>16</v>
      </c>
      <c r="B8">
        <v>69.989999999999995</v>
      </c>
      <c r="C8" s="3">
        <v>44539</v>
      </c>
      <c r="D8" s="5" t="s">
        <v>6</v>
      </c>
    </row>
    <row r="9" spans="1:6">
      <c r="A9" t="s">
        <v>17</v>
      </c>
      <c r="B9">
        <v>109.39</v>
      </c>
      <c r="C9" s="3">
        <v>44540</v>
      </c>
      <c r="D9" s="5" t="s">
        <v>6</v>
      </c>
      <c r="E9">
        <v>265</v>
      </c>
      <c r="F9" s="6" t="s">
        <v>38</v>
      </c>
    </row>
    <row r="10" spans="1:6">
      <c r="A10" t="s">
        <v>18</v>
      </c>
      <c r="B10">
        <v>100.01</v>
      </c>
      <c r="C10" s="3">
        <v>44540</v>
      </c>
      <c r="D10" s="5" t="s">
        <v>6</v>
      </c>
      <c r="F10" s="9"/>
    </row>
    <row r="11" spans="1:6">
      <c r="A11" t="s">
        <v>21</v>
      </c>
      <c r="B11">
        <v>103.14</v>
      </c>
      <c r="C11" s="3">
        <v>44541</v>
      </c>
      <c r="D11" s="5" t="s">
        <v>6</v>
      </c>
    </row>
    <row r="12" spans="1:6">
      <c r="A12" t="s">
        <v>22</v>
      </c>
      <c r="B12">
        <v>150</v>
      </c>
      <c r="C12" s="3">
        <v>44541</v>
      </c>
      <c r="D12" s="5" t="s">
        <v>6</v>
      </c>
    </row>
    <row r="13" spans="1:6">
      <c r="A13" t="s">
        <v>25</v>
      </c>
      <c r="B13">
        <v>480.8</v>
      </c>
      <c r="C13" s="3">
        <v>44549</v>
      </c>
      <c r="D13" s="5" t="s">
        <v>6</v>
      </c>
    </row>
    <row r="14" spans="1:6">
      <c r="A14" t="s">
        <v>26</v>
      </c>
      <c r="B14">
        <v>61.01</v>
      </c>
      <c r="C14" s="3">
        <v>44551</v>
      </c>
      <c r="D14" s="5" t="s">
        <v>6</v>
      </c>
    </row>
    <row r="15" spans="1:6">
      <c r="A15" t="s">
        <v>27</v>
      </c>
      <c r="B15">
        <v>35.01</v>
      </c>
      <c r="C15" s="3">
        <v>44560</v>
      </c>
      <c r="D15" s="5" t="s">
        <v>6</v>
      </c>
    </row>
    <row r="16" spans="1:6">
      <c r="A16" t="s">
        <v>28</v>
      </c>
      <c r="B16">
        <v>440</v>
      </c>
      <c r="C16" s="3">
        <v>44538</v>
      </c>
      <c r="D16" s="5" t="s">
        <v>6</v>
      </c>
    </row>
    <row r="17" spans="1:6">
      <c r="A17" t="s">
        <v>40</v>
      </c>
      <c r="B17">
        <v>360</v>
      </c>
      <c r="C17" s="3">
        <v>44540</v>
      </c>
      <c r="D17" s="5" t="s">
        <v>6</v>
      </c>
    </row>
    <row r="18" spans="1:6">
      <c r="A18" t="s">
        <v>41</v>
      </c>
      <c r="B18">
        <v>265</v>
      </c>
      <c r="C18" s="3">
        <v>44540</v>
      </c>
      <c r="D18" s="5" t="s">
        <v>6</v>
      </c>
    </row>
    <row r="19" spans="1:6">
      <c r="A19" t="s">
        <v>42</v>
      </c>
      <c r="B19">
        <v>1400</v>
      </c>
      <c r="C19" s="3">
        <v>44532</v>
      </c>
      <c r="D19" s="5" t="s">
        <v>6</v>
      </c>
    </row>
    <row r="20" spans="1:6">
      <c r="A20" t="s">
        <v>46</v>
      </c>
      <c r="B20">
        <v>99.9</v>
      </c>
      <c r="C20" s="3">
        <v>44540</v>
      </c>
      <c r="D20" s="5" t="s">
        <v>6</v>
      </c>
    </row>
    <row r="21" spans="1:6">
      <c r="A21" t="s">
        <v>47</v>
      </c>
      <c r="B21">
        <v>50</v>
      </c>
      <c r="C21" s="3">
        <v>44550</v>
      </c>
      <c r="D21" s="5" t="s">
        <v>6</v>
      </c>
    </row>
    <row r="22" spans="1:6" s="1" customFormat="1">
      <c r="A22" s="1" t="s">
        <v>30</v>
      </c>
      <c r="B22" s="1">
        <f>SUM(B2:B21)</f>
        <v>5992.3899999999994</v>
      </c>
      <c r="C22" s="4"/>
      <c r="D22" s="5"/>
      <c r="E22" s="1">
        <f>SUM(E2:E17)</f>
        <v>6213</v>
      </c>
      <c r="F2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0F9-444A-46CE-9E0F-70CA3E8CF571}">
  <sheetPr>
    <tabColor rgb="FF00B050"/>
  </sheetPr>
  <dimension ref="A1:F21"/>
  <sheetViews>
    <sheetView zoomScale="115" zoomScaleNormal="115" workbookViewId="0"/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9.140625" style="5"/>
    <col min="5" max="5" width="23.42578125" customWidth="1"/>
    <col min="6" max="6" width="19.28515625" style="6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6">
      <c r="A2" t="s">
        <v>5</v>
      </c>
      <c r="B2">
        <v>243.67</v>
      </c>
      <c r="C2" s="3">
        <v>44564</v>
      </c>
      <c r="D2" s="5" t="s">
        <v>6</v>
      </c>
      <c r="E2">
        <v>5290</v>
      </c>
      <c r="F2" s="6" t="s">
        <v>7</v>
      </c>
    </row>
    <row r="3" spans="1:6">
      <c r="A3" t="s">
        <v>8</v>
      </c>
      <c r="B3">
        <v>63.6</v>
      </c>
      <c r="C3" s="3">
        <v>44564</v>
      </c>
      <c r="D3" s="5" t="s">
        <v>6</v>
      </c>
      <c r="E3">
        <v>109</v>
      </c>
      <c r="F3" s="6" t="s">
        <v>9</v>
      </c>
    </row>
    <row r="4" spans="1:6" s="10" customFormat="1">
      <c r="A4" s="10" t="s">
        <v>11</v>
      </c>
      <c r="B4" s="10">
        <v>0.01</v>
      </c>
      <c r="C4" s="15">
        <v>44564</v>
      </c>
      <c r="D4" s="5" t="s">
        <v>48</v>
      </c>
      <c r="E4" s="13">
        <v>61</v>
      </c>
      <c r="F4" s="16" t="s">
        <v>26</v>
      </c>
    </row>
    <row r="5" spans="1:6">
      <c r="A5" t="s">
        <v>13</v>
      </c>
      <c r="B5">
        <v>420.72</v>
      </c>
      <c r="C5" s="3">
        <v>44565</v>
      </c>
      <c r="D5" s="5" t="s">
        <v>6</v>
      </c>
      <c r="E5">
        <v>441</v>
      </c>
      <c r="F5" s="6" t="s">
        <v>34</v>
      </c>
    </row>
    <row r="6" spans="1:6">
      <c r="A6" t="s">
        <v>15</v>
      </c>
      <c r="B6">
        <v>960</v>
      </c>
      <c r="C6" s="3">
        <v>44570</v>
      </c>
      <c r="D6" s="5" t="s">
        <v>6</v>
      </c>
      <c r="E6">
        <v>47</v>
      </c>
      <c r="F6" s="6" t="s">
        <v>36</v>
      </c>
    </row>
    <row r="7" spans="1:6">
      <c r="A7" t="s">
        <v>16</v>
      </c>
      <c r="B7">
        <v>45.99</v>
      </c>
      <c r="C7" s="3">
        <v>44570</v>
      </c>
      <c r="D7" s="5" t="s">
        <v>6</v>
      </c>
    </row>
    <row r="8" spans="1:6" s="10" customFormat="1">
      <c r="A8" s="10" t="s">
        <v>17</v>
      </c>
      <c r="B8" s="10">
        <v>109.39</v>
      </c>
      <c r="C8" s="15">
        <v>44571</v>
      </c>
      <c r="D8" s="5" t="s">
        <v>48</v>
      </c>
      <c r="E8" s="13">
        <v>265</v>
      </c>
      <c r="F8" s="16" t="s">
        <v>38</v>
      </c>
    </row>
    <row r="9" spans="1:6">
      <c r="A9" t="s">
        <v>18</v>
      </c>
      <c r="B9">
        <v>100.01</v>
      </c>
      <c r="C9" s="3">
        <v>44571</v>
      </c>
      <c r="D9" s="5" t="s">
        <v>6</v>
      </c>
      <c r="F9" s="9"/>
    </row>
    <row r="10" spans="1:6">
      <c r="A10" t="s">
        <v>21</v>
      </c>
      <c r="B10">
        <v>113.14</v>
      </c>
      <c r="C10" s="3">
        <v>44572</v>
      </c>
      <c r="D10" s="5" t="s">
        <v>6</v>
      </c>
    </row>
    <row r="11" spans="1:6">
      <c r="A11" t="s">
        <v>22</v>
      </c>
      <c r="B11">
        <v>145.96</v>
      </c>
      <c r="C11" s="3">
        <v>44572</v>
      </c>
      <c r="D11" s="5" t="s">
        <v>6</v>
      </c>
    </row>
    <row r="12" spans="1:6">
      <c r="A12" t="s">
        <v>25</v>
      </c>
      <c r="B12">
        <v>372.6</v>
      </c>
      <c r="C12" s="3">
        <v>44580</v>
      </c>
      <c r="D12" s="5" t="s">
        <v>6</v>
      </c>
    </row>
    <row r="13" spans="1:6">
      <c r="A13" t="s">
        <v>26</v>
      </c>
      <c r="B13">
        <v>61.01</v>
      </c>
      <c r="C13" s="3">
        <v>44582</v>
      </c>
      <c r="D13" s="5" t="s">
        <v>6</v>
      </c>
    </row>
    <row r="14" spans="1:6">
      <c r="A14" t="s">
        <v>27</v>
      </c>
      <c r="B14">
        <v>35.01</v>
      </c>
      <c r="C14" s="3">
        <v>44591</v>
      </c>
      <c r="D14" s="5" t="s">
        <v>6</v>
      </c>
    </row>
    <row r="15" spans="1:6">
      <c r="A15" t="s">
        <v>28</v>
      </c>
      <c r="B15">
        <v>440</v>
      </c>
      <c r="C15" s="3">
        <v>44569</v>
      </c>
      <c r="D15" s="5" t="s">
        <v>6</v>
      </c>
    </row>
    <row r="16" spans="1:6">
      <c r="A16" t="s">
        <v>40</v>
      </c>
      <c r="B16">
        <v>360</v>
      </c>
      <c r="C16" s="3">
        <v>44571</v>
      </c>
      <c r="D16" s="5" t="s">
        <v>6</v>
      </c>
    </row>
    <row r="17" spans="1:6">
      <c r="A17" t="s">
        <v>41</v>
      </c>
      <c r="B17">
        <v>430</v>
      </c>
      <c r="C17" s="3">
        <v>44571</v>
      </c>
      <c r="D17" s="5" t="s">
        <v>6</v>
      </c>
    </row>
    <row r="18" spans="1:6">
      <c r="A18" t="s">
        <v>42</v>
      </c>
      <c r="B18">
        <v>1200</v>
      </c>
      <c r="C18" s="3">
        <v>44563</v>
      </c>
      <c r="D18" s="5" t="s">
        <v>6</v>
      </c>
    </row>
    <row r="19" spans="1:6">
      <c r="A19" t="s">
        <v>49</v>
      </c>
      <c r="B19">
        <v>115</v>
      </c>
      <c r="C19" s="3">
        <v>44571</v>
      </c>
      <c r="D19" s="5" t="s">
        <v>6</v>
      </c>
    </row>
    <row r="20" spans="1:6">
      <c r="A20" t="s">
        <v>47</v>
      </c>
      <c r="B20">
        <v>50</v>
      </c>
      <c r="C20" s="3">
        <v>44581</v>
      </c>
      <c r="D20" s="5" t="s">
        <v>6</v>
      </c>
    </row>
    <row r="21" spans="1:6" s="1" customFormat="1">
      <c r="A21" s="1" t="s">
        <v>30</v>
      </c>
      <c r="B21" s="1">
        <f>SUM(B2:B20)</f>
        <v>5266.1100000000006</v>
      </c>
      <c r="C21" s="4"/>
      <c r="D21" s="5"/>
      <c r="E21" s="1">
        <f>SUM(E2:E16)</f>
        <v>6213</v>
      </c>
      <c r="F21" s="2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D48E-50B0-4D0C-BDA8-A7AE4FAC6083}">
  <sheetPr>
    <tabColor rgb="FF00B050"/>
  </sheetPr>
  <dimension ref="A1:G23"/>
  <sheetViews>
    <sheetView zoomScale="115" zoomScaleNormal="115" workbookViewId="0">
      <selection activeCell="D20" sqref="D20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9.42578125" customWidth="1"/>
  </cols>
  <sheetData>
    <row r="1" spans="1:7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7">
      <c r="A2" t="s">
        <v>5</v>
      </c>
      <c r="B2">
        <v>280</v>
      </c>
      <c r="C2" s="3">
        <v>44595</v>
      </c>
      <c r="D2" s="5" t="s">
        <v>6</v>
      </c>
      <c r="E2">
        <v>4060</v>
      </c>
      <c r="F2" s="6" t="s">
        <v>7</v>
      </c>
    </row>
    <row r="3" spans="1:7">
      <c r="A3" t="s">
        <v>8</v>
      </c>
      <c r="B3">
        <v>63.6</v>
      </c>
      <c r="C3" s="3">
        <v>44595</v>
      </c>
      <c r="D3" s="5" t="s">
        <v>6</v>
      </c>
      <c r="E3">
        <v>109</v>
      </c>
      <c r="F3" s="6" t="s">
        <v>9</v>
      </c>
    </row>
    <row r="4" spans="1:7" s="10" customFormat="1">
      <c r="A4" s="10" t="s">
        <v>11</v>
      </c>
      <c r="B4" s="10">
        <v>0.01</v>
      </c>
      <c r="C4" s="15">
        <v>44595</v>
      </c>
      <c r="D4" s="5" t="s">
        <v>48</v>
      </c>
      <c r="E4" s="13">
        <v>61</v>
      </c>
      <c r="F4" s="16" t="s">
        <v>26</v>
      </c>
    </row>
    <row r="5" spans="1:7">
      <c r="A5" t="s">
        <v>13</v>
      </c>
      <c r="B5">
        <v>520.72</v>
      </c>
      <c r="C5" s="3">
        <v>44596</v>
      </c>
      <c r="D5" s="5" t="s">
        <v>6</v>
      </c>
      <c r="F5" s="6" t="s">
        <v>34</v>
      </c>
      <c r="G5" s="10">
        <v>441</v>
      </c>
    </row>
    <row r="6" spans="1:7">
      <c r="A6" t="s">
        <v>15</v>
      </c>
      <c r="B6">
        <v>860</v>
      </c>
      <c r="C6" s="3">
        <v>44601</v>
      </c>
      <c r="D6" s="5" t="s">
        <v>6</v>
      </c>
      <c r="E6">
        <v>800</v>
      </c>
      <c r="F6" s="6" t="s">
        <v>50</v>
      </c>
    </row>
    <row r="7" spans="1:7">
      <c r="A7" t="s">
        <v>16</v>
      </c>
      <c r="B7">
        <v>45.99</v>
      </c>
      <c r="C7" s="3">
        <v>44601</v>
      </c>
      <c r="D7" s="5" t="s">
        <v>6</v>
      </c>
    </row>
    <row r="8" spans="1:7" s="10" customFormat="1">
      <c r="A8" s="10" t="s">
        <v>17</v>
      </c>
      <c r="B8" s="10">
        <v>0</v>
      </c>
      <c r="C8" s="15">
        <v>44602</v>
      </c>
      <c r="D8" s="5" t="s">
        <v>48</v>
      </c>
      <c r="E8" s="13">
        <v>70</v>
      </c>
      <c r="F8" s="16" t="s">
        <v>38</v>
      </c>
    </row>
    <row r="9" spans="1:7">
      <c r="A9" t="s">
        <v>18</v>
      </c>
      <c r="B9">
        <v>100.01</v>
      </c>
      <c r="C9" s="3">
        <v>44602</v>
      </c>
      <c r="D9" s="5" t="s">
        <v>6</v>
      </c>
      <c r="E9">
        <v>70</v>
      </c>
      <c r="F9" s="9" t="s">
        <v>51</v>
      </c>
    </row>
    <row r="10" spans="1:7">
      <c r="A10" t="s">
        <v>21</v>
      </c>
      <c r="B10">
        <v>113.14</v>
      </c>
      <c r="C10" s="3">
        <v>44603</v>
      </c>
      <c r="D10" s="5" t="s">
        <v>6</v>
      </c>
      <c r="E10">
        <v>98</v>
      </c>
      <c r="F10" s="6" t="s">
        <v>52</v>
      </c>
    </row>
    <row r="11" spans="1:7">
      <c r="A11" t="s">
        <v>22</v>
      </c>
      <c r="B11">
        <v>145.96</v>
      </c>
      <c r="C11" s="3">
        <v>44603</v>
      </c>
      <c r="D11" s="5" t="s">
        <v>6</v>
      </c>
    </row>
    <row r="12" spans="1:7">
      <c r="A12" t="s">
        <v>25</v>
      </c>
      <c r="B12">
        <v>480</v>
      </c>
      <c r="C12" s="3">
        <v>44611</v>
      </c>
      <c r="D12" s="5" t="s">
        <v>6</v>
      </c>
    </row>
    <row r="13" spans="1:7">
      <c r="A13" t="s">
        <v>26</v>
      </c>
      <c r="B13">
        <v>61.01</v>
      </c>
      <c r="C13" s="3">
        <v>44613</v>
      </c>
      <c r="D13" s="5" t="s">
        <v>6</v>
      </c>
    </row>
    <row r="14" spans="1:7">
      <c r="A14" t="s">
        <v>27</v>
      </c>
      <c r="B14">
        <v>35.01</v>
      </c>
      <c r="C14" s="17" t="s">
        <v>53</v>
      </c>
      <c r="D14" s="5" t="s">
        <v>6</v>
      </c>
    </row>
    <row r="15" spans="1:7">
      <c r="A15" t="s">
        <v>28</v>
      </c>
      <c r="B15">
        <v>440</v>
      </c>
      <c r="C15" s="3">
        <v>44600</v>
      </c>
      <c r="D15" s="5" t="s">
        <v>6</v>
      </c>
    </row>
    <row r="16" spans="1:7">
      <c r="A16" t="s">
        <v>40</v>
      </c>
      <c r="B16">
        <v>360</v>
      </c>
      <c r="C16" s="3">
        <v>44602</v>
      </c>
      <c r="D16" s="5" t="s">
        <v>6</v>
      </c>
    </row>
    <row r="17" spans="1:6">
      <c r="A17" t="s">
        <v>41</v>
      </c>
      <c r="B17">
        <v>430</v>
      </c>
      <c r="C17" s="3">
        <v>44602</v>
      </c>
      <c r="D17" s="5" t="s">
        <v>6</v>
      </c>
    </row>
    <row r="18" spans="1:6">
      <c r="A18" t="s">
        <v>42</v>
      </c>
      <c r="B18">
        <v>1320</v>
      </c>
      <c r="C18" s="3">
        <v>44594</v>
      </c>
      <c r="D18" s="5" t="s">
        <v>6</v>
      </c>
    </row>
    <row r="19" spans="1:6">
      <c r="A19" t="s">
        <v>49</v>
      </c>
      <c r="B19">
        <v>115</v>
      </c>
      <c r="C19" s="3">
        <v>44602</v>
      </c>
      <c r="D19" s="5" t="s">
        <v>6</v>
      </c>
    </row>
    <row r="20" spans="1:6">
      <c r="A20" t="s">
        <v>47</v>
      </c>
      <c r="B20">
        <v>50</v>
      </c>
      <c r="C20" s="3">
        <v>44612</v>
      </c>
    </row>
    <row r="21" spans="1:6" s="1" customFormat="1">
      <c r="A21" s="1" t="s">
        <v>30</v>
      </c>
      <c r="B21" s="1">
        <f>SUM(B2:B20)</f>
        <v>5420.4500000000007</v>
      </c>
      <c r="C21" s="4"/>
      <c r="D21" s="5"/>
      <c r="E21" s="1">
        <f>SUM(E2:E16)</f>
        <v>5268</v>
      </c>
      <c r="F21" s="2"/>
    </row>
    <row r="23" spans="1:6" s="1" customFormat="1">
      <c r="A23" s="1" t="s">
        <v>54</v>
      </c>
      <c r="B23" s="1">
        <f>SUMIF(D2:D20,"&lt;&gt;Pago",B2:B20)</f>
        <v>50.01</v>
      </c>
      <c r="C23" s="4"/>
      <c r="D23" s="5"/>
      <c r="F23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5018-F1F2-4437-A255-ED4CB6C06106}">
  <sheetPr>
    <tabColor rgb="FF00B050"/>
  </sheetPr>
  <dimension ref="A1:K23"/>
  <sheetViews>
    <sheetView zoomScale="115" zoomScaleNormal="115" workbookViewId="0">
      <selection activeCell="D21" sqref="D21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9.42578125" customWidth="1"/>
  </cols>
  <sheetData>
    <row r="1" spans="1:1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1">
      <c r="A2" t="s">
        <v>5</v>
      </c>
      <c r="B2">
        <v>787.77</v>
      </c>
      <c r="C2" s="3">
        <v>44623</v>
      </c>
      <c r="D2" s="5" t="s">
        <v>6</v>
      </c>
      <c r="E2">
        <v>5200</v>
      </c>
      <c r="F2" s="6" t="s">
        <v>7</v>
      </c>
    </row>
    <row r="3" spans="1:11">
      <c r="A3" t="s">
        <v>8</v>
      </c>
      <c r="B3">
        <v>72.2</v>
      </c>
      <c r="C3" s="3">
        <v>44623</v>
      </c>
      <c r="D3" s="5" t="s">
        <v>6</v>
      </c>
      <c r="K3">
        <v>58.8</v>
      </c>
    </row>
    <row r="4" spans="1:11" s="10" customFormat="1">
      <c r="A4" s="10" t="s">
        <v>11</v>
      </c>
      <c r="B4" s="10">
        <v>0.01</v>
      </c>
      <c r="C4" s="15">
        <v>44623</v>
      </c>
      <c r="D4" s="5" t="s">
        <v>6</v>
      </c>
      <c r="E4" s="13">
        <v>61</v>
      </c>
      <c r="F4" s="16" t="s">
        <v>26</v>
      </c>
      <c r="K4" s="10">
        <v>65.44</v>
      </c>
    </row>
    <row r="5" spans="1:11">
      <c r="A5" t="s">
        <v>13</v>
      </c>
      <c r="B5">
        <v>0</v>
      </c>
      <c r="C5" s="3">
        <v>44624</v>
      </c>
      <c r="D5" s="5" t="s">
        <v>6</v>
      </c>
      <c r="F5" s="6" t="s">
        <v>34</v>
      </c>
      <c r="G5" s="10">
        <v>441</v>
      </c>
      <c r="K5">
        <v>59.99</v>
      </c>
    </row>
    <row r="6" spans="1:11">
      <c r="A6" t="s">
        <v>15</v>
      </c>
      <c r="B6">
        <v>860</v>
      </c>
      <c r="C6" s="3">
        <v>44629</v>
      </c>
      <c r="D6" s="5" t="s">
        <v>6</v>
      </c>
      <c r="K6">
        <v>80</v>
      </c>
    </row>
    <row r="7" spans="1:11">
      <c r="A7" t="s">
        <v>16</v>
      </c>
      <c r="B7">
        <v>45.99</v>
      </c>
      <c r="C7" s="3">
        <v>44629</v>
      </c>
      <c r="D7" s="5" t="s">
        <v>6</v>
      </c>
      <c r="E7">
        <v>200</v>
      </c>
      <c r="F7" s="6" t="s">
        <v>36</v>
      </c>
      <c r="K7">
        <f>SUM(K3:K6)</f>
        <v>264.23</v>
      </c>
    </row>
    <row r="8" spans="1:11" s="10" customFormat="1">
      <c r="A8" s="10" t="s">
        <v>17</v>
      </c>
      <c r="B8" s="10">
        <v>0</v>
      </c>
      <c r="C8" s="15">
        <v>44630</v>
      </c>
      <c r="D8" s="5" t="s">
        <v>6</v>
      </c>
      <c r="E8" s="13">
        <v>70</v>
      </c>
      <c r="F8" s="16" t="s">
        <v>38</v>
      </c>
    </row>
    <row r="9" spans="1:11">
      <c r="A9" t="s">
        <v>18</v>
      </c>
      <c r="B9">
        <v>100.01</v>
      </c>
      <c r="C9" s="3">
        <v>44630</v>
      </c>
      <c r="D9" s="5" t="s">
        <v>6</v>
      </c>
      <c r="E9">
        <v>70</v>
      </c>
      <c r="F9" s="9" t="s">
        <v>51</v>
      </c>
    </row>
    <row r="10" spans="1:11">
      <c r="A10" t="s">
        <v>21</v>
      </c>
      <c r="B10">
        <v>113.14</v>
      </c>
      <c r="C10" s="3">
        <v>44631</v>
      </c>
      <c r="D10" s="5" t="s">
        <v>6</v>
      </c>
      <c r="E10">
        <v>98</v>
      </c>
      <c r="F10" s="6" t="s">
        <v>52</v>
      </c>
    </row>
    <row r="11" spans="1:11">
      <c r="A11" t="s">
        <v>22</v>
      </c>
      <c r="B11">
        <v>82.15</v>
      </c>
      <c r="C11" s="3">
        <v>44631</v>
      </c>
      <c r="D11" s="5" t="s">
        <v>6</v>
      </c>
    </row>
    <row r="12" spans="1:11">
      <c r="A12" t="s">
        <v>25</v>
      </c>
      <c r="B12">
        <v>440.64</v>
      </c>
      <c r="C12" s="3">
        <v>44639</v>
      </c>
      <c r="D12" s="5" t="s">
        <v>6</v>
      </c>
    </row>
    <row r="13" spans="1:11">
      <c r="A13" t="s">
        <v>26</v>
      </c>
      <c r="B13">
        <v>65</v>
      </c>
      <c r="C13" s="3">
        <v>44641</v>
      </c>
      <c r="D13" s="5" t="s">
        <v>6</v>
      </c>
    </row>
    <row r="14" spans="1:11">
      <c r="A14" t="s">
        <v>27</v>
      </c>
      <c r="B14">
        <v>35.01</v>
      </c>
      <c r="C14" s="17">
        <v>44650</v>
      </c>
      <c r="D14" s="5" t="s">
        <v>6</v>
      </c>
    </row>
    <row r="15" spans="1:11">
      <c r="A15" t="s">
        <v>28</v>
      </c>
      <c r="B15">
        <v>0</v>
      </c>
      <c r="C15" s="3">
        <v>44628</v>
      </c>
    </row>
    <row r="16" spans="1:11">
      <c r="A16" t="s">
        <v>40</v>
      </c>
      <c r="B16">
        <v>360</v>
      </c>
      <c r="C16" s="3">
        <v>44630</v>
      </c>
      <c r="D16" s="5" t="s">
        <v>6</v>
      </c>
    </row>
    <row r="17" spans="1:6">
      <c r="A17" t="s">
        <v>41</v>
      </c>
      <c r="B17">
        <v>633.13</v>
      </c>
      <c r="C17" s="3">
        <v>44630</v>
      </c>
      <c r="D17" s="5" t="s">
        <v>6</v>
      </c>
    </row>
    <row r="18" spans="1:6">
      <c r="A18" t="s">
        <v>42</v>
      </c>
      <c r="B18">
        <v>1000</v>
      </c>
      <c r="C18" s="3">
        <v>44622</v>
      </c>
      <c r="D18" s="5" t="s">
        <v>6</v>
      </c>
    </row>
    <row r="19" spans="1:6">
      <c r="A19" t="s">
        <v>49</v>
      </c>
      <c r="B19">
        <v>115</v>
      </c>
      <c r="C19" s="3">
        <v>44630</v>
      </c>
      <c r="D19" s="5" t="s">
        <v>6</v>
      </c>
    </row>
    <row r="20" spans="1:6">
      <c r="A20" t="s">
        <v>47</v>
      </c>
      <c r="B20">
        <v>50</v>
      </c>
      <c r="C20" s="3">
        <v>44640</v>
      </c>
      <c r="D20" s="5" t="s">
        <v>6</v>
      </c>
    </row>
    <row r="21" spans="1:6" s="1" customFormat="1">
      <c r="A21" s="1" t="s">
        <v>30</v>
      </c>
      <c r="B21" s="1">
        <f>SUM(B2:B20)</f>
        <v>4760.05</v>
      </c>
      <c r="C21" s="4"/>
      <c r="D21" s="5"/>
      <c r="E21" s="1">
        <f>SUM(E2:E16)</f>
        <v>5699</v>
      </c>
      <c r="F21" s="2"/>
    </row>
    <row r="23" spans="1:6" s="1" customFormat="1">
      <c r="A23" s="1" t="s">
        <v>54</v>
      </c>
      <c r="B23" s="1">
        <f>SUMIF(D2:D20,"&lt;&gt;Pago",B2:B20)</f>
        <v>0</v>
      </c>
      <c r="C23" s="4"/>
      <c r="D23" s="5"/>
      <c r="F23" s="2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553F-3067-43ED-B1DC-565FFC18050B}">
  <sheetPr>
    <tabColor rgb="FF00B050"/>
  </sheetPr>
  <dimension ref="A1:K24"/>
  <sheetViews>
    <sheetView topLeftCell="B1" zoomScale="115" zoomScaleNormal="115" workbookViewId="0">
      <selection activeCell="D22" sqref="D22"/>
    </sheetView>
  </sheetViews>
  <sheetFormatPr defaultRowHeight="15"/>
  <cols>
    <col min="1" max="1" width="20.7109375" customWidth="1"/>
    <col min="2" max="2" width="25.42578125" customWidth="1"/>
    <col min="3" max="3" width="24.28515625" style="3" customWidth="1"/>
    <col min="4" max="4" width="11" style="5" customWidth="1"/>
    <col min="5" max="5" width="23.42578125" customWidth="1"/>
    <col min="6" max="6" width="19.28515625" style="6" customWidth="1"/>
    <col min="7" max="7" width="9.42578125" customWidth="1"/>
  </cols>
  <sheetData>
    <row r="1" spans="1:1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11">
      <c r="A2" t="s">
        <v>5</v>
      </c>
      <c r="B2">
        <v>1008.77</v>
      </c>
      <c r="C2" s="3">
        <v>44654</v>
      </c>
      <c r="D2" s="5" t="s">
        <v>6</v>
      </c>
      <c r="E2">
        <v>5200</v>
      </c>
      <c r="F2" s="6" t="s">
        <v>7</v>
      </c>
    </row>
    <row r="3" spans="1:11">
      <c r="A3" t="s">
        <v>8</v>
      </c>
      <c r="B3">
        <v>72.2</v>
      </c>
      <c r="C3" s="3">
        <v>44654</v>
      </c>
      <c r="D3" s="5" t="s">
        <v>6</v>
      </c>
      <c r="K3">
        <v>58.8</v>
      </c>
    </row>
    <row r="4" spans="1:11" s="18" customFormat="1">
      <c r="A4" s="18" t="s">
        <v>55</v>
      </c>
      <c r="B4" s="18">
        <v>200</v>
      </c>
      <c r="C4" s="19">
        <v>44654</v>
      </c>
      <c r="D4" s="5" t="s">
        <v>6</v>
      </c>
      <c r="E4" s="18">
        <v>61</v>
      </c>
      <c r="F4" s="20" t="s">
        <v>26</v>
      </c>
      <c r="K4" s="18">
        <v>65.44</v>
      </c>
    </row>
    <row r="5" spans="1:11">
      <c r="A5" t="s">
        <v>13</v>
      </c>
      <c r="B5">
        <v>620.71</v>
      </c>
      <c r="C5" s="3">
        <v>44655</v>
      </c>
      <c r="D5" s="5" t="s">
        <v>6</v>
      </c>
      <c r="F5" s="6" t="s">
        <v>34</v>
      </c>
      <c r="G5" s="10">
        <v>441</v>
      </c>
      <c r="K5">
        <v>59.99</v>
      </c>
    </row>
    <row r="6" spans="1:11">
      <c r="A6" t="s">
        <v>15</v>
      </c>
      <c r="B6">
        <v>860</v>
      </c>
      <c r="C6" s="3">
        <v>44660</v>
      </c>
      <c r="D6" s="5" t="s">
        <v>6</v>
      </c>
      <c r="K6">
        <v>80</v>
      </c>
    </row>
    <row r="7" spans="1:11">
      <c r="A7" t="s">
        <v>16</v>
      </c>
      <c r="B7">
        <v>45.99</v>
      </c>
      <c r="C7" s="3">
        <v>44660</v>
      </c>
      <c r="D7" s="5" t="s">
        <v>6</v>
      </c>
      <c r="E7">
        <v>200</v>
      </c>
      <c r="F7" s="6" t="s">
        <v>36</v>
      </c>
      <c r="K7">
        <f>SUM(K3:K6)</f>
        <v>264.23</v>
      </c>
    </row>
    <row r="8" spans="1:11" s="10" customFormat="1">
      <c r="A8" s="10" t="s">
        <v>17</v>
      </c>
      <c r="B8" s="10">
        <v>0</v>
      </c>
      <c r="C8" s="15">
        <v>44661</v>
      </c>
      <c r="D8" s="5"/>
      <c r="E8" s="13"/>
      <c r="F8" s="16" t="s">
        <v>38</v>
      </c>
    </row>
    <row r="9" spans="1:11">
      <c r="A9" t="s">
        <v>18</v>
      </c>
      <c r="B9">
        <v>100.01</v>
      </c>
      <c r="C9" s="3">
        <v>44661</v>
      </c>
      <c r="D9" s="5" t="s">
        <v>6</v>
      </c>
      <c r="F9" s="9" t="s">
        <v>51</v>
      </c>
    </row>
    <row r="10" spans="1:11">
      <c r="A10" t="s">
        <v>21</v>
      </c>
      <c r="B10">
        <v>113.14</v>
      </c>
      <c r="C10" s="3">
        <v>44662</v>
      </c>
      <c r="D10" s="5" t="s">
        <v>6</v>
      </c>
      <c r="E10">
        <v>98</v>
      </c>
      <c r="F10" s="6" t="s">
        <v>52</v>
      </c>
    </row>
    <row r="11" spans="1:11">
      <c r="A11" t="s">
        <v>22</v>
      </c>
      <c r="B11">
        <v>149.1</v>
      </c>
      <c r="C11" s="3">
        <v>44662</v>
      </c>
      <c r="D11" s="5" t="s">
        <v>6</v>
      </c>
    </row>
    <row r="12" spans="1:11">
      <c r="A12" t="s">
        <v>25</v>
      </c>
      <c r="B12">
        <v>520.86</v>
      </c>
      <c r="C12" s="3">
        <v>44670</v>
      </c>
      <c r="D12" s="5" t="s">
        <v>6</v>
      </c>
    </row>
    <row r="13" spans="1:11">
      <c r="A13" t="s">
        <v>26</v>
      </c>
      <c r="B13">
        <v>66.599999999999994</v>
      </c>
      <c r="C13" s="3">
        <v>44672</v>
      </c>
      <c r="D13" s="5" t="s">
        <v>6</v>
      </c>
    </row>
    <row r="14" spans="1:11">
      <c r="A14" t="s">
        <v>27</v>
      </c>
      <c r="B14">
        <v>33</v>
      </c>
      <c r="C14" s="17">
        <v>44681</v>
      </c>
      <c r="D14" s="5" t="s">
        <v>6</v>
      </c>
    </row>
    <row r="15" spans="1:11">
      <c r="A15" t="s">
        <v>28</v>
      </c>
      <c r="B15">
        <v>209.67</v>
      </c>
      <c r="C15" s="3">
        <v>44659</v>
      </c>
      <c r="D15" s="5" t="s">
        <v>6</v>
      </c>
    </row>
    <row r="16" spans="1:11">
      <c r="A16" t="s">
        <v>56</v>
      </c>
      <c r="B16">
        <v>350</v>
      </c>
      <c r="C16" s="3">
        <v>44661</v>
      </c>
      <c r="D16" s="5" t="s">
        <v>6</v>
      </c>
    </row>
    <row r="17" spans="1:6">
      <c r="A17" t="s">
        <v>40</v>
      </c>
      <c r="B17">
        <v>360</v>
      </c>
      <c r="C17" s="3">
        <v>44661</v>
      </c>
      <c r="D17" s="5" t="s">
        <v>45</v>
      </c>
    </row>
    <row r="18" spans="1:6">
      <c r="A18" t="s">
        <v>41</v>
      </c>
      <c r="B18">
        <v>278.89999999999998</v>
      </c>
      <c r="C18" s="3">
        <v>44661</v>
      </c>
      <c r="D18" s="5" t="s">
        <v>6</v>
      </c>
    </row>
    <row r="19" spans="1:6">
      <c r="A19" t="s">
        <v>42</v>
      </c>
      <c r="B19">
        <v>800</v>
      </c>
      <c r="C19" s="3">
        <v>44653</v>
      </c>
      <c r="D19" s="5" t="s">
        <v>6</v>
      </c>
    </row>
    <row r="20" spans="1:6">
      <c r="A20" t="s">
        <v>49</v>
      </c>
      <c r="B20">
        <v>115</v>
      </c>
      <c r="C20" s="3">
        <v>44661</v>
      </c>
      <c r="D20" s="5" t="s">
        <v>6</v>
      </c>
    </row>
    <row r="21" spans="1:6">
      <c r="A21" t="s">
        <v>47</v>
      </c>
      <c r="B21">
        <v>50</v>
      </c>
      <c r="C21" s="3">
        <v>44671</v>
      </c>
      <c r="D21" s="5" t="s">
        <v>6</v>
      </c>
    </row>
    <row r="22" spans="1:6" s="1" customFormat="1">
      <c r="A22" s="1" t="s">
        <v>30</v>
      </c>
      <c r="B22" s="1">
        <f>SUM(B2:B21)</f>
        <v>5953.95</v>
      </c>
      <c r="C22" s="4"/>
      <c r="D22" s="5"/>
      <c r="E22" s="1">
        <f>SUM(E2:E17)</f>
        <v>5559</v>
      </c>
      <c r="F22" s="2"/>
    </row>
    <row r="24" spans="1:6" s="1" customFormat="1">
      <c r="A24" s="1" t="s">
        <v>54</v>
      </c>
      <c r="B24" s="1">
        <f>SUMIF(D2:D21,"&lt;&gt;Pago",B2:B21)</f>
        <v>0</v>
      </c>
      <c r="C24" s="4"/>
      <c r="D24" s="5"/>
      <c r="F24" s="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FAMILIAVDPG</dc:creator>
  <cp:keywords/>
  <dc:description/>
  <cp:lastModifiedBy/>
  <cp:revision/>
  <dcterms:created xsi:type="dcterms:W3CDTF">2021-05-02T23:05:07Z</dcterms:created>
  <dcterms:modified xsi:type="dcterms:W3CDTF">2023-02-11T19:21:59Z</dcterms:modified>
  <cp:category/>
  <cp:contentStatus/>
</cp:coreProperties>
</file>