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di\OneDrive\Desktop\Documentation\"/>
    </mc:Choice>
  </mc:AlternateContent>
  <xr:revisionPtr revIDLastSave="0" documentId="13_ncr:1_{C81823C6-FA58-41EF-9FC7-5FC31DFD9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NK ONE SPOR Chart &amp; Burndown" sheetId="1" r:id="rId1"/>
    <sheet name="Release Back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G30" i="1"/>
  <c r="G28" i="1"/>
  <c r="G27" i="1"/>
  <c r="K24" i="1"/>
  <c r="E16" i="1"/>
  <c r="F16" i="1"/>
  <c r="G19" i="1"/>
  <c r="L19" i="1"/>
  <c r="G20" i="1"/>
  <c r="K20" i="1"/>
  <c r="L20" i="1"/>
  <c r="G34" i="1"/>
  <c r="K34" i="1"/>
  <c r="L34" i="1"/>
  <c r="CE46" i="1"/>
  <c r="L35" i="1"/>
  <c r="K35" i="1"/>
  <c r="G35" i="1"/>
  <c r="L33" i="1"/>
  <c r="K33" i="1"/>
  <c r="G33" i="1"/>
  <c r="L32" i="1"/>
  <c r="K32" i="1"/>
  <c r="G32" i="1"/>
  <c r="F31" i="1"/>
  <c r="E31" i="1"/>
  <c r="G31" i="1" s="1"/>
  <c r="L29" i="1"/>
  <c r="G29" i="1"/>
  <c r="L26" i="1"/>
  <c r="K26" i="1"/>
  <c r="G26" i="1"/>
  <c r="L25" i="1"/>
  <c r="K25" i="1"/>
  <c r="G25" i="1"/>
  <c r="L24" i="1"/>
  <c r="G24" i="1"/>
  <c r="L23" i="1"/>
  <c r="K23" i="1"/>
  <c r="G23" i="1"/>
  <c r="L14" i="1"/>
  <c r="K14" i="1"/>
  <c r="G14" i="1"/>
  <c r="L21" i="1"/>
  <c r="K21" i="1"/>
  <c r="G21" i="1"/>
  <c r="L17" i="1"/>
  <c r="K17" i="1"/>
  <c r="G17" i="1"/>
  <c r="L18" i="1"/>
  <c r="K18" i="1"/>
  <c r="G18" i="1"/>
  <c r="L15" i="1"/>
  <c r="K15" i="1"/>
  <c r="G15" i="1"/>
  <c r="L13" i="1"/>
  <c r="K13" i="1"/>
  <c r="G13" i="1"/>
  <c r="L12" i="1"/>
  <c r="K12" i="1"/>
  <c r="G12" i="1"/>
  <c r="L11" i="1"/>
  <c r="K11" i="1"/>
  <c r="G11" i="1"/>
  <c r="F10" i="1"/>
  <c r="E10" i="1"/>
  <c r="G10" i="1" s="1"/>
  <c r="G22" i="1" l="1"/>
  <c r="G16" i="1"/>
  <c r="L16" i="1"/>
  <c r="L10" i="1"/>
  <c r="K10" i="1"/>
  <c r="L31" i="1"/>
  <c r="E43" i="1"/>
  <c r="M45" i="1" s="1"/>
  <c r="M47" i="1" s="1"/>
  <c r="N45" i="1" s="1"/>
  <c r="N47" i="1" s="1"/>
  <c r="O45" i="1" s="1"/>
  <c r="O47" i="1" s="1"/>
  <c r="P45" i="1" l="1"/>
  <c r="P47" i="1" s="1"/>
  <c r="Q45" i="1" s="1"/>
  <c r="P44" i="1"/>
  <c r="I43" i="1"/>
  <c r="M44" i="1"/>
  <c r="N44" i="1"/>
  <c r="O44" i="1"/>
  <c r="Q44" i="1" l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Q47" i="1"/>
  <c r="R45" i="1" l="1"/>
  <c r="R47" i="1" l="1"/>
  <c r="S45" i="1" l="1"/>
  <c r="S47" i="1" l="1"/>
  <c r="T45" i="1" l="1"/>
  <c r="T47" i="1" l="1"/>
  <c r="U45" i="1" l="1"/>
  <c r="U47" i="1" l="1"/>
  <c r="V45" i="1" s="1"/>
  <c r="V47" i="1" s="1"/>
  <c r="W45" i="1" s="1"/>
  <c r="W47" i="1" s="1"/>
  <c r="X45" i="1" s="1"/>
  <c r="X47" i="1" s="1"/>
  <c r="Y45" i="1" s="1"/>
  <c r="Y47" i="1" s="1"/>
  <c r="Z45" i="1" s="1"/>
  <c r="Z47" i="1" s="1"/>
  <c r="AA45" i="1" s="1"/>
  <c r="AA47" i="1" s="1"/>
  <c r="AB45" i="1" s="1"/>
  <c r="AB47" i="1" s="1"/>
  <c r="AC45" i="1" s="1"/>
  <c r="AC47" i="1" s="1"/>
  <c r="AD45" i="1" s="1"/>
  <c r="AD47" i="1" s="1"/>
  <c r="AE45" i="1" s="1"/>
  <c r="AE47" i="1" s="1"/>
  <c r="AF45" i="1" s="1"/>
  <c r="AF47" i="1" s="1"/>
  <c r="AG45" i="1" s="1"/>
  <c r="AG47" i="1" s="1"/>
  <c r="AH45" i="1" s="1"/>
  <c r="AH47" i="1" s="1"/>
  <c r="AI45" i="1" s="1"/>
  <c r="AI47" i="1" s="1"/>
  <c r="AJ45" i="1" s="1"/>
  <c r="AJ47" i="1" s="1"/>
  <c r="AK45" i="1" s="1"/>
  <c r="AK47" i="1" s="1"/>
  <c r="AL45" i="1" s="1"/>
  <c r="AL47" i="1" s="1"/>
  <c r="AM45" i="1" s="1"/>
  <c r="AM47" i="1" s="1"/>
  <c r="AN45" i="1" s="1"/>
  <c r="AN47" i="1" s="1"/>
  <c r="AO45" i="1" s="1"/>
  <c r="AO47" i="1" s="1"/>
  <c r="AP45" i="1" s="1"/>
  <c r="AP47" i="1" s="1"/>
  <c r="AQ45" i="1" s="1"/>
  <c r="AQ47" i="1" s="1"/>
  <c r="AR45" i="1" s="1"/>
  <c r="AR47" i="1" s="1"/>
  <c r="AS45" i="1" s="1"/>
  <c r="AS47" i="1" s="1"/>
  <c r="AT45" i="1" s="1"/>
  <c r="AT47" i="1" s="1"/>
  <c r="AU45" i="1" s="1"/>
  <c r="AU47" i="1" s="1"/>
  <c r="AV45" i="1" s="1"/>
  <c r="AV47" i="1" s="1"/>
  <c r="AW45" i="1" s="1"/>
  <c r="AW47" i="1" s="1"/>
  <c r="AX45" i="1" s="1"/>
  <c r="AX47" i="1" s="1"/>
  <c r="AY45" i="1" s="1"/>
  <c r="AY47" i="1" s="1"/>
  <c r="AZ45" i="1" s="1"/>
  <c r="AZ47" i="1" s="1"/>
  <c r="BA45" i="1" s="1"/>
  <c r="BA47" i="1" s="1"/>
  <c r="BB45" i="1" s="1"/>
  <c r="BB47" i="1" s="1"/>
  <c r="BC45" i="1" s="1"/>
  <c r="BC47" i="1" s="1"/>
  <c r="BD45" i="1" s="1"/>
  <c r="BD47" i="1" s="1"/>
  <c r="BE45" i="1" s="1"/>
  <c r="BE47" i="1" s="1"/>
  <c r="BF45" i="1" s="1"/>
  <c r="BF47" i="1" s="1"/>
  <c r="BG45" i="1" s="1"/>
  <c r="BG47" i="1" s="1"/>
  <c r="BH45" i="1" s="1"/>
  <c r="BH47" i="1" s="1"/>
  <c r="BI45" i="1" s="1"/>
  <c r="BI47" i="1" s="1"/>
  <c r="BJ45" i="1" s="1"/>
  <c r="BJ47" i="1" s="1"/>
  <c r="CE47" i="1" s="1"/>
  <c r="CE45" i="1" l="1"/>
  <c r="L22" i="1"/>
  <c r="F43" i="1"/>
  <c r="G43" i="1"/>
</calcChain>
</file>

<file path=xl/sharedStrings.xml><?xml version="1.0" encoding="utf-8"?>
<sst xmlns="http://schemas.openxmlformats.org/spreadsheetml/2006/main" count="213" uniqueCount="121">
  <si>
    <t>SPRINTS</t>
  </si>
  <si>
    <t>SPRINT 1</t>
  </si>
  <si>
    <t>SPRINT 2</t>
  </si>
  <si>
    <t>SPRINT 3</t>
  </si>
  <si>
    <t>SPRINT 4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</si>
  <si>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</si>
  <si>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</si>
  <si>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</si>
  <si>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</si>
  <si>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</si>
  <si>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</si>
  <si>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</si>
  <si>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</si>
  <si>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</si>
  <si>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</si>
  <si>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</si>
  <si>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</si>
  <si>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</si>
  <si>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</si>
  <si>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</si>
  <si>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</si>
  <si>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</si>
  <si>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</si>
  <si>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</si>
  <si>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</si>
  <si>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</si>
  <si>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</si>
  <si>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</si>
  <si>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</si>
  <si>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</si>
  <si>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</si>
  <si>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</si>
  <si>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F</t>
  </si>
  <si>
    <t>Setup of the environment</t>
  </si>
  <si>
    <t>Backend development</t>
  </si>
  <si>
    <t>2.4</t>
  </si>
  <si>
    <t>Frontend development</t>
  </si>
  <si>
    <t>3.3</t>
  </si>
  <si>
    <t>3.4</t>
  </si>
  <si>
    <t>3.5</t>
  </si>
  <si>
    <t>Finalization of functionalities and testing</t>
  </si>
  <si>
    <t>4.1</t>
  </si>
  <si>
    <t>4.2</t>
  </si>
  <si>
    <t>4.3</t>
  </si>
  <si>
    <t>4.4</t>
  </si>
  <si>
    <t>DAYS worked in total (if we worked the same day we count it as 1 day)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</si>
  <si>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</si>
  <si>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</si>
  <si>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</si>
  <si>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</si>
  <si>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</si>
  <si>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</si>
  <si>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</si>
  <si>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</si>
  <si>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</si>
  <si>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</si>
  <si>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</si>
  <si>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</si>
  <si>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</si>
  <si>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</si>
  <si>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</si>
  <si>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</si>
  <si>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</si>
  <si>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</si>
  <si>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High</t>
  </si>
  <si>
    <t>Having the whole environment ready</t>
  </si>
  <si>
    <t>Setup of the Environment</t>
  </si>
  <si>
    <t>Completed</t>
  </si>
  <si>
    <t>Not Started</t>
  </si>
  <si>
    <t>Implementing the backend functionalities</t>
  </si>
  <si>
    <t>Backend Development</t>
  </si>
  <si>
    <t>In Progress</t>
  </si>
  <si>
    <t>Implementing the frontend functionalities</t>
  </si>
  <si>
    <t>Frontend Development</t>
  </si>
  <si>
    <t>Medium</t>
  </si>
  <si>
    <t>Finalization of the system</t>
  </si>
  <si>
    <t>Finalization and testing</t>
  </si>
  <si>
    <t>Valerio</t>
  </si>
  <si>
    <t>2.1</t>
  </si>
  <si>
    <t>3.2</t>
  </si>
  <si>
    <t>Testing of Authentication API</t>
  </si>
  <si>
    <t>In this sprint our objective was to have all the basics structure implemented</t>
  </si>
  <si>
    <t>SCRUM PROJECT MANAGEMENT ONE SPORT CHART</t>
  </si>
  <si>
    <t>ONE SPORT CHART AND BURNDOWN</t>
  </si>
  <si>
    <t>3.1</t>
  </si>
  <si>
    <t>2.3</t>
  </si>
  <si>
    <t>2.2</t>
  </si>
  <si>
    <t>2.5</t>
  </si>
  <si>
    <t>1.5</t>
  </si>
  <si>
    <t>1.4</t>
  </si>
  <si>
    <t>1.1</t>
  </si>
  <si>
    <t>1.2</t>
  </si>
  <si>
    <t>1.3</t>
  </si>
  <si>
    <t>Database postgres</t>
  </si>
  <si>
    <t>Backend models</t>
  </si>
  <si>
    <t>Configuration db/backend</t>
  </si>
  <si>
    <t>Routes definition</t>
  </si>
  <si>
    <t>Creation of Angular project</t>
  </si>
  <si>
    <t>Authentication route</t>
  </si>
  <si>
    <t>Order route</t>
  </si>
  <si>
    <t>Cart route</t>
  </si>
  <si>
    <t>Products route</t>
  </si>
  <si>
    <t>Dockerfile backend</t>
  </si>
  <si>
    <t>Creation of the components</t>
  </si>
  <si>
    <t xml:space="preserve">Add service API </t>
  </si>
  <si>
    <t>Add authentication API</t>
  </si>
  <si>
    <t>Details page</t>
  </si>
  <si>
    <t>Confirm order page</t>
  </si>
  <si>
    <t>User's order page</t>
  </si>
  <si>
    <t>3.6</t>
  </si>
  <si>
    <t>Cart page</t>
  </si>
  <si>
    <t>3.7</t>
  </si>
  <si>
    <t>Dockerfile frontend</t>
  </si>
  <si>
    <t>3.8</t>
  </si>
  <si>
    <t>Testing of service API</t>
  </si>
  <si>
    <t>Creation of docker-compose</t>
  </si>
  <si>
    <t>Testing final product</t>
  </si>
  <si>
    <t>Marco</t>
  </si>
  <si>
    <t>We exclusively focused on the backend, testing all the routes</t>
  </si>
  <si>
    <t>We utilized Angular to create the Frontend pages and all components, and we also added the necessary external API to backend features.</t>
  </si>
  <si>
    <t>Execution of the final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</si>
</sst>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orbel"/>
      <scheme val="minor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sz val="12"/>
      <color rgb="FF000000"/>
      <name val="Corbel"/>
    </font>
    <font>
      <sz val="12"/>
      <name val="Corbe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b/>
      <sz val="15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0"/>
      <color theme="4" tint="-0.249977111117893"/>
      <name val="Arial"/>
      <family val="2"/>
    </font>
    <font>
      <sz val="9"/>
      <color rgb="FF000000"/>
      <name val="Arial"/>
      <family val="2"/>
    </font>
    <font>
      <sz val="12"/>
      <color rgb="FF000000"/>
      <name val="Corbel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FFFFFF"/>
        <bgColor rgb="FFFFFFFF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578278"/>
        <bgColor rgb="FF578278"/>
      </patternFill>
    </fill>
    <fill>
      <patternFill patternType="solid">
        <fgColor rgb="FFE9E7E7"/>
        <bgColor rgb="FFE9E7E7"/>
      </patternFill>
    </fill>
    <fill>
      <patternFill patternType="solid">
        <fgColor theme="4" tint="-0.249977111117893"/>
        <bgColor indexed="64"/>
      </patternFill>
    </fill>
  </fills>
  <borders count="81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25" fillId="0" borderId="68"/>
  </cellStyleXfs>
  <cellXfs count="18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2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4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/>
    <xf numFmtId="0" fontId="7" fillId="2" borderId="2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12" borderId="32" xfId="0" applyFont="1" applyFill="1" applyBorder="1" applyAlignment="1">
      <alignment horizontal="center" vertical="center"/>
    </xf>
    <xf numFmtId="0" fontId="9" fillId="12" borderId="33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9" fillId="13" borderId="33" xfId="0" applyFont="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/>
    </xf>
    <xf numFmtId="0" fontId="9" fillId="14" borderId="32" xfId="0" applyFont="1" applyFill="1" applyBorder="1" applyAlignment="1">
      <alignment horizontal="center" vertical="center"/>
    </xf>
    <xf numFmtId="0" fontId="9" fillId="14" borderId="33" xfId="0" applyFont="1" applyFill="1" applyBorder="1" applyAlignment="1">
      <alignment horizontal="center" vertical="center"/>
    </xf>
    <xf numFmtId="0" fontId="9" fillId="14" borderId="34" xfId="0" applyFont="1" applyFill="1" applyBorder="1" applyAlignment="1">
      <alignment horizontal="center" vertical="center"/>
    </xf>
    <xf numFmtId="0" fontId="9" fillId="15" borderId="32" xfId="0" applyFont="1" applyFill="1" applyBorder="1" applyAlignment="1">
      <alignment horizontal="center" vertical="center"/>
    </xf>
    <xf numFmtId="0" fontId="9" fillId="15" borderId="33" xfId="0" applyFont="1" applyFill="1" applyBorder="1" applyAlignment="1">
      <alignment horizontal="center" vertical="center"/>
    </xf>
    <xf numFmtId="0" fontId="9" fillId="15" borderId="34" xfId="0" applyFont="1" applyFill="1" applyBorder="1" applyAlignment="1">
      <alignment horizontal="center" vertical="center"/>
    </xf>
    <xf numFmtId="49" fontId="10" fillId="16" borderId="35" xfId="0" applyNumberFormat="1" applyFont="1" applyFill="1" applyBorder="1" applyAlignment="1">
      <alignment horizontal="left" vertical="center"/>
    </xf>
    <xf numFmtId="0" fontId="10" fillId="2" borderId="36" xfId="0" applyFont="1" applyFill="1" applyBorder="1" applyAlignment="1">
      <alignment horizontal="left" vertical="center"/>
    </xf>
    <xf numFmtId="0" fontId="10" fillId="2" borderId="37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1" fontId="10" fillId="2" borderId="40" xfId="0" applyNumberFormat="1" applyFont="1" applyFill="1" applyBorder="1" applyAlignment="1">
      <alignment horizontal="center" vertical="center"/>
    </xf>
    <xf numFmtId="9" fontId="4" fillId="2" borderId="40" xfId="0" applyNumberFormat="1" applyFont="1" applyFill="1" applyBorder="1" applyAlignment="1">
      <alignment horizontal="center" vertical="center"/>
    </xf>
    <xf numFmtId="0" fontId="11" fillId="2" borderId="41" xfId="0" applyFont="1" applyFill="1" applyBorder="1"/>
    <xf numFmtId="0" fontId="11" fillId="2" borderId="42" xfId="0" applyFont="1" applyFill="1" applyBorder="1"/>
    <xf numFmtId="0" fontId="11" fillId="2" borderId="43" xfId="0" applyFont="1" applyFill="1" applyBorder="1"/>
    <xf numFmtId="49" fontId="10" fillId="16" borderId="44" xfId="0" applyNumberFormat="1" applyFont="1" applyFill="1" applyBorder="1" applyAlignment="1">
      <alignment horizontal="left" vertical="center"/>
    </xf>
    <xf numFmtId="0" fontId="10" fillId="0" borderId="41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left" vertical="center"/>
    </xf>
    <xf numFmtId="1" fontId="10" fillId="16" borderId="42" xfId="0" applyNumberFormat="1" applyFont="1" applyFill="1" applyBorder="1" applyAlignment="1">
      <alignment horizontal="center" vertical="center"/>
    </xf>
    <xf numFmtId="9" fontId="4" fillId="4" borderId="40" xfId="0" applyNumberFormat="1" applyFont="1" applyFill="1" applyBorder="1" applyAlignment="1">
      <alignment horizontal="center" vertical="center"/>
    </xf>
    <xf numFmtId="0" fontId="11" fillId="4" borderId="41" xfId="0" applyFont="1" applyFill="1" applyBorder="1"/>
    <xf numFmtId="0" fontId="11" fillId="17" borderId="42" xfId="0" applyFont="1" applyFill="1" applyBorder="1"/>
    <xf numFmtId="0" fontId="11" fillId="0" borderId="42" xfId="0" applyFont="1" applyBorder="1"/>
    <xf numFmtId="0" fontId="11" fillId="18" borderId="42" xfId="0" applyFont="1" applyFill="1" applyBorder="1"/>
    <xf numFmtId="0" fontId="11" fillId="0" borderId="43" xfId="0" applyFont="1" applyBorder="1"/>
    <xf numFmtId="0" fontId="11" fillId="0" borderId="41" xfId="0" applyFont="1" applyBorder="1"/>
    <xf numFmtId="0" fontId="11" fillId="19" borderId="42" xfId="0" applyFont="1" applyFill="1" applyBorder="1"/>
    <xf numFmtId="0" fontId="11" fillId="20" borderId="42" xfId="0" applyFont="1" applyFill="1" applyBorder="1"/>
    <xf numFmtId="0" fontId="11" fillId="21" borderId="42" xfId="0" applyFont="1" applyFill="1" applyBorder="1"/>
    <xf numFmtId="0" fontId="10" fillId="2" borderId="41" xfId="0" applyFont="1" applyFill="1" applyBorder="1" applyAlignment="1">
      <alignment horizontal="left" vertical="center"/>
    </xf>
    <xf numFmtId="0" fontId="10" fillId="2" borderId="47" xfId="0" applyFont="1" applyFill="1" applyBorder="1" applyAlignment="1">
      <alignment horizontal="left" vertical="center"/>
    </xf>
    <xf numFmtId="0" fontId="10" fillId="2" borderId="46" xfId="0" applyFont="1" applyFill="1" applyBorder="1" applyAlignment="1">
      <alignment horizontal="left" vertical="center"/>
    </xf>
    <xf numFmtId="0" fontId="10" fillId="2" borderId="42" xfId="0" applyFont="1" applyFill="1" applyBorder="1" applyAlignment="1">
      <alignment horizontal="center" vertical="center"/>
    </xf>
    <xf numFmtId="0" fontId="11" fillId="9" borderId="41" xfId="0" applyFont="1" applyFill="1" applyBorder="1"/>
    <xf numFmtId="0" fontId="12" fillId="0" borderId="49" xfId="0" applyFont="1" applyBorder="1"/>
    <xf numFmtId="0" fontId="11" fillId="10" borderId="41" xfId="0" applyFont="1" applyFill="1" applyBorder="1"/>
    <xf numFmtId="0" fontId="12" fillId="4" borderId="48" xfId="0" applyFont="1" applyFill="1" applyBorder="1"/>
    <xf numFmtId="0" fontId="12" fillId="0" borderId="50" xfId="0" applyFont="1" applyBorder="1"/>
    <xf numFmtId="49" fontId="10" fillId="16" borderId="51" xfId="0" applyNumberFormat="1" applyFont="1" applyFill="1" applyBorder="1" applyAlignment="1">
      <alignment horizontal="left"/>
    </xf>
    <xf numFmtId="0" fontId="12" fillId="0" borderId="52" xfId="0" applyFont="1" applyBorder="1"/>
    <xf numFmtId="0" fontId="12" fillId="0" borderId="53" xfId="0" applyFont="1" applyBorder="1" applyAlignment="1">
      <alignment horizontal="center"/>
    </xf>
    <xf numFmtId="0" fontId="10" fillId="16" borderId="54" xfId="0" applyFont="1" applyFill="1" applyBorder="1" applyAlignment="1">
      <alignment horizontal="center"/>
    </xf>
    <xf numFmtId="1" fontId="10" fillId="16" borderId="48" xfId="0" applyNumberFormat="1" applyFont="1" applyFill="1" applyBorder="1" applyAlignment="1">
      <alignment horizontal="center"/>
    </xf>
    <xf numFmtId="9" fontId="4" fillId="4" borderId="51" xfId="0" applyNumberFormat="1" applyFont="1" applyFill="1" applyBorder="1" applyAlignment="1">
      <alignment horizontal="center"/>
    </xf>
    <xf numFmtId="0" fontId="12" fillId="18" borderId="48" xfId="0" applyFont="1" applyFill="1" applyBorder="1"/>
    <xf numFmtId="0" fontId="12" fillId="0" borderId="55" xfId="0" applyFont="1" applyBorder="1"/>
    <xf numFmtId="0" fontId="12" fillId="19" borderId="48" xfId="0" applyFont="1" applyFill="1" applyBorder="1"/>
    <xf numFmtId="0" fontId="12" fillId="0" borderId="0" xfId="0" applyFont="1"/>
    <xf numFmtId="49" fontId="10" fillId="16" borderId="56" xfId="0" applyNumberFormat="1" applyFont="1" applyFill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10" fillId="0" borderId="58" xfId="0" applyFont="1" applyBorder="1" applyAlignment="1">
      <alignment horizontal="left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16" borderId="61" xfId="0" applyFont="1" applyFill="1" applyBorder="1" applyAlignment="1">
      <alignment horizontal="center" vertical="center"/>
    </xf>
    <xf numFmtId="1" fontId="10" fillId="16" borderId="62" xfId="0" applyNumberFormat="1" applyFont="1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 vertical="center"/>
    </xf>
    <xf numFmtId="0" fontId="11" fillId="0" borderId="57" xfId="0" applyFont="1" applyBorder="1"/>
    <xf numFmtId="0" fontId="11" fillId="0" borderId="64" xfId="0" applyFont="1" applyBorder="1"/>
    <xf numFmtId="0" fontId="11" fillId="18" borderId="64" xfId="0" applyFont="1" applyFill="1" applyBorder="1"/>
    <xf numFmtId="0" fontId="11" fillId="0" borderId="65" xfId="0" applyFont="1" applyBorder="1"/>
    <xf numFmtId="0" fontId="11" fillId="19" borderId="64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8" fillId="22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3" borderId="4" xfId="0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0" fontId="4" fillId="2" borderId="69" xfId="0" applyFont="1" applyFill="1" applyBorder="1" applyAlignment="1">
      <alignment horizontal="center" vertical="center" wrapText="1"/>
    </xf>
    <xf numFmtId="0" fontId="4" fillId="2" borderId="70" xfId="0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center" vertical="center" wrapText="1"/>
    </xf>
    <xf numFmtId="0" fontId="4" fillId="2" borderId="73" xfId="0" applyFont="1" applyFill="1" applyBorder="1" applyAlignment="1">
      <alignment horizontal="center" vertical="center" wrapText="1"/>
    </xf>
    <xf numFmtId="0" fontId="10" fillId="0" borderId="74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left" vertical="center" wrapText="1"/>
    </xf>
    <xf numFmtId="0" fontId="20" fillId="19" borderId="46" xfId="0" applyFont="1" applyFill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1" fillId="21" borderId="46" xfId="0" applyFont="1" applyFill="1" applyBorder="1" applyAlignment="1">
      <alignment horizontal="center" vertical="center" wrapText="1"/>
    </xf>
    <xf numFmtId="0" fontId="22" fillId="23" borderId="76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left" vertical="center" wrapText="1"/>
    </xf>
    <xf numFmtId="0" fontId="10" fillId="0" borderId="78" xfId="0" applyFont="1" applyBorder="1" applyAlignment="1">
      <alignment horizontal="left" vertical="center" wrapText="1"/>
    </xf>
    <xf numFmtId="0" fontId="10" fillId="0" borderId="62" xfId="0" applyFont="1" applyBorder="1" applyAlignment="1">
      <alignment horizontal="left" vertical="center" wrapText="1"/>
    </xf>
    <xf numFmtId="0" fontId="10" fillId="0" borderId="79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/>
    </xf>
    <xf numFmtId="0" fontId="23" fillId="24" borderId="42" xfId="0" applyFont="1" applyFill="1" applyBorder="1"/>
    <xf numFmtId="0" fontId="11" fillId="24" borderId="42" xfId="0" applyFont="1" applyFill="1" applyBorder="1"/>
    <xf numFmtId="0" fontId="11" fillId="24" borderId="43" xfId="0" applyFont="1" applyFill="1" applyBorder="1"/>
    <xf numFmtId="14" fontId="10" fillId="0" borderId="42" xfId="0" applyNumberFormat="1" applyFont="1" applyBorder="1" applyAlignment="1">
      <alignment horizontal="center" vertical="center"/>
    </xf>
    <xf numFmtId="14" fontId="10" fillId="0" borderId="49" xfId="0" applyNumberFormat="1" applyFont="1" applyBorder="1" applyAlignment="1">
      <alignment horizontal="center" vertical="center"/>
    </xf>
    <xf numFmtId="14" fontId="10" fillId="2" borderId="48" xfId="0" applyNumberFormat="1" applyFont="1" applyFill="1" applyBorder="1" applyAlignment="1">
      <alignment horizontal="center" vertical="center"/>
    </xf>
    <xf numFmtId="14" fontId="10" fillId="2" borderId="42" xfId="0" applyNumberFormat="1" applyFont="1" applyFill="1" applyBorder="1" applyAlignment="1">
      <alignment horizontal="center" vertical="center"/>
    </xf>
    <xf numFmtId="14" fontId="24" fillId="0" borderId="4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7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6" fillId="0" borderId="2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6" fillId="0" borderId="28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19" fillId="9" borderId="66" xfId="0" applyFont="1" applyFill="1" applyBorder="1" applyAlignment="1">
      <alignment horizontal="center" vertical="center"/>
    </xf>
    <xf numFmtId="0" fontId="6" fillId="0" borderId="67" xfId="0" applyFont="1" applyBorder="1"/>
    <xf numFmtId="0" fontId="6" fillId="0" borderId="68" xfId="0" applyFont="1" applyBorder="1"/>
    <xf numFmtId="0" fontId="8" fillId="11" borderId="19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8" fillId="11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8" fillId="8" borderId="19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11" fillId="0" borderId="49" xfId="0" applyFont="1" applyBorder="1"/>
    <xf numFmtId="0" fontId="11" fillId="0" borderId="80" xfId="0" applyFont="1" applyBorder="1"/>
    <xf numFmtId="0" fontId="11" fillId="0" borderId="49" xfId="0" applyFont="1" applyFill="1" applyBorder="1"/>
    <xf numFmtId="0" fontId="11" fillId="0" borderId="41" xfId="0" applyFont="1" applyFill="1" applyBorder="1"/>
    <xf numFmtId="0" fontId="11" fillId="0" borderId="80" xfId="0" applyFont="1" applyFill="1" applyBorder="1"/>
  </cellXfs>
  <cellStyles count="2">
    <cellStyle name="Normale" xfId="0" builtinId="0"/>
    <cellStyle name="Normale 2" xfId="1" xr:uid="{177D82B3-0E58-427C-A336-19BCE284B9B8}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HRS COMPLETED</c:v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1F2A27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'BLANK ONE SPOR Chart &amp; Burndown'!$M$43:$BT$43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Burndown'!$M$46:$BT$46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356081"/>
        <c:axId val="1043079877"/>
      </c:barChart>
      <c:lineChart>
        <c:grouping val="standard"/>
        <c:varyColors val="1"/>
        <c:ser>
          <c:idx val="1"/>
          <c:order val="1"/>
          <c:tx>
            <c:v>PLAN</c:v>
          </c:tx>
          <c:spPr>
            <a:ln w="19050" cmpd="sng">
              <a:solidFill>
                <a:srgbClr val="94B6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Burndown'!$M$43:$BT$43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Burndown'!$M$44:$BT$44</c:f>
              <c:numCache>
                <c:formatCode>0</c:formatCode>
                <c:ptCount val="60"/>
                <c:pt idx="0" formatCode="General">
                  <c:v>749</c:v>
                </c:pt>
                <c:pt idx="1">
                  <c:v>749</c:v>
                </c:pt>
                <c:pt idx="2">
                  <c:v>749</c:v>
                </c:pt>
                <c:pt idx="3" formatCode="General">
                  <c:v>749</c:v>
                </c:pt>
                <c:pt idx="4">
                  <c:v>737.65151515151513</c:v>
                </c:pt>
                <c:pt idx="5">
                  <c:v>726.30303030303025</c:v>
                </c:pt>
                <c:pt idx="6">
                  <c:v>714.95454545454538</c:v>
                </c:pt>
                <c:pt idx="7">
                  <c:v>703.60606060606051</c:v>
                </c:pt>
                <c:pt idx="8">
                  <c:v>692.25757575757564</c:v>
                </c:pt>
                <c:pt idx="9">
                  <c:v>680.90909090909076</c:v>
                </c:pt>
                <c:pt idx="10">
                  <c:v>669.56060606060589</c:v>
                </c:pt>
                <c:pt idx="11">
                  <c:v>658.21212121212102</c:v>
                </c:pt>
                <c:pt idx="12">
                  <c:v>646.86363636363615</c:v>
                </c:pt>
                <c:pt idx="13">
                  <c:v>635.51515151515127</c:v>
                </c:pt>
                <c:pt idx="14">
                  <c:v>624.1666666666664</c:v>
                </c:pt>
                <c:pt idx="15">
                  <c:v>612.81818181818153</c:v>
                </c:pt>
                <c:pt idx="16">
                  <c:v>601.46969696969666</c:v>
                </c:pt>
                <c:pt idx="17">
                  <c:v>590.12121212121178</c:v>
                </c:pt>
                <c:pt idx="18">
                  <c:v>578.77272727272691</c:v>
                </c:pt>
                <c:pt idx="19">
                  <c:v>567.42424242424204</c:v>
                </c:pt>
                <c:pt idx="20">
                  <c:v>556.07575757575717</c:v>
                </c:pt>
                <c:pt idx="21">
                  <c:v>544.72727272727229</c:v>
                </c:pt>
                <c:pt idx="22">
                  <c:v>533.37878787878742</c:v>
                </c:pt>
                <c:pt idx="23">
                  <c:v>522.03030303030255</c:v>
                </c:pt>
                <c:pt idx="24">
                  <c:v>510.68181818181768</c:v>
                </c:pt>
                <c:pt idx="25">
                  <c:v>499.3333333333328</c:v>
                </c:pt>
                <c:pt idx="26">
                  <c:v>487.98484848484793</c:v>
                </c:pt>
                <c:pt idx="27">
                  <c:v>476.63636363636306</c:v>
                </c:pt>
                <c:pt idx="28">
                  <c:v>465.28787878787818</c:v>
                </c:pt>
                <c:pt idx="29">
                  <c:v>453.93939393939331</c:v>
                </c:pt>
                <c:pt idx="30">
                  <c:v>442.59090909090844</c:v>
                </c:pt>
                <c:pt idx="31">
                  <c:v>431.24242424242357</c:v>
                </c:pt>
                <c:pt idx="32">
                  <c:v>419.89393939393869</c:v>
                </c:pt>
                <c:pt idx="33">
                  <c:v>408.54545454545382</c:v>
                </c:pt>
                <c:pt idx="34">
                  <c:v>397.19696969696895</c:v>
                </c:pt>
                <c:pt idx="35">
                  <c:v>385.84848484848408</c:v>
                </c:pt>
                <c:pt idx="36">
                  <c:v>374.4999999999992</c:v>
                </c:pt>
                <c:pt idx="37">
                  <c:v>363.15151515151433</c:v>
                </c:pt>
                <c:pt idx="38">
                  <c:v>351.80303030302946</c:v>
                </c:pt>
                <c:pt idx="39">
                  <c:v>340.45454545454459</c:v>
                </c:pt>
                <c:pt idx="40">
                  <c:v>329.10606060605971</c:v>
                </c:pt>
                <c:pt idx="41">
                  <c:v>317.75757575757484</c:v>
                </c:pt>
                <c:pt idx="42">
                  <c:v>306.40909090908997</c:v>
                </c:pt>
                <c:pt idx="43">
                  <c:v>295.0606060606051</c:v>
                </c:pt>
                <c:pt idx="44">
                  <c:v>283.71212121212022</c:v>
                </c:pt>
                <c:pt idx="45">
                  <c:v>272.36363636363535</c:v>
                </c:pt>
                <c:pt idx="46">
                  <c:v>261.01515151515048</c:v>
                </c:pt>
                <c:pt idx="47">
                  <c:v>249.66666666666563</c:v>
                </c:pt>
                <c:pt idx="48">
                  <c:v>238.31818181818079</c:v>
                </c:pt>
                <c:pt idx="49">
                  <c:v>226.96969696969595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E-449F-A6F9-A857A1C7D542}"/>
            </c:ext>
          </c:extLst>
        </c:ser>
        <c:ser>
          <c:idx val="2"/>
          <c:order val="2"/>
          <c:tx>
            <c:v>ESTIMATE</c:v>
          </c:tx>
          <c:spPr>
            <a:ln w="19050" cmpd="sng">
              <a:solidFill>
                <a:srgbClr val="DD8047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Burndown'!$M$43:$BT$43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Burndown'!$M$45:$BT$45</c:f>
              <c:numCache>
                <c:formatCode>General</c:formatCode>
                <c:ptCount val="60"/>
                <c:pt idx="0">
                  <c:v>749</c:v>
                </c:pt>
                <c:pt idx="1">
                  <c:v>746</c:v>
                </c:pt>
                <c:pt idx="2">
                  <c:v>743</c:v>
                </c:pt>
                <c:pt idx="3">
                  <c:v>749</c:v>
                </c:pt>
                <c:pt idx="4">
                  <c:v>744</c:v>
                </c:pt>
                <c:pt idx="5">
                  <c:v>739</c:v>
                </c:pt>
                <c:pt idx="6">
                  <c:v>736</c:v>
                </c:pt>
                <c:pt idx="7">
                  <c:v>733</c:v>
                </c:pt>
                <c:pt idx="8">
                  <c:v>730</c:v>
                </c:pt>
                <c:pt idx="9">
                  <c:v>724</c:v>
                </c:pt>
                <c:pt idx="10">
                  <c:v>721</c:v>
                </c:pt>
                <c:pt idx="11">
                  <c:v>717</c:v>
                </c:pt>
                <c:pt idx="12">
                  <c:v>711</c:v>
                </c:pt>
                <c:pt idx="13">
                  <c:v>704</c:v>
                </c:pt>
                <c:pt idx="14">
                  <c:v>699</c:v>
                </c:pt>
                <c:pt idx="15">
                  <c:v>694</c:v>
                </c:pt>
                <c:pt idx="16">
                  <c:v>689</c:v>
                </c:pt>
                <c:pt idx="17">
                  <c:v>684</c:v>
                </c:pt>
                <c:pt idx="18">
                  <c:v>679</c:v>
                </c:pt>
                <c:pt idx="19">
                  <c:v>676</c:v>
                </c:pt>
                <c:pt idx="20">
                  <c:v>673</c:v>
                </c:pt>
                <c:pt idx="21">
                  <c:v>670</c:v>
                </c:pt>
                <c:pt idx="22">
                  <c:v>666</c:v>
                </c:pt>
                <c:pt idx="23">
                  <c:v>663</c:v>
                </c:pt>
                <c:pt idx="24">
                  <c:v>659</c:v>
                </c:pt>
                <c:pt idx="25">
                  <c:v>655</c:v>
                </c:pt>
                <c:pt idx="26">
                  <c:v>652</c:v>
                </c:pt>
                <c:pt idx="27">
                  <c:v>649</c:v>
                </c:pt>
                <c:pt idx="28">
                  <c:v>646</c:v>
                </c:pt>
                <c:pt idx="29">
                  <c:v>643</c:v>
                </c:pt>
                <c:pt idx="30">
                  <c:v>640</c:v>
                </c:pt>
                <c:pt idx="31">
                  <c:v>636</c:v>
                </c:pt>
                <c:pt idx="32">
                  <c:v>632</c:v>
                </c:pt>
                <c:pt idx="33">
                  <c:v>628</c:v>
                </c:pt>
                <c:pt idx="34">
                  <c:v>624</c:v>
                </c:pt>
                <c:pt idx="35">
                  <c:v>616</c:v>
                </c:pt>
                <c:pt idx="36">
                  <c:v>609</c:v>
                </c:pt>
                <c:pt idx="37">
                  <c:v>605</c:v>
                </c:pt>
                <c:pt idx="38">
                  <c:v>601</c:v>
                </c:pt>
                <c:pt idx="39">
                  <c:v>597</c:v>
                </c:pt>
                <c:pt idx="40">
                  <c:v>594</c:v>
                </c:pt>
                <c:pt idx="41">
                  <c:v>594</c:v>
                </c:pt>
                <c:pt idx="42">
                  <c:v>594</c:v>
                </c:pt>
                <c:pt idx="43">
                  <c:v>594</c:v>
                </c:pt>
                <c:pt idx="44">
                  <c:v>594</c:v>
                </c:pt>
                <c:pt idx="45">
                  <c:v>594</c:v>
                </c:pt>
                <c:pt idx="46">
                  <c:v>594</c:v>
                </c:pt>
                <c:pt idx="47">
                  <c:v>594</c:v>
                </c:pt>
                <c:pt idx="48">
                  <c:v>594</c:v>
                </c:pt>
                <c:pt idx="49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E-449F-A6F9-A857A1C7D542}"/>
            </c:ext>
          </c:extLst>
        </c:ser>
        <c:ser>
          <c:idx val="3"/>
          <c:order val="3"/>
          <c:tx>
            <c:v>HRS REMAINING</c:v>
          </c:tx>
          <c:spPr>
            <a:ln w="19050" cmpd="sng">
              <a:solidFill>
                <a:srgbClr val="D8B25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Burndown'!$M$43:$BT$43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Burndown'!$M$47:$BT$47</c:f>
              <c:numCache>
                <c:formatCode>General</c:formatCode>
                <c:ptCount val="60"/>
                <c:pt idx="0">
                  <c:v>746</c:v>
                </c:pt>
                <c:pt idx="1">
                  <c:v>743</c:v>
                </c:pt>
                <c:pt idx="2">
                  <c:v>740</c:v>
                </c:pt>
                <c:pt idx="3">
                  <c:v>744</c:v>
                </c:pt>
                <c:pt idx="4">
                  <c:v>739</c:v>
                </c:pt>
                <c:pt idx="5">
                  <c:v>736</c:v>
                </c:pt>
                <c:pt idx="6">
                  <c:v>733</c:v>
                </c:pt>
                <c:pt idx="7">
                  <c:v>730</c:v>
                </c:pt>
                <c:pt idx="8">
                  <c:v>724</c:v>
                </c:pt>
                <c:pt idx="9">
                  <c:v>721</c:v>
                </c:pt>
                <c:pt idx="10">
                  <c:v>717</c:v>
                </c:pt>
                <c:pt idx="11">
                  <c:v>711</c:v>
                </c:pt>
                <c:pt idx="12">
                  <c:v>704</c:v>
                </c:pt>
                <c:pt idx="13">
                  <c:v>699</c:v>
                </c:pt>
                <c:pt idx="14">
                  <c:v>694</c:v>
                </c:pt>
                <c:pt idx="15">
                  <c:v>689</c:v>
                </c:pt>
                <c:pt idx="16">
                  <c:v>684</c:v>
                </c:pt>
                <c:pt idx="17">
                  <c:v>679</c:v>
                </c:pt>
                <c:pt idx="18">
                  <c:v>676</c:v>
                </c:pt>
                <c:pt idx="19">
                  <c:v>673</c:v>
                </c:pt>
                <c:pt idx="20">
                  <c:v>670</c:v>
                </c:pt>
                <c:pt idx="21">
                  <c:v>666</c:v>
                </c:pt>
                <c:pt idx="22">
                  <c:v>663</c:v>
                </c:pt>
                <c:pt idx="23">
                  <c:v>659</c:v>
                </c:pt>
                <c:pt idx="24">
                  <c:v>655</c:v>
                </c:pt>
                <c:pt idx="25">
                  <c:v>652</c:v>
                </c:pt>
                <c:pt idx="26">
                  <c:v>649</c:v>
                </c:pt>
                <c:pt idx="27">
                  <c:v>646</c:v>
                </c:pt>
                <c:pt idx="28">
                  <c:v>643</c:v>
                </c:pt>
                <c:pt idx="29">
                  <c:v>640</c:v>
                </c:pt>
                <c:pt idx="30">
                  <c:v>636</c:v>
                </c:pt>
                <c:pt idx="31">
                  <c:v>632</c:v>
                </c:pt>
                <c:pt idx="32">
                  <c:v>628</c:v>
                </c:pt>
                <c:pt idx="33">
                  <c:v>624</c:v>
                </c:pt>
                <c:pt idx="34">
                  <c:v>616</c:v>
                </c:pt>
                <c:pt idx="35">
                  <c:v>609</c:v>
                </c:pt>
                <c:pt idx="36">
                  <c:v>605</c:v>
                </c:pt>
                <c:pt idx="37">
                  <c:v>601</c:v>
                </c:pt>
                <c:pt idx="38">
                  <c:v>597</c:v>
                </c:pt>
                <c:pt idx="39">
                  <c:v>594</c:v>
                </c:pt>
                <c:pt idx="40">
                  <c:v>594</c:v>
                </c:pt>
                <c:pt idx="41">
                  <c:v>594</c:v>
                </c:pt>
                <c:pt idx="42">
                  <c:v>594</c:v>
                </c:pt>
                <c:pt idx="43">
                  <c:v>594</c:v>
                </c:pt>
                <c:pt idx="44">
                  <c:v>594</c:v>
                </c:pt>
                <c:pt idx="45">
                  <c:v>594</c:v>
                </c:pt>
                <c:pt idx="46">
                  <c:v>594</c:v>
                </c:pt>
                <c:pt idx="47">
                  <c:v>594</c:v>
                </c:pt>
                <c:pt idx="48">
                  <c:v>594</c:v>
                </c:pt>
                <c:pt idx="49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56081"/>
        <c:axId val="1043079877"/>
      </c:lineChart>
      <c:catAx>
        <c:axId val="1067356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043079877"/>
        <c:crosses val="autoZero"/>
        <c:auto val="1"/>
        <c:lblAlgn val="ctr"/>
        <c:lblOffset val="100"/>
        <c:noMultiLvlLbl val="1"/>
      </c:catAx>
      <c:valAx>
        <c:axId val="104307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067356081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51</xdr:row>
      <xdr:rowOff>152400</xdr:rowOff>
    </xdr:from>
    <xdr:ext cx="27632025" cy="52101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A1:CE1001"/>
  <sheetViews>
    <sheetView showGridLines="0" tabSelected="1" topLeftCell="B10" zoomScale="97" zoomScaleNormal="100" workbookViewId="0">
      <selection activeCell="O46" sqref="O46"/>
    </sheetView>
  </sheetViews>
  <sheetFormatPr defaultColWidth="11.19921875" defaultRowHeight="15" customHeight="1" x14ac:dyDescent="0.3"/>
  <cols>
    <col min="1" max="1" width="2.3984375" customWidth="1"/>
    <col min="2" max="2" width="10.3984375" customWidth="1"/>
    <col min="3" max="3" width="28.69921875" customWidth="1"/>
    <col min="4" max="4" width="22" customWidth="1"/>
    <col min="5" max="10" width="9" customWidth="1"/>
    <col min="11" max="11" width="9.69921875" customWidth="1"/>
    <col min="12" max="12" width="15" customWidth="1"/>
    <col min="13" max="73" width="3" customWidth="1"/>
    <col min="74" max="74" width="4.19921875" customWidth="1"/>
    <col min="75" max="75" width="4.796875" customWidth="1"/>
    <col min="76" max="76" width="3.09765625" customWidth="1"/>
    <col min="77" max="77" width="3.796875" customWidth="1"/>
    <col min="78" max="78" width="3.296875" customWidth="1"/>
    <col min="79" max="79" width="4" customWidth="1"/>
    <col min="80" max="80" width="2.8984375" customWidth="1"/>
    <col min="81" max="81" width="3.59765625" customWidth="1"/>
    <col min="82" max="82" width="3.69921875" customWidth="1"/>
    <col min="83" max="83" width="13.3984375" customWidth="1"/>
  </cols>
  <sheetData>
    <row r="1" spans="2:73" ht="36" customHeight="1" x14ac:dyDescent="0.3">
      <c r="B1" s="1" t="s">
        <v>82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73" ht="36" customHeight="1" thickBot="1" x14ac:dyDescent="0.35">
      <c r="B2" s="3" t="s">
        <v>83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spans="2:73" ht="18" customHeight="1" x14ac:dyDescent="0.3">
      <c r="B3" s="4"/>
      <c r="C3" s="4"/>
      <c r="D3" s="4"/>
      <c r="E3" s="4"/>
      <c r="F3" s="4"/>
      <c r="G3" s="4"/>
      <c r="H3" s="4"/>
      <c r="I3" s="4"/>
      <c r="J3" s="5"/>
      <c r="K3" s="140" t="s">
        <v>0</v>
      </c>
      <c r="L3" s="6" t="s">
        <v>1</v>
      </c>
      <c r="M3" s="7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73" ht="18" customHeight="1" x14ac:dyDescent="0.3">
      <c r="B4" s="4"/>
      <c r="C4" s="4"/>
      <c r="D4" s="4"/>
      <c r="E4" s="4"/>
      <c r="F4" s="4"/>
      <c r="G4" s="4"/>
      <c r="H4" s="4"/>
      <c r="I4" s="4"/>
      <c r="J4" s="5"/>
      <c r="K4" s="141"/>
      <c r="L4" s="11" t="s">
        <v>2</v>
      </c>
      <c r="M4" s="7"/>
      <c r="N4" s="12"/>
      <c r="O4" s="13"/>
      <c r="P4" s="12"/>
      <c r="Q4" s="14"/>
      <c r="R4" s="14"/>
      <c r="S4" s="14"/>
      <c r="T4" s="14"/>
      <c r="U4" s="11"/>
      <c r="V4" s="11"/>
      <c r="W4" s="11"/>
      <c r="X4" s="11"/>
      <c r="Y4" s="11"/>
      <c r="Z4" s="12"/>
      <c r="AA4" s="12"/>
      <c r="AB4" s="12"/>
      <c r="AC4" s="12"/>
      <c r="AD4" s="12"/>
      <c r="AE4" s="12"/>
      <c r="AF4" s="12"/>
    </row>
    <row r="5" spans="2:73" ht="18" customHeight="1" x14ac:dyDescent="0.3">
      <c r="B5" s="3"/>
      <c r="C5" s="2"/>
      <c r="D5" s="2"/>
      <c r="E5" s="2"/>
      <c r="F5" s="2"/>
      <c r="G5" s="2"/>
      <c r="H5" s="2"/>
      <c r="I5" s="3"/>
      <c r="J5" s="2"/>
      <c r="K5" s="141"/>
      <c r="L5" s="15" t="s">
        <v>3</v>
      </c>
      <c r="M5" s="7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2"/>
      <c r="AT5" s="12"/>
      <c r="AU5" s="12"/>
      <c r="AV5" s="12"/>
      <c r="AW5" s="12"/>
      <c r="AX5" s="12"/>
      <c r="AY5" s="12"/>
      <c r="AZ5" s="12"/>
      <c r="BA5" s="12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8"/>
    </row>
    <row r="6" spans="2:73" ht="18" customHeight="1" x14ac:dyDescent="0.3">
      <c r="B6" s="3"/>
      <c r="C6" s="2"/>
      <c r="D6" s="2"/>
      <c r="E6" s="2"/>
      <c r="F6" s="2"/>
      <c r="G6" s="2"/>
      <c r="H6" s="2"/>
      <c r="I6" s="3"/>
      <c r="J6" s="2"/>
      <c r="K6" s="142"/>
      <c r="L6" s="19" t="s">
        <v>4</v>
      </c>
      <c r="M6" s="7"/>
      <c r="N6" s="13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8"/>
    </row>
    <row r="7" spans="2:73" ht="18" customHeight="1" x14ac:dyDescent="0.3">
      <c r="K7" s="3"/>
      <c r="L7" s="2"/>
      <c r="M7" s="2"/>
      <c r="N7" s="2"/>
      <c r="O7" s="2"/>
      <c r="P7" s="2"/>
      <c r="Q7" s="2"/>
      <c r="R7" s="3"/>
      <c r="S7" s="2"/>
      <c r="T7" s="3"/>
      <c r="U7" s="2"/>
      <c r="V7" s="2"/>
      <c r="W7" s="2"/>
      <c r="X7" s="2"/>
      <c r="Y7" s="2"/>
      <c r="Z7" s="2"/>
      <c r="AA7" s="3"/>
      <c r="AB7" s="2"/>
      <c r="AC7" s="3"/>
      <c r="AD7" s="2"/>
      <c r="AE7" s="2"/>
      <c r="AF7" s="2"/>
      <c r="AG7" s="2"/>
      <c r="AH7" s="2"/>
      <c r="AI7" s="2"/>
      <c r="AJ7" s="3"/>
      <c r="AK7" s="2"/>
      <c r="AL7" s="3"/>
      <c r="AM7" s="2"/>
      <c r="AN7" s="2"/>
      <c r="AO7" s="2"/>
      <c r="AP7" s="2"/>
      <c r="AQ7" s="2"/>
      <c r="AR7" s="2"/>
      <c r="AS7" s="3"/>
      <c r="AT7" s="2"/>
      <c r="AU7" s="3"/>
      <c r="AV7" s="2"/>
      <c r="AW7" s="2"/>
      <c r="AX7" s="2"/>
      <c r="AY7" s="2"/>
      <c r="AZ7" s="2"/>
      <c r="BA7" s="2"/>
      <c r="BB7" s="3"/>
      <c r="BC7" s="2"/>
      <c r="BD7" s="3"/>
      <c r="BE7" s="2"/>
      <c r="BF7" s="2"/>
      <c r="BG7" s="2"/>
      <c r="BH7" s="2"/>
      <c r="BI7" s="2"/>
      <c r="BJ7" s="2"/>
      <c r="BK7" s="3"/>
      <c r="BL7" s="2"/>
      <c r="BM7" s="3"/>
      <c r="BN7" s="2"/>
      <c r="BO7" s="2"/>
      <c r="BP7" s="2"/>
      <c r="BQ7" s="2"/>
      <c r="BR7" s="2"/>
      <c r="BS7" s="2"/>
      <c r="BT7" s="3"/>
      <c r="BU7" s="2"/>
    </row>
    <row r="8" spans="2:73" ht="18" customHeight="1" x14ac:dyDescent="0.3">
      <c r="B8" s="143" t="s">
        <v>5</v>
      </c>
      <c r="C8" s="145" t="s">
        <v>6</v>
      </c>
      <c r="D8" s="147" t="s">
        <v>7</v>
      </c>
      <c r="E8" s="149" t="s">
        <v>8</v>
      </c>
      <c r="F8" s="150"/>
      <c r="G8" s="151"/>
      <c r="H8" s="152" t="s">
        <v>9</v>
      </c>
      <c r="I8" s="154" t="s">
        <v>10</v>
      </c>
      <c r="J8" s="164" t="s">
        <v>11</v>
      </c>
      <c r="K8" s="166" t="s">
        <v>12</v>
      </c>
      <c r="L8" s="167" t="s">
        <v>13</v>
      </c>
      <c r="M8" s="169" t="s">
        <v>14</v>
      </c>
      <c r="N8" s="160"/>
      <c r="O8" s="160"/>
      <c r="P8" s="160"/>
      <c r="Q8" s="161"/>
      <c r="R8" s="170" t="s">
        <v>15</v>
      </c>
      <c r="S8" s="160"/>
      <c r="T8" s="160"/>
      <c r="U8" s="160"/>
      <c r="V8" s="161"/>
      <c r="W8" s="170" t="s">
        <v>16</v>
      </c>
      <c r="X8" s="160"/>
      <c r="Y8" s="160"/>
      <c r="Z8" s="160"/>
      <c r="AA8" s="163"/>
      <c r="AB8" s="171" t="s">
        <v>17</v>
      </c>
      <c r="AC8" s="160"/>
      <c r="AD8" s="160"/>
      <c r="AE8" s="160"/>
      <c r="AF8" s="161"/>
      <c r="AG8" s="172" t="s">
        <v>18</v>
      </c>
      <c r="AH8" s="160"/>
      <c r="AI8" s="160"/>
      <c r="AJ8" s="160"/>
      <c r="AK8" s="161"/>
      <c r="AL8" s="172" t="s">
        <v>19</v>
      </c>
      <c r="AM8" s="160"/>
      <c r="AN8" s="160"/>
      <c r="AO8" s="160"/>
      <c r="AP8" s="163"/>
      <c r="AQ8" s="173" t="s">
        <v>20</v>
      </c>
      <c r="AR8" s="160"/>
      <c r="AS8" s="160"/>
      <c r="AT8" s="160"/>
      <c r="AU8" s="161"/>
      <c r="AV8" s="174" t="s">
        <v>21</v>
      </c>
      <c r="AW8" s="160"/>
      <c r="AX8" s="160"/>
      <c r="AY8" s="160"/>
      <c r="AZ8" s="161"/>
      <c r="BA8" s="174" t="s">
        <v>22</v>
      </c>
      <c r="BB8" s="160"/>
      <c r="BC8" s="160"/>
      <c r="BD8" s="160"/>
      <c r="BE8" s="163"/>
      <c r="BF8" s="159" t="s">
        <v>23</v>
      </c>
      <c r="BG8" s="160"/>
      <c r="BH8" s="160"/>
      <c r="BI8" s="160"/>
      <c r="BJ8" s="161"/>
      <c r="BK8" s="162" t="s">
        <v>24</v>
      </c>
      <c r="BL8" s="160"/>
      <c r="BM8" s="160"/>
      <c r="BN8" s="160"/>
      <c r="BO8" s="161"/>
      <c r="BP8" s="162" t="s">
        <v>25</v>
      </c>
      <c r="BQ8" s="160"/>
      <c r="BR8" s="160"/>
      <c r="BS8" s="160"/>
      <c r="BT8" s="163"/>
    </row>
    <row r="9" spans="2:73" ht="18" customHeight="1" x14ac:dyDescent="0.3">
      <c r="B9" s="144"/>
      <c r="C9" s="146"/>
      <c r="D9" s="148"/>
      <c r="E9" s="21" t="s">
        <v>26</v>
      </c>
      <c r="F9" s="22" t="s">
        <v>27</v>
      </c>
      <c r="G9" s="23" t="s">
        <v>28</v>
      </c>
      <c r="H9" s="153"/>
      <c r="I9" s="155"/>
      <c r="J9" s="165"/>
      <c r="K9" s="165"/>
      <c r="L9" s="168"/>
      <c r="M9" s="24" t="s">
        <v>29</v>
      </c>
      <c r="N9" s="25" t="s">
        <v>30</v>
      </c>
      <c r="O9" s="25" t="s">
        <v>31</v>
      </c>
      <c r="P9" s="25" t="s">
        <v>30</v>
      </c>
      <c r="Q9" s="25" t="s">
        <v>32</v>
      </c>
      <c r="R9" s="25" t="s">
        <v>29</v>
      </c>
      <c r="S9" s="25" t="s">
        <v>30</v>
      </c>
      <c r="T9" s="25" t="s">
        <v>31</v>
      </c>
      <c r="U9" s="25" t="s">
        <v>30</v>
      </c>
      <c r="V9" s="25" t="s">
        <v>32</v>
      </c>
      <c r="W9" s="25" t="s">
        <v>29</v>
      </c>
      <c r="X9" s="25" t="s">
        <v>30</v>
      </c>
      <c r="Y9" s="25" t="s">
        <v>31</v>
      </c>
      <c r="Z9" s="25" t="s">
        <v>30</v>
      </c>
      <c r="AA9" s="26" t="s">
        <v>32</v>
      </c>
      <c r="AB9" s="27" t="s">
        <v>29</v>
      </c>
      <c r="AC9" s="28" t="s">
        <v>30</v>
      </c>
      <c r="AD9" s="28" t="s">
        <v>31</v>
      </c>
      <c r="AE9" s="28" t="s">
        <v>30</v>
      </c>
      <c r="AF9" s="28" t="s">
        <v>32</v>
      </c>
      <c r="AG9" s="28" t="s">
        <v>29</v>
      </c>
      <c r="AH9" s="28" t="s">
        <v>30</v>
      </c>
      <c r="AI9" s="28" t="s">
        <v>31</v>
      </c>
      <c r="AJ9" s="28" t="s">
        <v>30</v>
      </c>
      <c r="AK9" s="28" t="s">
        <v>32</v>
      </c>
      <c r="AL9" s="28" t="s">
        <v>29</v>
      </c>
      <c r="AM9" s="28" t="s">
        <v>30</v>
      </c>
      <c r="AN9" s="28" t="s">
        <v>31</v>
      </c>
      <c r="AO9" s="28" t="s">
        <v>30</v>
      </c>
      <c r="AP9" s="29" t="s">
        <v>32</v>
      </c>
      <c r="AQ9" s="30" t="s">
        <v>29</v>
      </c>
      <c r="AR9" s="31" t="s">
        <v>30</v>
      </c>
      <c r="AS9" s="31" t="s">
        <v>31</v>
      </c>
      <c r="AT9" s="31" t="s">
        <v>30</v>
      </c>
      <c r="AU9" s="31" t="s">
        <v>32</v>
      </c>
      <c r="AV9" s="31" t="s">
        <v>29</v>
      </c>
      <c r="AW9" s="31" t="s">
        <v>30</v>
      </c>
      <c r="AX9" s="31" t="s">
        <v>31</v>
      </c>
      <c r="AY9" s="31" t="s">
        <v>30</v>
      </c>
      <c r="AZ9" s="31" t="s">
        <v>32</v>
      </c>
      <c r="BA9" s="31" t="s">
        <v>29</v>
      </c>
      <c r="BB9" s="31" t="s">
        <v>30</v>
      </c>
      <c r="BC9" s="31" t="s">
        <v>31</v>
      </c>
      <c r="BD9" s="31" t="s">
        <v>30</v>
      </c>
      <c r="BE9" s="32" t="s">
        <v>32</v>
      </c>
      <c r="BF9" s="33" t="s">
        <v>29</v>
      </c>
      <c r="BG9" s="34" t="s">
        <v>30</v>
      </c>
      <c r="BH9" s="34" t="s">
        <v>31</v>
      </c>
      <c r="BI9" s="34" t="s">
        <v>30</v>
      </c>
      <c r="BJ9" s="34" t="s">
        <v>32</v>
      </c>
      <c r="BK9" s="34" t="s">
        <v>29</v>
      </c>
      <c r="BL9" s="34" t="s">
        <v>30</v>
      </c>
      <c r="BM9" s="34" t="s">
        <v>31</v>
      </c>
      <c r="BN9" s="34" t="s">
        <v>30</v>
      </c>
      <c r="BO9" s="34" t="s">
        <v>32</v>
      </c>
      <c r="BP9" s="34" t="s">
        <v>29</v>
      </c>
      <c r="BQ9" s="34" t="s">
        <v>30</v>
      </c>
      <c r="BR9" s="34" t="s">
        <v>31</v>
      </c>
      <c r="BS9" s="34" t="s">
        <v>30</v>
      </c>
      <c r="BT9" s="35" t="s">
        <v>32</v>
      </c>
    </row>
    <row r="10" spans="2:73" ht="18" customHeight="1" thickTop="1" x14ac:dyDescent="0.3">
      <c r="B10" s="36">
        <v>1</v>
      </c>
      <c r="C10" s="37" t="s">
        <v>33</v>
      </c>
      <c r="D10" s="38"/>
      <c r="E10" s="39">
        <f t="shared" ref="E10:F10" si="0">SUM(E11:E15)</f>
        <v>60</v>
      </c>
      <c r="F10" s="40">
        <f t="shared" si="0"/>
        <v>60</v>
      </c>
      <c r="G10" s="41">
        <f>SUM(E10:F10)</f>
        <v>120</v>
      </c>
      <c r="H10" s="42"/>
      <c r="I10" s="43"/>
      <c r="J10" s="44"/>
      <c r="K10" s="45">
        <f>SUM(K11:K15)</f>
        <v>12</v>
      </c>
      <c r="L10" s="46">
        <f t="shared" ref="L10:L34" si="1">F10/E10</f>
        <v>1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9"/>
      <c r="AB10" s="47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47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F10" s="47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9"/>
    </row>
    <row r="11" spans="2:73" ht="18" customHeight="1" x14ac:dyDescent="0.3">
      <c r="B11" s="50" t="s">
        <v>90</v>
      </c>
      <c r="C11" s="51" t="s">
        <v>93</v>
      </c>
      <c r="D11" s="52" t="s">
        <v>117</v>
      </c>
      <c r="E11" s="53">
        <v>10</v>
      </c>
      <c r="F11" s="54">
        <v>10</v>
      </c>
      <c r="G11" s="55">
        <f t="shared" ref="G11:G15" si="2">E11-F11</f>
        <v>0</v>
      </c>
      <c r="H11" s="56">
        <v>1</v>
      </c>
      <c r="I11" s="135">
        <v>45418</v>
      </c>
      <c r="J11" s="135">
        <v>45419</v>
      </c>
      <c r="K11" s="57">
        <f t="shared" ref="K11:K15" si="3">J11-I11+1</f>
        <v>2</v>
      </c>
      <c r="L11" s="58">
        <f t="shared" si="1"/>
        <v>1</v>
      </c>
      <c r="M11" s="60"/>
      <c r="N11" s="60"/>
      <c r="O11" s="61"/>
      <c r="P11" s="61"/>
      <c r="Q11" s="61"/>
      <c r="R11" s="62"/>
      <c r="S11" s="62"/>
      <c r="T11" s="62"/>
      <c r="U11" s="62"/>
      <c r="V11" s="62"/>
      <c r="W11" s="61"/>
      <c r="X11" s="61"/>
      <c r="Y11" s="61"/>
      <c r="Z11" s="61"/>
      <c r="AA11" s="63"/>
      <c r="AB11" s="64"/>
      <c r="AC11" s="61"/>
      <c r="AD11" s="61"/>
      <c r="AE11" s="61"/>
      <c r="AF11" s="61"/>
      <c r="AG11" s="65"/>
      <c r="AH11" s="65"/>
      <c r="AI11" s="65"/>
      <c r="AJ11" s="65"/>
      <c r="AK11" s="65"/>
      <c r="AL11" s="61"/>
      <c r="AM11" s="61"/>
      <c r="AN11" s="61"/>
      <c r="AO11" s="61"/>
      <c r="AP11" s="63"/>
      <c r="AQ11" s="64"/>
      <c r="AR11" s="61"/>
      <c r="AS11" s="61"/>
      <c r="AT11" s="61"/>
      <c r="AU11" s="61"/>
      <c r="AV11" s="66"/>
      <c r="AW11" s="66"/>
      <c r="AX11" s="66"/>
      <c r="AY11" s="66"/>
      <c r="AZ11" s="66"/>
      <c r="BA11" s="61"/>
      <c r="BB11" s="61"/>
      <c r="BC11" s="61"/>
      <c r="BD11" s="61"/>
      <c r="BE11" s="63"/>
      <c r="BF11" s="64"/>
      <c r="BG11" s="61"/>
      <c r="BH11" s="61"/>
      <c r="BI11" s="61"/>
      <c r="BJ11" s="61"/>
      <c r="BK11" s="67"/>
      <c r="BL11" s="67"/>
      <c r="BM11" s="67"/>
      <c r="BN11" s="67"/>
      <c r="BO11" s="67"/>
      <c r="BP11" s="61"/>
      <c r="BQ11" s="61"/>
      <c r="BR11" s="61"/>
      <c r="BS11" s="61"/>
      <c r="BT11" s="63"/>
    </row>
    <row r="12" spans="2:73" ht="18" customHeight="1" x14ac:dyDescent="0.3">
      <c r="B12" s="50" t="s">
        <v>91</v>
      </c>
      <c r="C12" s="51" t="s">
        <v>94</v>
      </c>
      <c r="D12" s="52" t="s">
        <v>77</v>
      </c>
      <c r="E12" s="53">
        <v>10</v>
      </c>
      <c r="F12" s="54">
        <v>10</v>
      </c>
      <c r="G12" s="55">
        <f t="shared" si="2"/>
        <v>0</v>
      </c>
      <c r="H12" s="56">
        <v>1</v>
      </c>
      <c r="I12" s="135">
        <v>45418</v>
      </c>
      <c r="J12" s="135">
        <v>45419</v>
      </c>
      <c r="K12" s="57">
        <f t="shared" si="3"/>
        <v>2</v>
      </c>
      <c r="L12" s="58">
        <f t="shared" si="1"/>
        <v>1</v>
      </c>
      <c r="M12" s="60"/>
      <c r="N12" s="60"/>
      <c r="O12" s="61"/>
      <c r="P12" s="61"/>
      <c r="Q12" s="61"/>
      <c r="R12" s="62"/>
      <c r="S12" s="62"/>
      <c r="T12" s="62"/>
      <c r="U12" s="62"/>
      <c r="V12" s="62"/>
      <c r="W12" s="61"/>
      <c r="X12" s="61"/>
      <c r="Y12" s="61"/>
      <c r="Z12" s="61"/>
      <c r="AA12" s="63"/>
      <c r="AB12" s="64"/>
      <c r="AC12" s="61"/>
      <c r="AD12" s="61"/>
      <c r="AE12" s="61"/>
      <c r="AF12" s="61"/>
      <c r="AG12" s="65"/>
      <c r="AH12" s="65"/>
      <c r="AI12" s="65"/>
      <c r="AJ12" s="65"/>
      <c r="AK12" s="65"/>
      <c r="AL12" s="61"/>
      <c r="AM12" s="61"/>
      <c r="AN12" s="61"/>
      <c r="AO12" s="61"/>
      <c r="AP12" s="63"/>
      <c r="AQ12" s="64"/>
      <c r="AR12" s="61"/>
      <c r="AS12" s="61"/>
      <c r="AT12" s="61"/>
      <c r="AU12" s="61"/>
      <c r="AV12" s="66"/>
      <c r="AW12" s="66"/>
      <c r="AX12" s="66"/>
      <c r="AY12" s="66"/>
      <c r="AZ12" s="66"/>
      <c r="BA12" s="61"/>
      <c r="BB12" s="61"/>
      <c r="BC12" s="61"/>
      <c r="BD12" s="61"/>
      <c r="BE12" s="63"/>
      <c r="BF12" s="64"/>
      <c r="BG12" s="61"/>
      <c r="BH12" s="61"/>
      <c r="BI12" s="61"/>
      <c r="BJ12" s="61"/>
      <c r="BK12" s="67"/>
      <c r="BL12" s="67"/>
      <c r="BM12" s="67"/>
      <c r="BN12" s="67"/>
      <c r="BO12" s="67"/>
      <c r="BP12" s="61"/>
      <c r="BQ12" s="61"/>
      <c r="BR12" s="61"/>
      <c r="BS12" s="61"/>
      <c r="BT12" s="63"/>
    </row>
    <row r="13" spans="2:73" ht="18" customHeight="1" x14ac:dyDescent="0.3">
      <c r="B13" s="50" t="s">
        <v>92</v>
      </c>
      <c r="C13" s="51" t="s">
        <v>95</v>
      </c>
      <c r="D13" s="52" t="s">
        <v>117</v>
      </c>
      <c r="E13" s="53">
        <v>15</v>
      </c>
      <c r="F13" s="54">
        <v>15</v>
      </c>
      <c r="G13" s="55">
        <f>E13-F13</f>
        <v>0</v>
      </c>
      <c r="H13" s="56">
        <v>1</v>
      </c>
      <c r="I13" s="135">
        <v>45420</v>
      </c>
      <c r="J13" s="135">
        <v>45422</v>
      </c>
      <c r="K13" s="57">
        <f>J13-I13+1</f>
        <v>3</v>
      </c>
      <c r="L13" s="58">
        <f>F13/E13</f>
        <v>1</v>
      </c>
      <c r="M13" s="64"/>
      <c r="N13" s="61"/>
      <c r="O13" s="60"/>
      <c r="P13" s="60"/>
      <c r="Q13" s="60"/>
      <c r="R13" s="62"/>
      <c r="S13" s="62"/>
      <c r="T13" s="62"/>
      <c r="U13" s="62"/>
      <c r="V13" s="62"/>
      <c r="W13" s="61"/>
      <c r="X13" s="61"/>
      <c r="Y13" s="61"/>
      <c r="Z13" s="61"/>
      <c r="AA13" s="63"/>
      <c r="AB13" s="64"/>
      <c r="AC13" s="61"/>
      <c r="AD13" s="61"/>
      <c r="AE13" s="61"/>
      <c r="AF13" s="61"/>
      <c r="AG13" s="65"/>
      <c r="AH13" s="65"/>
      <c r="AI13" s="65"/>
      <c r="AJ13" s="65"/>
      <c r="AK13" s="65"/>
      <c r="AL13" s="61"/>
      <c r="AM13" s="61"/>
      <c r="AN13" s="61"/>
      <c r="AO13" s="61"/>
      <c r="AP13" s="63"/>
      <c r="AQ13" s="64"/>
      <c r="AR13" s="61"/>
      <c r="AS13" s="61"/>
      <c r="AT13" s="61"/>
      <c r="AU13" s="61"/>
      <c r="AV13" s="66"/>
      <c r="AW13" s="66"/>
      <c r="AX13" s="66"/>
      <c r="AY13" s="66"/>
      <c r="AZ13" s="66"/>
      <c r="BA13" s="61"/>
      <c r="BB13" s="61"/>
      <c r="BC13" s="61"/>
      <c r="BD13" s="61"/>
      <c r="BE13" s="63"/>
      <c r="BF13" s="64"/>
      <c r="BG13" s="61"/>
      <c r="BH13" s="61"/>
      <c r="BI13" s="61"/>
      <c r="BJ13" s="61"/>
      <c r="BK13" s="67"/>
      <c r="BL13" s="67"/>
      <c r="BM13" s="67"/>
      <c r="BN13" s="67"/>
      <c r="BO13" s="67"/>
      <c r="BP13" s="61"/>
      <c r="BQ13" s="61"/>
      <c r="BR13" s="61"/>
      <c r="BS13" s="61"/>
      <c r="BT13" s="63"/>
    </row>
    <row r="14" spans="2:73" ht="15.75" customHeight="1" x14ac:dyDescent="0.3">
      <c r="B14" s="50" t="s">
        <v>89</v>
      </c>
      <c r="C14" s="51" t="s">
        <v>96</v>
      </c>
      <c r="D14" s="52" t="s">
        <v>77</v>
      </c>
      <c r="E14" s="53">
        <v>15</v>
      </c>
      <c r="F14" s="54">
        <v>15</v>
      </c>
      <c r="G14" s="55">
        <f>E14-F14</f>
        <v>0</v>
      </c>
      <c r="H14" s="56">
        <v>1</v>
      </c>
      <c r="I14" s="135">
        <v>45425</v>
      </c>
      <c r="J14" s="135">
        <v>45427</v>
      </c>
      <c r="K14" s="57">
        <f>J14-I14+1</f>
        <v>3</v>
      </c>
      <c r="L14" s="58">
        <f>F14/E14</f>
        <v>1</v>
      </c>
      <c r="M14" s="64"/>
      <c r="N14" s="61"/>
      <c r="O14" s="61"/>
      <c r="P14" s="61"/>
      <c r="Q14" s="61"/>
      <c r="R14" s="60"/>
      <c r="S14" s="60"/>
      <c r="T14" s="60"/>
      <c r="U14" s="62"/>
      <c r="V14" s="62"/>
      <c r="W14" s="61"/>
      <c r="X14" s="61"/>
      <c r="Y14" s="61"/>
      <c r="Z14" s="61"/>
      <c r="AA14" s="63"/>
      <c r="AB14" s="61"/>
      <c r="AC14" s="61"/>
      <c r="AD14" s="61"/>
      <c r="AE14" s="61"/>
      <c r="AF14" s="61"/>
      <c r="AG14" s="65"/>
      <c r="AH14" s="65"/>
      <c r="AI14" s="65"/>
      <c r="AJ14" s="65"/>
      <c r="AK14" s="65"/>
      <c r="AL14" s="61"/>
      <c r="AM14" s="61"/>
      <c r="AN14" s="61"/>
      <c r="AO14" s="61"/>
      <c r="AP14" s="63"/>
      <c r="AQ14" s="59"/>
      <c r="AR14" s="61"/>
      <c r="AS14" s="61"/>
      <c r="AT14" s="61"/>
      <c r="AU14" s="61"/>
      <c r="AV14" s="66"/>
      <c r="AW14" s="66"/>
      <c r="AX14" s="66"/>
      <c r="AY14" s="66"/>
      <c r="AZ14" s="66"/>
      <c r="BA14" s="61"/>
      <c r="BB14" s="61"/>
      <c r="BC14" s="61"/>
      <c r="BD14" s="61"/>
      <c r="BE14" s="63"/>
      <c r="BF14" s="64"/>
      <c r="BG14" s="61"/>
      <c r="BH14" s="61"/>
      <c r="BI14" s="61"/>
      <c r="BJ14" s="61"/>
      <c r="BK14" s="67"/>
      <c r="BL14" s="67"/>
      <c r="BM14" s="67"/>
      <c r="BN14" s="67"/>
      <c r="BO14" s="67"/>
      <c r="BP14" s="61"/>
      <c r="BQ14" s="61"/>
      <c r="BR14" s="61"/>
      <c r="BS14" s="61"/>
      <c r="BT14" s="63"/>
    </row>
    <row r="15" spans="2:73" ht="18" customHeight="1" x14ac:dyDescent="0.3">
      <c r="B15" s="50" t="s">
        <v>88</v>
      </c>
      <c r="C15" s="51" t="s">
        <v>97</v>
      </c>
      <c r="D15" s="52" t="s">
        <v>77</v>
      </c>
      <c r="E15" s="53">
        <v>10</v>
      </c>
      <c r="F15" s="54">
        <v>10</v>
      </c>
      <c r="G15" s="55">
        <f t="shared" si="2"/>
        <v>0</v>
      </c>
      <c r="H15" s="56">
        <v>1</v>
      </c>
      <c r="I15" s="135">
        <v>45428</v>
      </c>
      <c r="J15" s="135">
        <v>45429</v>
      </c>
      <c r="K15" s="57">
        <f t="shared" si="3"/>
        <v>2</v>
      </c>
      <c r="L15" s="58">
        <f t="shared" si="1"/>
        <v>1</v>
      </c>
      <c r="M15" s="64"/>
      <c r="N15" s="61"/>
      <c r="O15" s="61"/>
      <c r="P15" s="61"/>
      <c r="Q15" s="61"/>
      <c r="R15" s="62"/>
      <c r="S15" s="62"/>
      <c r="T15" s="62"/>
      <c r="U15" s="60"/>
      <c r="V15" s="60"/>
      <c r="W15" s="61"/>
      <c r="X15" s="61"/>
      <c r="Y15" s="61"/>
      <c r="Z15" s="61"/>
      <c r="AA15" s="63"/>
      <c r="AB15" s="64"/>
      <c r="AD15" s="61"/>
      <c r="AE15" s="61"/>
      <c r="AF15" s="61"/>
      <c r="AG15" s="65"/>
      <c r="AH15" s="65"/>
      <c r="AI15" s="65"/>
      <c r="AJ15" s="65"/>
      <c r="AK15" s="65"/>
      <c r="AL15" s="61"/>
      <c r="AM15" s="61"/>
      <c r="AN15" s="61"/>
      <c r="AO15" s="61"/>
      <c r="AP15" s="63"/>
      <c r="AQ15" s="64"/>
      <c r="AR15" s="61"/>
      <c r="AS15" s="61"/>
      <c r="AT15" s="61"/>
      <c r="AU15" s="61"/>
      <c r="AV15" s="66"/>
      <c r="AW15" s="66"/>
      <c r="AX15" s="66"/>
      <c r="AY15" s="66"/>
      <c r="AZ15" s="66"/>
      <c r="BA15" s="61"/>
      <c r="BB15" s="61"/>
      <c r="BC15" s="61"/>
      <c r="BD15" s="61"/>
      <c r="BE15" s="63"/>
      <c r="BF15" s="64"/>
      <c r="BG15" s="61"/>
      <c r="BH15" s="61"/>
      <c r="BI15" s="61"/>
      <c r="BJ15" s="61"/>
      <c r="BK15" s="67"/>
      <c r="BL15" s="67"/>
      <c r="BM15" s="67"/>
      <c r="BN15" s="67"/>
      <c r="BO15" s="67"/>
      <c r="BP15" s="61"/>
      <c r="BQ15" s="61"/>
      <c r="BR15" s="61"/>
      <c r="BS15" s="61"/>
      <c r="BT15" s="63"/>
    </row>
    <row r="16" spans="2:73" ht="18" customHeight="1" x14ac:dyDescent="0.3">
      <c r="B16" s="50">
        <v>2</v>
      </c>
      <c r="C16" s="68" t="s">
        <v>34</v>
      </c>
      <c r="D16" s="69"/>
      <c r="E16" s="39">
        <f>SUM(E17:E21)</f>
        <v>50</v>
      </c>
      <c r="F16" s="40">
        <f>SUM(F17:F21)</f>
        <v>50</v>
      </c>
      <c r="G16" s="41">
        <f>SUM(E16:F16)</f>
        <v>100</v>
      </c>
      <c r="H16" s="70"/>
      <c r="I16" s="137"/>
      <c r="J16" s="138"/>
      <c r="K16" s="71">
        <v>11</v>
      </c>
      <c r="L16" s="46">
        <f t="shared" si="1"/>
        <v>1</v>
      </c>
      <c r="M16" s="47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  <c r="AB16" s="47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9"/>
      <c r="AQ16" s="47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9"/>
      <c r="BF16" s="47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9"/>
    </row>
    <row r="17" spans="2:72" ht="18" customHeight="1" x14ac:dyDescent="0.3">
      <c r="B17" s="50" t="s">
        <v>78</v>
      </c>
      <c r="C17" s="51" t="s">
        <v>98</v>
      </c>
      <c r="D17" s="52" t="s">
        <v>117</v>
      </c>
      <c r="E17" s="53">
        <v>10</v>
      </c>
      <c r="F17" s="54">
        <v>10</v>
      </c>
      <c r="G17" s="55">
        <f>E17-F17</f>
        <v>0</v>
      </c>
      <c r="H17" s="56">
        <v>2</v>
      </c>
      <c r="I17" s="136">
        <v>45432</v>
      </c>
      <c r="J17" s="136">
        <v>45433</v>
      </c>
      <c r="K17" s="57">
        <f>J17-I17+1</f>
        <v>2</v>
      </c>
      <c r="L17" s="58">
        <f>F17/E17</f>
        <v>1</v>
      </c>
      <c r="M17" s="64"/>
      <c r="N17" s="61"/>
      <c r="O17" s="61"/>
      <c r="P17" s="61"/>
      <c r="Q17" s="61"/>
      <c r="R17" s="62"/>
      <c r="S17" s="62"/>
      <c r="T17" s="62"/>
      <c r="U17" s="62"/>
      <c r="V17" s="62"/>
      <c r="W17" s="133"/>
      <c r="X17" s="133"/>
      <c r="Y17" s="61"/>
      <c r="Z17" s="61"/>
      <c r="AA17" s="63"/>
      <c r="AB17" s="64"/>
      <c r="AC17" s="61"/>
      <c r="AD17" s="61"/>
      <c r="AE17" s="61"/>
      <c r="AF17" s="61"/>
      <c r="AG17" s="65"/>
      <c r="AH17" s="65"/>
      <c r="AI17" s="65"/>
      <c r="AJ17" s="65"/>
      <c r="AK17" s="65"/>
      <c r="AL17" s="61"/>
      <c r="AM17" s="61"/>
      <c r="AN17" s="61"/>
      <c r="AO17" s="61"/>
      <c r="AP17" s="63"/>
      <c r="AQ17" s="64"/>
      <c r="AR17" s="61"/>
      <c r="AS17" s="61"/>
      <c r="AT17" s="61"/>
      <c r="AU17" s="61"/>
      <c r="AV17" s="66"/>
      <c r="AW17" s="66"/>
      <c r="AX17" s="66"/>
      <c r="AY17" s="66"/>
      <c r="AZ17" s="66"/>
      <c r="BA17" s="61"/>
      <c r="BB17" s="61"/>
      <c r="BC17" s="61"/>
      <c r="BD17" s="61"/>
      <c r="BE17" s="63"/>
      <c r="BF17" s="64"/>
      <c r="BG17" s="61"/>
      <c r="BH17" s="61"/>
      <c r="BI17" s="61"/>
      <c r="BJ17" s="61"/>
      <c r="BK17" s="67"/>
      <c r="BL17" s="67"/>
      <c r="BM17" s="67"/>
      <c r="BN17" s="67"/>
      <c r="BO17" s="67"/>
      <c r="BP17" s="61"/>
      <c r="BQ17" s="61"/>
      <c r="BR17" s="61"/>
      <c r="BS17" s="61"/>
      <c r="BT17" s="63"/>
    </row>
    <row r="18" spans="2:72" ht="17.399999999999999" customHeight="1" x14ac:dyDescent="0.3">
      <c r="B18" s="50" t="s">
        <v>86</v>
      </c>
      <c r="C18" s="51" t="s">
        <v>99</v>
      </c>
      <c r="D18" s="52" t="s">
        <v>117</v>
      </c>
      <c r="E18" s="53">
        <v>10</v>
      </c>
      <c r="F18" s="54">
        <v>10</v>
      </c>
      <c r="G18" s="55">
        <f t="shared" ref="G18:G21" si="4">E18-F18</f>
        <v>0</v>
      </c>
      <c r="H18" s="56">
        <v>2</v>
      </c>
      <c r="I18" s="136">
        <v>45434</v>
      </c>
      <c r="J18" s="136">
        <v>45435</v>
      </c>
      <c r="K18" s="57">
        <f t="shared" ref="K18:K21" si="5">J18-I18+1</f>
        <v>2</v>
      </c>
      <c r="L18" s="58">
        <f t="shared" si="1"/>
        <v>1</v>
      </c>
      <c r="M18" s="64"/>
      <c r="N18" s="61"/>
      <c r="O18" s="61"/>
      <c r="P18" s="61"/>
      <c r="Q18" s="61"/>
      <c r="R18" s="62"/>
      <c r="S18" s="62"/>
      <c r="T18" s="62"/>
      <c r="U18" s="62"/>
      <c r="V18" s="62"/>
      <c r="W18" s="61"/>
      <c r="X18" s="61"/>
      <c r="Y18" s="133"/>
      <c r="Z18" s="132"/>
      <c r="AA18" s="63"/>
      <c r="AB18" s="64"/>
      <c r="AC18" s="61"/>
      <c r="AD18" s="61"/>
      <c r="AE18" s="61"/>
      <c r="AF18" s="61"/>
      <c r="AG18" s="65"/>
      <c r="AH18" s="65"/>
      <c r="AI18" s="65"/>
      <c r="AJ18" s="65"/>
      <c r="AK18" s="65"/>
      <c r="AL18" s="61"/>
      <c r="AM18" s="61"/>
      <c r="AN18" s="61"/>
      <c r="AO18" s="61"/>
      <c r="AP18" s="63"/>
      <c r="AQ18" s="64"/>
      <c r="AR18" s="61"/>
      <c r="AS18" s="61"/>
      <c r="AT18" s="61"/>
      <c r="AU18" s="61"/>
      <c r="AV18" s="66"/>
      <c r="AW18" s="66"/>
      <c r="AX18" s="66"/>
      <c r="AY18" s="66"/>
      <c r="AZ18" s="66"/>
      <c r="BA18" s="61"/>
      <c r="BB18" s="61"/>
      <c r="BC18" s="61"/>
      <c r="BD18" s="61"/>
      <c r="BE18" s="63"/>
      <c r="BF18" s="64"/>
      <c r="BG18" s="61"/>
      <c r="BH18" s="61"/>
      <c r="BI18" s="61"/>
      <c r="BJ18" s="61"/>
      <c r="BK18" s="67"/>
      <c r="BL18" s="67"/>
      <c r="BM18" s="67"/>
      <c r="BN18" s="67"/>
      <c r="BO18" s="67"/>
      <c r="BP18" s="61"/>
      <c r="BQ18" s="61"/>
      <c r="BR18" s="61"/>
      <c r="BS18" s="61"/>
      <c r="BT18" s="63"/>
    </row>
    <row r="19" spans="2:72" ht="17.399999999999999" customHeight="1" x14ac:dyDescent="0.3">
      <c r="B19" s="50" t="s">
        <v>85</v>
      </c>
      <c r="C19" s="51" t="s">
        <v>100</v>
      </c>
      <c r="D19" s="131" t="s">
        <v>77</v>
      </c>
      <c r="E19" s="53">
        <v>10</v>
      </c>
      <c r="F19" s="54">
        <v>10</v>
      </c>
      <c r="G19" s="55">
        <f t="shared" si="4"/>
        <v>0</v>
      </c>
      <c r="H19" s="56">
        <v>2</v>
      </c>
      <c r="I19" s="136">
        <v>45435</v>
      </c>
      <c r="J19" s="136">
        <v>45436</v>
      </c>
      <c r="K19" s="57">
        <v>2</v>
      </c>
      <c r="L19" s="58">
        <f t="shared" si="1"/>
        <v>1</v>
      </c>
      <c r="M19" s="64"/>
      <c r="N19" s="61"/>
      <c r="O19" s="61"/>
      <c r="P19" s="61"/>
      <c r="Q19" s="61"/>
      <c r="R19" s="62"/>
      <c r="S19" s="62"/>
      <c r="T19" s="62"/>
      <c r="U19" s="62"/>
      <c r="V19" s="62"/>
      <c r="W19" s="61"/>
      <c r="Y19" s="61"/>
      <c r="Z19" s="133"/>
      <c r="AA19" s="133"/>
      <c r="AB19" s="64"/>
      <c r="AC19" s="61"/>
      <c r="AD19" s="61"/>
      <c r="AE19" s="61"/>
      <c r="AF19" s="61"/>
      <c r="AG19" s="65"/>
      <c r="AH19" s="65"/>
      <c r="AI19" s="65"/>
      <c r="AJ19" s="65"/>
      <c r="AK19" s="65"/>
      <c r="AL19" s="61"/>
      <c r="AM19" s="61"/>
      <c r="AN19" s="61"/>
      <c r="AO19" s="61"/>
      <c r="AP19" s="63"/>
      <c r="AQ19" s="64"/>
      <c r="AR19" s="61"/>
      <c r="AS19" s="61"/>
      <c r="AT19" s="61"/>
      <c r="AU19" s="61"/>
      <c r="AV19" s="66"/>
      <c r="AW19" s="66"/>
      <c r="AX19" s="66"/>
      <c r="AY19" s="66"/>
      <c r="AZ19" s="66"/>
      <c r="BA19" s="61"/>
      <c r="BB19" s="61"/>
      <c r="BC19" s="61"/>
      <c r="BD19" s="61"/>
      <c r="BE19" s="63"/>
      <c r="BF19" s="64"/>
      <c r="BG19" s="61"/>
      <c r="BH19" s="61"/>
      <c r="BI19" s="61"/>
      <c r="BJ19" s="61"/>
      <c r="BK19" s="67"/>
      <c r="BL19" s="67"/>
      <c r="BM19" s="67"/>
      <c r="BN19" s="67"/>
      <c r="BO19" s="67"/>
      <c r="BP19" s="61"/>
      <c r="BQ19" s="61"/>
      <c r="BR19" s="61"/>
      <c r="BS19" s="61"/>
      <c r="BT19" s="63"/>
    </row>
    <row r="20" spans="2:72" ht="18" customHeight="1" x14ac:dyDescent="0.3">
      <c r="B20" s="50" t="s">
        <v>35</v>
      </c>
      <c r="C20" s="51" t="s">
        <v>101</v>
      </c>
      <c r="D20" s="52" t="s">
        <v>77</v>
      </c>
      <c r="E20" s="53">
        <v>15</v>
      </c>
      <c r="F20" s="54">
        <v>15</v>
      </c>
      <c r="G20" s="55">
        <f>E20-F20</f>
        <v>0</v>
      </c>
      <c r="H20" s="56">
        <v>2</v>
      </c>
      <c r="I20" s="136">
        <v>45439</v>
      </c>
      <c r="J20" s="136">
        <v>45441</v>
      </c>
      <c r="K20" s="57">
        <f>J20-I20+1</f>
        <v>3</v>
      </c>
      <c r="L20" s="58">
        <f>F20/E20</f>
        <v>1</v>
      </c>
      <c r="M20" s="64"/>
      <c r="N20" s="61"/>
      <c r="O20" s="61"/>
      <c r="P20" s="61"/>
      <c r="Q20" s="61"/>
      <c r="R20" s="62"/>
      <c r="S20" s="62"/>
      <c r="T20" s="62"/>
      <c r="U20" s="62"/>
      <c r="V20" s="62"/>
      <c r="W20" s="61"/>
      <c r="X20" s="61"/>
      <c r="Y20" s="61"/>
      <c r="Z20" s="61"/>
      <c r="AA20" s="63"/>
      <c r="AB20" s="133"/>
      <c r="AC20" s="133"/>
      <c r="AD20" s="134"/>
      <c r="AE20" s="61"/>
      <c r="AF20" s="61"/>
      <c r="AG20" s="65"/>
      <c r="AH20" s="65"/>
      <c r="AI20" s="65"/>
      <c r="AJ20" s="65"/>
      <c r="AK20" s="65"/>
      <c r="AL20" s="61"/>
      <c r="AM20" s="61"/>
      <c r="AN20" s="61"/>
      <c r="AO20" s="61"/>
      <c r="AP20" s="63"/>
      <c r="AQ20" s="64"/>
      <c r="AR20" s="61"/>
      <c r="AS20" s="61"/>
      <c r="AT20" s="61"/>
      <c r="AU20" s="61"/>
      <c r="AV20" s="66"/>
      <c r="AW20" s="66"/>
      <c r="AX20" s="66"/>
      <c r="AY20" s="66"/>
      <c r="AZ20" s="66"/>
      <c r="BA20" s="61"/>
      <c r="BB20" s="61"/>
      <c r="BC20" s="61"/>
      <c r="BD20" s="61"/>
      <c r="BE20" s="63"/>
      <c r="BF20" s="64"/>
      <c r="BG20" s="61"/>
      <c r="BH20" s="61"/>
      <c r="BI20" s="61"/>
      <c r="BJ20" s="61"/>
      <c r="BK20" s="67"/>
      <c r="BL20" s="67"/>
      <c r="BM20" s="67"/>
      <c r="BN20" s="67"/>
      <c r="BO20" s="67"/>
      <c r="BP20" s="61"/>
      <c r="BQ20" s="61"/>
      <c r="BR20" s="61"/>
      <c r="BS20" s="61"/>
      <c r="BT20" s="63"/>
    </row>
    <row r="21" spans="2:72" ht="18" customHeight="1" x14ac:dyDescent="0.3">
      <c r="B21" s="50" t="s">
        <v>87</v>
      </c>
      <c r="C21" s="51" t="s">
        <v>102</v>
      </c>
      <c r="D21" s="52" t="s">
        <v>117</v>
      </c>
      <c r="E21" s="53">
        <v>5</v>
      </c>
      <c r="F21" s="54">
        <v>5</v>
      </c>
      <c r="G21" s="55">
        <f t="shared" si="4"/>
        <v>0</v>
      </c>
      <c r="H21" s="56">
        <v>2</v>
      </c>
      <c r="I21" s="136">
        <v>45442</v>
      </c>
      <c r="J21" s="136">
        <v>45443</v>
      </c>
      <c r="K21" s="57">
        <f t="shared" si="5"/>
        <v>2</v>
      </c>
      <c r="L21" s="58">
        <f t="shared" si="1"/>
        <v>1</v>
      </c>
      <c r="M21" s="64"/>
      <c r="N21" s="61"/>
      <c r="O21" s="61"/>
      <c r="P21" s="61"/>
      <c r="Q21" s="61"/>
      <c r="R21" s="62"/>
      <c r="S21" s="62"/>
      <c r="T21" s="62"/>
      <c r="U21" s="62"/>
      <c r="V21" s="62"/>
      <c r="W21" s="61"/>
      <c r="X21" s="61"/>
      <c r="Y21" s="61"/>
      <c r="Z21" s="61"/>
      <c r="AB21" s="64"/>
      <c r="AC21" s="61"/>
      <c r="AD21" s="61"/>
      <c r="AE21" s="134"/>
      <c r="AF21" s="134"/>
      <c r="AG21" s="65"/>
      <c r="AH21" s="65"/>
      <c r="AI21" s="65"/>
      <c r="AJ21" s="65"/>
      <c r="AK21" s="65"/>
      <c r="AL21" s="61"/>
      <c r="AM21" s="61"/>
      <c r="AN21" s="61"/>
      <c r="AO21" s="61"/>
      <c r="AP21" s="63"/>
      <c r="AQ21" s="64"/>
      <c r="AR21" s="61"/>
      <c r="AS21" s="61"/>
      <c r="AT21" s="61"/>
      <c r="AU21" s="61"/>
      <c r="AV21" s="66"/>
      <c r="AW21" s="66"/>
      <c r="AX21" s="66"/>
      <c r="AY21" s="66"/>
      <c r="AZ21" s="66"/>
      <c r="BA21" s="61"/>
      <c r="BB21" s="61"/>
      <c r="BC21" s="61"/>
      <c r="BD21" s="61"/>
      <c r="BE21" s="63"/>
      <c r="BF21" s="64"/>
      <c r="BG21" s="61"/>
      <c r="BH21" s="61"/>
      <c r="BI21" s="61"/>
      <c r="BJ21" s="61"/>
      <c r="BK21" s="67"/>
      <c r="BL21" s="67"/>
      <c r="BM21" s="67"/>
      <c r="BN21" s="67"/>
      <c r="BO21" s="67"/>
      <c r="BP21" s="61"/>
      <c r="BQ21" s="61"/>
      <c r="BR21" s="61"/>
      <c r="BS21" s="61"/>
      <c r="BT21" s="63"/>
    </row>
    <row r="22" spans="2:72" ht="15.75" customHeight="1" x14ac:dyDescent="0.3">
      <c r="B22" s="50">
        <v>3</v>
      </c>
      <c r="C22" s="68" t="s">
        <v>36</v>
      </c>
      <c r="D22" s="69"/>
      <c r="E22" s="39">
        <f>SUM(E23:E30)</f>
        <v>65</v>
      </c>
      <c r="F22" s="40">
        <f>SUM(F23:F30)</f>
        <v>65</v>
      </c>
      <c r="G22" s="41">
        <f>SUM(E22:F22)</f>
        <v>130</v>
      </c>
      <c r="H22" s="70"/>
      <c r="I22" s="137"/>
      <c r="J22" s="138"/>
      <c r="K22" s="71">
        <v>18</v>
      </c>
      <c r="L22" s="46">
        <f t="shared" si="1"/>
        <v>1</v>
      </c>
      <c r="M22" s="47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9"/>
      <c r="AB22" s="47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9"/>
      <c r="AQ22" s="47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9"/>
      <c r="BF22" s="47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9"/>
    </row>
    <row r="23" spans="2:72" ht="15.75" customHeight="1" x14ac:dyDescent="0.3">
      <c r="B23" s="50" t="s">
        <v>84</v>
      </c>
      <c r="C23" s="51" t="s">
        <v>103</v>
      </c>
      <c r="D23" s="52" t="s">
        <v>117</v>
      </c>
      <c r="E23" s="53">
        <v>5</v>
      </c>
      <c r="F23" s="54">
        <v>5</v>
      </c>
      <c r="G23" s="55">
        <f t="shared" ref="G23:G30" si="6">E23-F23</f>
        <v>0</v>
      </c>
      <c r="H23" s="56">
        <v>3</v>
      </c>
      <c r="I23" s="136">
        <v>45446</v>
      </c>
      <c r="J23" s="135">
        <v>45448</v>
      </c>
      <c r="K23" s="57">
        <f t="shared" ref="K23:K29" si="7">J23-I23+1</f>
        <v>3</v>
      </c>
      <c r="L23" s="58">
        <f t="shared" si="1"/>
        <v>1</v>
      </c>
      <c r="M23" s="64"/>
      <c r="N23" s="61"/>
      <c r="O23" s="61"/>
      <c r="P23" s="61"/>
      <c r="Q23" s="61"/>
      <c r="R23" s="62"/>
      <c r="S23" s="62"/>
      <c r="T23" s="62"/>
      <c r="U23" s="62"/>
      <c r="V23" s="62"/>
      <c r="W23" s="61"/>
      <c r="X23" s="61"/>
      <c r="Y23" s="61"/>
      <c r="Z23" s="61"/>
      <c r="AA23" s="63"/>
      <c r="AB23" s="61"/>
      <c r="AC23" s="61"/>
      <c r="AD23" s="61"/>
      <c r="AE23" s="61"/>
      <c r="AF23" s="61"/>
      <c r="AG23" s="72"/>
      <c r="AH23" s="72"/>
      <c r="AI23" s="72"/>
      <c r="AJ23" s="65"/>
      <c r="AK23" s="65"/>
      <c r="AL23" s="61"/>
      <c r="AM23" s="61"/>
      <c r="AN23" s="61"/>
      <c r="AO23" s="61"/>
      <c r="AP23" s="63"/>
      <c r="AQ23" s="64"/>
      <c r="AR23" s="61"/>
      <c r="AS23" s="61"/>
      <c r="AT23" s="61"/>
      <c r="AU23" s="61"/>
      <c r="AV23" s="66"/>
      <c r="AW23" s="66"/>
      <c r="AX23" s="66"/>
      <c r="AY23" s="66"/>
      <c r="AZ23" s="66"/>
      <c r="BA23" s="61"/>
      <c r="BB23" s="61"/>
      <c r="BC23" s="61"/>
      <c r="BD23" s="61"/>
      <c r="BE23" s="63"/>
      <c r="BF23" s="64"/>
      <c r="BG23" s="61"/>
      <c r="BH23" s="61"/>
      <c r="BI23" s="61"/>
      <c r="BJ23" s="61"/>
      <c r="BK23" s="67"/>
      <c r="BL23" s="67"/>
      <c r="BM23" s="67"/>
      <c r="BN23" s="67"/>
      <c r="BO23" s="67"/>
      <c r="BP23" s="61"/>
      <c r="BQ23" s="61"/>
      <c r="BR23" s="61"/>
      <c r="BS23" s="61"/>
      <c r="BT23" s="63"/>
    </row>
    <row r="24" spans="2:72" ht="15.75" customHeight="1" x14ac:dyDescent="0.3">
      <c r="B24" s="50" t="s">
        <v>79</v>
      </c>
      <c r="C24" s="51" t="s">
        <v>104</v>
      </c>
      <c r="D24" s="52" t="s">
        <v>77</v>
      </c>
      <c r="E24" s="53">
        <v>10</v>
      </c>
      <c r="F24" s="54">
        <v>10</v>
      </c>
      <c r="G24" s="55">
        <f t="shared" si="6"/>
        <v>0</v>
      </c>
      <c r="H24" s="56">
        <v>3</v>
      </c>
      <c r="I24" s="136">
        <v>45448</v>
      </c>
      <c r="J24" s="135">
        <v>45449</v>
      </c>
      <c r="K24" s="57">
        <f t="shared" si="7"/>
        <v>2</v>
      </c>
      <c r="L24" s="58">
        <f t="shared" si="1"/>
        <v>1</v>
      </c>
      <c r="M24" s="64"/>
      <c r="N24" s="61"/>
      <c r="O24" s="61"/>
      <c r="P24" s="61"/>
      <c r="Q24" s="61"/>
      <c r="R24" s="62"/>
      <c r="S24" s="62"/>
      <c r="T24" s="62"/>
      <c r="U24" s="62"/>
      <c r="V24" s="62"/>
      <c r="W24" s="61"/>
      <c r="X24" s="61"/>
      <c r="Y24" s="61"/>
      <c r="Z24" s="61"/>
      <c r="AA24" s="63"/>
      <c r="AB24" s="64"/>
      <c r="AC24" s="61"/>
      <c r="AD24" s="61"/>
      <c r="AF24" s="61"/>
      <c r="AG24" s="65"/>
      <c r="AH24" s="65"/>
      <c r="AI24" s="72"/>
      <c r="AJ24" s="72"/>
      <c r="AK24" s="65"/>
      <c r="AL24" s="61"/>
      <c r="AM24" s="61"/>
      <c r="AN24" s="61"/>
      <c r="AO24" s="61"/>
      <c r="AP24" s="63"/>
      <c r="AQ24" s="64"/>
      <c r="AR24" s="61"/>
      <c r="AS24" s="61"/>
      <c r="AT24" s="61"/>
      <c r="AU24" s="61"/>
      <c r="AV24" s="66"/>
      <c r="AW24" s="66"/>
      <c r="AX24" s="66"/>
      <c r="AY24" s="66"/>
      <c r="AZ24" s="66"/>
      <c r="BA24" s="61"/>
      <c r="BB24" s="61"/>
      <c r="BC24" s="61"/>
      <c r="BD24" s="61"/>
      <c r="BE24" s="63"/>
      <c r="BF24" s="64"/>
      <c r="BG24" s="61"/>
      <c r="BH24" s="61"/>
      <c r="BI24" s="61"/>
      <c r="BJ24" s="61"/>
      <c r="BK24" s="67"/>
      <c r="BL24" s="67"/>
      <c r="BM24" s="67"/>
      <c r="BN24" s="67"/>
      <c r="BO24" s="67"/>
      <c r="BP24" s="61"/>
      <c r="BQ24" s="61"/>
      <c r="BR24" s="61"/>
      <c r="BS24" s="61"/>
      <c r="BT24" s="63"/>
    </row>
    <row r="25" spans="2:72" ht="15.75" customHeight="1" x14ac:dyDescent="0.3">
      <c r="B25" s="50" t="s">
        <v>37</v>
      </c>
      <c r="C25" s="51" t="s">
        <v>105</v>
      </c>
      <c r="D25" s="52" t="s">
        <v>77</v>
      </c>
      <c r="E25" s="53">
        <v>10</v>
      </c>
      <c r="F25" s="54">
        <v>10</v>
      </c>
      <c r="G25" s="55">
        <f t="shared" si="6"/>
        <v>0</v>
      </c>
      <c r="H25" s="56">
        <v>3</v>
      </c>
      <c r="I25" s="136">
        <v>45449</v>
      </c>
      <c r="J25" s="135">
        <v>45450</v>
      </c>
      <c r="K25" s="57">
        <f t="shared" si="7"/>
        <v>2</v>
      </c>
      <c r="L25" s="58">
        <f t="shared" si="1"/>
        <v>1</v>
      </c>
      <c r="M25" s="64"/>
      <c r="N25" s="61"/>
      <c r="O25" s="61"/>
      <c r="P25" s="61"/>
      <c r="Q25" s="61"/>
      <c r="R25" s="62"/>
      <c r="S25" s="62"/>
      <c r="T25" s="62"/>
      <c r="U25" s="62"/>
      <c r="V25" s="62"/>
      <c r="W25" s="61"/>
      <c r="X25" s="61"/>
      <c r="Y25" s="61"/>
      <c r="Z25" s="61"/>
      <c r="AA25" s="63"/>
      <c r="AB25" s="64"/>
      <c r="AC25" s="61"/>
      <c r="AE25" s="61"/>
      <c r="AF25" s="61"/>
      <c r="AG25" s="65"/>
      <c r="AH25" s="65"/>
      <c r="AI25" s="65"/>
      <c r="AJ25" s="72"/>
      <c r="AK25" s="72"/>
      <c r="AL25" s="61"/>
      <c r="AM25" s="61"/>
      <c r="AN25" s="61"/>
      <c r="AO25" s="61"/>
      <c r="AP25" s="63"/>
      <c r="AQ25" s="64"/>
      <c r="AR25" s="61"/>
      <c r="AS25" s="61"/>
      <c r="AT25" s="61"/>
      <c r="AU25" s="61"/>
      <c r="AV25" s="66"/>
      <c r="AW25" s="66"/>
      <c r="AX25" s="66"/>
      <c r="AY25" s="66"/>
      <c r="AZ25" s="66"/>
      <c r="BA25" s="61"/>
      <c r="BB25" s="61"/>
      <c r="BC25" s="61"/>
      <c r="BD25" s="61"/>
      <c r="BE25" s="63"/>
      <c r="BF25" s="64"/>
      <c r="BG25" s="61"/>
      <c r="BH25" s="61"/>
      <c r="BI25" s="61"/>
      <c r="BJ25" s="61"/>
      <c r="BK25" s="67"/>
      <c r="BL25" s="67"/>
      <c r="BM25" s="67"/>
      <c r="BN25" s="67"/>
      <c r="BO25" s="67"/>
      <c r="BP25" s="61"/>
      <c r="BQ25" s="61"/>
      <c r="BR25" s="61"/>
      <c r="BS25" s="61"/>
      <c r="BT25" s="63"/>
    </row>
    <row r="26" spans="2:72" ht="15.75" customHeight="1" x14ac:dyDescent="0.3">
      <c r="B26" s="50" t="s">
        <v>38</v>
      </c>
      <c r="C26" s="51" t="s">
        <v>106</v>
      </c>
      <c r="D26" s="52" t="s">
        <v>117</v>
      </c>
      <c r="E26" s="53">
        <v>10</v>
      </c>
      <c r="F26" s="54">
        <v>10</v>
      </c>
      <c r="G26" s="55">
        <f t="shared" si="6"/>
        <v>0</v>
      </c>
      <c r="H26" s="56">
        <v>3</v>
      </c>
      <c r="I26" s="136">
        <v>45453</v>
      </c>
      <c r="J26" s="135">
        <v>45454</v>
      </c>
      <c r="K26" s="57">
        <f t="shared" si="7"/>
        <v>2</v>
      </c>
      <c r="L26" s="58">
        <f t="shared" si="1"/>
        <v>1</v>
      </c>
      <c r="M26" s="64"/>
      <c r="N26" s="61"/>
      <c r="O26" s="61"/>
      <c r="P26" s="61"/>
      <c r="Q26" s="61"/>
      <c r="R26" s="62"/>
      <c r="S26" s="62"/>
      <c r="T26" s="62"/>
      <c r="U26" s="62"/>
      <c r="V26" s="62"/>
      <c r="W26" s="61"/>
      <c r="X26" s="61"/>
      <c r="Y26" s="61"/>
      <c r="Z26" s="61"/>
      <c r="AA26" s="63"/>
      <c r="AB26" s="64"/>
      <c r="AC26" s="61"/>
      <c r="AD26" s="61"/>
      <c r="AE26" s="61"/>
      <c r="AF26" s="61"/>
      <c r="AG26" s="65"/>
      <c r="AH26" s="65"/>
      <c r="AI26" s="65"/>
      <c r="AJ26" s="65"/>
      <c r="AK26" s="65"/>
      <c r="AL26" s="72"/>
      <c r="AM26" s="72"/>
      <c r="AN26" s="61"/>
      <c r="AO26" s="61"/>
      <c r="AP26" s="63"/>
      <c r="AQ26" s="64"/>
      <c r="AR26" s="61"/>
      <c r="AS26" s="61"/>
      <c r="AT26" s="61"/>
      <c r="AU26" s="61"/>
      <c r="AV26" s="66"/>
      <c r="AW26" s="66"/>
      <c r="AX26" s="66"/>
      <c r="AY26" s="66"/>
      <c r="AZ26" s="66"/>
      <c r="BA26" s="61"/>
      <c r="BB26" s="61"/>
      <c r="BC26" s="61"/>
      <c r="BD26" s="61"/>
      <c r="BE26" s="63"/>
      <c r="BF26" s="64"/>
      <c r="BG26" s="61"/>
      <c r="BH26" s="61"/>
      <c r="BI26" s="61"/>
      <c r="BJ26" s="61"/>
      <c r="BK26" s="67"/>
      <c r="BL26" s="67"/>
      <c r="BM26" s="67"/>
      <c r="BN26" s="67"/>
      <c r="BO26" s="67"/>
      <c r="BP26" s="61"/>
      <c r="BQ26" s="61"/>
      <c r="BR26" s="61"/>
      <c r="BS26" s="61"/>
      <c r="BT26" s="63"/>
    </row>
    <row r="27" spans="2:72" ht="15.75" customHeight="1" x14ac:dyDescent="0.3">
      <c r="B27" s="50" t="s">
        <v>39</v>
      </c>
      <c r="C27" s="51" t="s">
        <v>110</v>
      </c>
      <c r="D27" s="131" t="s">
        <v>117</v>
      </c>
      <c r="E27" s="53">
        <v>10</v>
      </c>
      <c r="F27" s="54">
        <v>10</v>
      </c>
      <c r="G27" s="55">
        <f t="shared" si="6"/>
        <v>0</v>
      </c>
      <c r="H27" s="56">
        <v>3</v>
      </c>
      <c r="I27" s="136">
        <v>45455</v>
      </c>
      <c r="J27" s="135">
        <v>45457</v>
      </c>
      <c r="K27" s="57">
        <v>3</v>
      </c>
      <c r="L27" s="58">
        <v>1</v>
      </c>
      <c r="M27" s="64"/>
      <c r="N27" s="61"/>
      <c r="O27" s="61"/>
      <c r="P27" s="61"/>
      <c r="Q27" s="61"/>
      <c r="R27" s="62"/>
      <c r="S27" s="62"/>
      <c r="T27" s="62"/>
      <c r="U27" s="62"/>
      <c r="V27" s="62"/>
      <c r="W27" s="61"/>
      <c r="X27" s="61"/>
      <c r="Y27" s="61"/>
      <c r="Z27" s="61"/>
      <c r="AA27" s="63"/>
      <c r="AB27" s="64"/>
      <c r="AC27" s="61"/>
      <c r="AD27" s="61"/>
      <c r="AE27" s="61"/>
      <c r="AF27" s="61"/>
      <c r="AG27" s="65"/>
      <c r="AH27" s="65"/>
      <c r="AI27" s="65"/>
      <c r="AJ27" s="65"/>
      <c r="AK27" s="65"/>
      <c r="AL27" s="177"/>
      <c r="AM27" s="178"/>
      <c r="AN27" s="72"/>
      <c r="AO27" s="72"/>
      <c r="AP27" s="72"/>
      <c r="AQ27" s="64"/>
      <c r="AR27" s="61"/>
      <c r="AS27" s="61"/>
      <c r="AT27" s="61"/>
      <c r="AU27" s="61"/>
      <c r="AV27" s="66"/>
      <c r="AW27" s="66"/>
      <c r="AX27" s="66"/>
      <c r="AY27" s="66"/>
      <c r="AZ27" s="66"/>
      <c r="BA27" s="61"/>
      <c r="BB27" s="61"/>
      <c r="BC27" s="61"/>
      <c r="BD27" s="61"/>
      <c r="BE27" s="63"/>
      <c r="BF27" s="64"/>
      <c r="BG27" s="61"/>
      <c r="BH27" s="61"/>
      <c r="BI27" s="61"/>
      <c r="BJ27" s="61"/>
      <c r="BK27" s="67"/>
      <c r="BL27" s="67"/>
      <c r="BM27" s="67"/>
      <c r="BN27" s="67"/>
      <c r="BO27" s="67"/>
      <c r="BP27" s="61"/>
      <c r="BQ27" s="61"/>
      <c r="BR27" s="61"/>
      <c r="BS27" s="61"/>
      <c r="BT27" s="63"/>
    </row>
    <row r="28" spans="2:72" ht="15.75" customHeight="1" x14ac:dyDescent="0.3">
      <c r="B28" s="50" t="s">
        <v>109</v>
      </c>
      <c r="C28" s="51" t="s">
        <v>107</v>
      </c>
      <c r="D28" s="131" t="s">
        <v>77</v>
      </c>
      <c r="E28" s="53">
        <v>10</v>
      </c>
      <c r="F28" s="54">
        <v>10</v>
      </c>
      <c r="G28" s="55">
        <f t="shared" si="6"/>
        <v>0</v>
      </c>
      <c r="H28" s="56">
        <v>3</v>
      </c>
      <c r="I28" s="136">
        <v>45460</v>
      </c>
      <c r="J28" s="135">
        <v>45461</v>
      </c>
      <c r="K28" s="57">
        <v>2</v>
      </c>
      <c r="L28" s="58">
        <v>1</v>
      </c>
      <c r="M28" s="64"/>
      <c r="N28" s="61"/>
      <c r="O28" s="61"/>
      <c r="P28" s="61"/>
      <c r="Q28" s="61"/>
      <c r="R28" s="62"/>
      <c r="S28" s="62"/>
      <c r="T28" s="62"/>
      <c r="U28" s="62"/>
      <c r="V28" s="62"/>
      <c r="W28" s="61"/>
      <c r="X28" s="61"/>
      <c r="Y28" s="61"/>
      <c r="Z28" s="61"/>
      <c r="AA28" s="63"/>
      <c r="AB28" s="64"/>
      <c r="AC28" s="61"/>
      <c r="AD28" s="61"/>
      <c r="AE28" s="61"/>
      <c r="AF28" s="61"/>
      <c r="AG28" s="65"/>
      <c r="AH28" s="65"/>
      <c r="AI28" s="65"/>
      <c r="AJ28" s="65"/>
      <c r="AK28" s="65"/>
      <c r="AL28" s="177"/>
      <c r="AM28" s="177"/>
      <c r="AN28" s="175"/>
      <c r="AO28" s="175"/>
      <c r="AP28" s="176"/>
      <c r="AQ28" s="72"/>
      <c r="AR28" s="72"/>
      <c r="AS28" s="61"/>
      <c r="AT28" s="61"/>
      <c r="AU28" s="61"/>
      <c r="AV28" s="66"/>
      <c r="AW28" s="66"/>
      <c r="AX28" s="66"/>
      <c r="AY28" s="66"/>
      <c r="AZ28" s="66"/>
      <c r="BA28" s="61"/>
      <c r="BB28" s="61"/>
      <c r="BC28" s="61"/>
      <c r="BD28" s="61"/>
      <c r="BE28" s="63"/>
      <c r="BF28" s="64"/>
      <c r="BG28" s="61"/>
      <c r="BH28" s="61"/>
      <c r="BI28" s="61"/>
      <c r="BJ28" s="61"/>
      <c r="BK28" s="67"/>
      <c r="BL28" s="67"/>
      <c r="BM28" s="67"/>
      <c r="BN28" s="67"/>
      <c r="BO28" s="67"/>
      <c r="BP28" s="61"/>
      <c r="BQ28" s="61"/>
      <c r="BR28" s="61"/>
      <c r="BS28" s="61"/>
      <c r="BT28" s="63"/>
    </row>
    <row r="29" spans="2:72" ht="15.75" customHeight="1" x14ac:dyDescent="0.3">
      <c r="B29" s="50" t="s">
        <v>111</v>
      </c>
      <c r="C29" s="51" t="s">
        <v>108</v>
      </c>
      <c r="D29" s="52" t="s">
        <v>117</v>
      </c>
      <c r="E29" s="53">
        <v>5</v>
      </c>
      <c r="F29" s="54">
        <v>5</v>
      </c>
      <c r="G29" s="55">
        <f t="shared" si="6"/>
        <v>0</v>
      </c>
      <c r="H29" s="56">
        <v>3</v>
      </c>
      <c r="I29" s="136">
        <v>45462</v>
      </c>
      <c r="J29" s="135">
        <v>45463</v>
      </c>
      <c r="K29" s="57">
        <v>2</v>
      </c>
      <c r="L29" s="58">
        <f t="shared" si="1"/>
        <v>1</v>
      </c>
      <c r="M29" s="64"/>
      <c r="N29" s="61"/>
      <c r="O29" s="61"/>
      <c r="P29" s="61"/>
      <c r="Q29" s="61"/>
      <c r="R29" s="62"/>
      <c r="S29" s="62"/>
      <c r="T29" s="62"/>
      <c r="U29" s="62"/>
      <c r="V29" s="62"/>
      <c r="W29" s="61"/>
      <c r="X29" s="61"/>
      <c r="Y29" s="61"/>
      <c r="Z29" s="61"/>
      <c r="AA29" s="63"/>
      <c r="AB29" s="64"/>
      <c r="AC29" s="61"/>
      <c r="AD29" s="61"/>
      <c r="AE29" s="61"/>
      <c r="AF29" s="61"/>
      <c r="AG29" s="65"/>
      <c r="AH29" s="65"/>
      <c r="AI29" s="65"/>
      <c r="AJ29" s="65"/>
      <c r="AK29" s="65"/>
      <c r="AL29" s="61"/>
      <c r="AM29" s="61"/>
      <c r="AN29" s="178"/>
      <c r="AO29" s="178"/>
      <c r="AP29" s="178"/>
      <c r="AQ29" s="64"/>
      <c r="AR29" s="61"/>
      <c r="AS29" s="72"/>
      <c r="AT29" s="72"/>
      <c r="AU29" s="61"/>
      <c r="AV29" s="66"/>
      <c r="AW29" s="66"/>
      <c r="AX29" s="66"/>
      <c r="AY29" s="66"/>
      <c r="AZ29" s="66"/>
      <c r="BA29" s="61"/>
      <c r="BB29" s="61"/>
      <c r="BC29" s="61"/>
      <c r="BD29" s="61"/>
      <c r="BE29" s="63"/>
      <c r="BF29" s="64"/>
      <c r="BG29" s="61"/>
      <c r="BH29" s="61"/>
      <c r="BI29" s="61"/>
      <c r="BJ29" s="61"/>
      <c r="BK29" s="67"/>
      <c r="BL29" s="67"/>
      <c r="BM29" s="67"/>
      <c r="BN29" s="67"/>
      <c r="BO29" s="67"/>
      <c r="BP29" s="61"/>
      <c r="BQ29" s="61"/>
      <c r="BR29" s="61"/>
      <c r="BS29" s="61"/>
      <c r="BT29" s="63"/>
    </row>
    <row r="30" spans="2:72" ht="15.75" customHeight="1" x14ac:dyDescent="0.3">
      <c r="B30" s="50" t="s">
        <v>113</v>
      </c>
      <c r="C30" s="51" t="s">
        <v>112</v>
      </c>
      <c r="D30" s="131" t="s">
        <v>77</v>
      </c>
      <c r="E30" s="53">
        <v>5</v>
      </c>
      <c r="F30" s="54">
        <v>5</v>
      </c>
      <c r="G30" s="55">
        <f t="shared" si="6"/>
        <v>0</v>
      </c>
      <c r="H30" s="56">
        <v>3</v>
      </c>
      <c r="I30" s="136">
        <v>45463</v>
      </c>
      <c r="J30" s="135">
        <v>45464</v>
      </c>
      <c r="K30" s="57">
        <v>2</v>
      </c>
      <c r="L30" s="58">
        <v>1</v>
      </c>
      <c r="M30" s="64"/>
      <c r="N30" s="61"/>
      <c r="O30" s="61"/>
      <c r="P30" s="61"/>
      <c r="Q30" s="61"/>
      <c r="R30" s="62"/>
      <c r="S30" s="62"/>
      <c r="T30" s="62"/>
      <c r="U30" s="62"/>
      <c r="V30" s="62"/>
      <c r="W30" s="61"/>
      <c r="X30" s="61"/>
      <c r="Y30" s="61"/>
      <c r="Z30" s="61"/>
      <c r="AA30" s="63"/>
      <c r="AB30" s="64"/>
      <c r="AC30" s="61"/>
      <c r="AD30" s="61"/>
      <c r="AE30" s="61"/>
      <c r="AF30" s="61"/>
      <c r="AG30" s="65"/>
      <c r="AH30" s="65"/>
      <c r="AI30" s="65"/>
      <c r="AJ30" s="65"/>
      <c r="AK30" s="65"/>
      <c r="AL30" s="61"/>
      <c r="AM30" s="61"/>
      <c r="AN30" s="177"/>
      <c r="AO30" s="177"/>
      <c r="AP30" s="179"/>
      <c r="AQ30" s="64"/>
      <c r="AR30" s="61"/>
      <c r="AS30" s="61"/>
      <c r="AT30" s="72"/>
      <c r="AU30" s="72"/>
      <c r="AV30" s="66"/>
      <c r="AW30" s="66"/>
      <c r="AX30" s="66"/>
      <c r="AY30" s="66"/>
      <c r="AZ30" s="66"/>
      <c r="BA30" s="61"/>
      <c r="BB30" s="61"/>
      <c r="BC30" s="61"/>
      <c r="BD30" s="61"/>
      <c r="BE30" s="63"/>
      <c r="BF30" s="64"/>
      <c r="BG30" s="61"/>
      <c r="BH30" s="61"/>
      <c r="BI30" s="61"/>
      <c r="BJ30" s="61"/>
      <c r="BK30" s="67"/>
      <c r="BL30" s="67"/>
      <c r="BM30" s="67"/>
      <c r="BN30" s="67"/>
      <c r="BO30" s="67"/>
      <c r="BP30" s="61"/>
      <c r="BQ30" s="61"/>
      <c r="BR30" s="61"/>
      <c r="BS30" s="61"/>
      <c r="BT30" s="63"/>
    </row>
    <row r="31" spans="2:72" ht="15.75" customHeight="1" x14ac:dyDescent="0.3">
      <c r="B31" s="50">
        <v>4</v>
      </c>
      <c r="C31" s="68" t="s">
        <v>40</v>
      </c>
      <c r="D31" s="69"/>
      <c r="E31" s="39">
        <f>SUM(E32:E35)</f>
        <v>38</v>
      </c>
      <c r="F31" s="40">
        <f>SUM(F32:F35)</f>
        <v>38</v>
      </c>
      <c r="G31" s="41">
        <f>SUM(E31:F31)</f>
        <v>76</v>
      </c>
      <c r="H31" s="70"/>
      <c r="I31" s="137"/>
      <c r="J31" s="138"/>
      <c r="K31" s="71">
        <v>11</v>
      </c>
      <c r="L31" s="46">
        <f t="shared" si="1"/>
        <v>1</v>
      </c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  <c r="AB31" s="47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9"/>
      <c r="AQ31" s="47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9"/>
      <c r="BF31" s="47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9"/>
    </row>
    <row r="32" spans="2:72" ht="15.75" customHeight="1" x14ac:dyDescent="0.3">
      <c r="B32" s="50" t="s">
        <v>41</v>
      </c>
      <c r="C32" s="51" t="s">
        <v>80</v>
      </c>
      <c r="D32" s="52" t="s">
        <v>77</v>
      </c>
      <c r="E32" s="53">
        <v>10</v>
      </c>
      <c r="F32" s="54">
        <v>10</v>
      </c>
      <c r="G32" s="55">
        <f t="shared" ref="G32:G34" si="8">E32-F32</f>
        <v>0</v>
      </c>
      <c r="H32" s="56">
        <v>4</v>
      </c>
      <c r="I32" s="136">
        <v>45481</v>
      </c>
      <c r="J32" s="139">
        <v>45483</v>
      </c>
      <c r="K32" s="57">
        <f t="shared" ref="K32:K34" si="9">J32-I32+1</f>
        <v>3</v>
      </c>
      <c r="L32" s="58">
        <f t="shared" si="1"/>
        <v>1</v>
      </c>
      <c r="M32" s="64"/>
      <c r="N32" s="61"/>
      <c r="O32" s="61"/>
      <c r="P32" s="61"/>
      <c r="Q32" s="61"/>
      <c r="R32" s="62"/>
      <c r="S32" s="62"/>
      <c r="T32" s="62"/>
      <c r="U32" s="62"/>
      <c r="V32" s="62"/>
      <c r="W32" s="61"/>
      <c r="X32" s="61"/>
      <c r="Y32" s="61"/>
      <c r="Z32" s="61"/>
      <c r="AA32" s="63"/>
      <c r="AB32" s="64"/>
      <c r="AC32" s="61"/>
      <c r="AD32" s="61"/>
      <c r="AE32" s="61"/>
      <c r="AF32" s="61"/>
      <c r="AG32" s="65"/>
      <c r="AH32" s="65"/>
      <c r="AI32" s="65"/>
      <c r="AJ32" s="65"/>
      <c r="AK32" s="65"/>
      <c r="AL32" s="61"/>
      <c r="AM32" s="61"/>
      <c r="AN32" s="61"/>
      <c r="AO32" s="61"/>
      <c r="AP32" s="63"/>
      <c r="AQ32" s="61"/>
      <c r="AR32" s="61"/>
      <c r="AS32" s="73"/>
      <c r="AT32" s="73"/>
      <c r="AU32" s="73"/>
      <c r="AV32" s="66"/>
      <c r="AW32" s="66"/>
      <c r="AX32" s="66"/>
      <c r="AY32" s="66"/>
      <c r="AZ32" s="66"/>
      <c r="BA32" s="61"/>
      <c r="BB32" s="61"/>
      <c r="BC32" s="61"/>
      <c r="BD32" s="61"/>
      <c r="BE32" s="61"/>
      <c r="BF32" s="74"/>
      <c r="BG32" s="74"/>
      <c r="BH32" s="74"/>
      <c r="BI32" s="61"/>
      <c r="BJ32" s="61"/>
      <c r="BK32" s="67"/>
      <c r="BL32" s="67"/>
      <c r="BM32" s="67"/>
      <c r="BN32" s="67"/>
      <c r="BO32" s="67"/>
      <c r="BP32" s="61"/>
      <c r="BQ32" s="61"/>
      <c r="BR32" s="61"/>
      <c r="BS32" s="61"/>
      <c r="BT32" s="61"/>
    </row>
    <row r="33" spans="1:83" ht="15.75" customHeight="1" x14ac:dyDescent="0.3">
      <c r="A33" s="76"/>
      <c r="B33" s="77" t="s">
        <v>42</v>
      </c>
      <c r="C33" s="73" t="s">
        <v>114</v>
      </c>
      <c r="D33" s="78" t="s">
        <v>117</v>
      </c>
      <c r="E33" s="79">
        <v>10</v>
      </c>
      <c r="F33" s="79">
        <v>10</v>
      </c>
      <c r="G33" s="80">
        <f t="shared" si="8"/>
        <v>0</v>
      </c>
      <c r="H33" s="56">
        <v>4</v>
      </c>
      <c r="I33" s="136">
        <v>45483</v>
      </c>
      <c r="J33" s="139">
        <v>45485</v>
      </c>
      <c r="K33" s="81">
        <f t="shared" si="9"/>
        <v>3</v>
      </c>
      <c r="L33" s="82">
        <f t="shared" si="1"/>
        <v>1</v>
      </c>
      <c r="M33" s="73"/>
      <c r="N33" s="73"/>
      <c r="O33" s="73"/>
      <c r="P33" s="73"/>
      <c r="Q33" s="73"/>
      <c r="R33" s="83"/>
      <c r="S33" s="83"/>
      <c r="T33" s="83"/>
      <c r="U33" s="83"/>
      <c r="V33" s="83"/>
      <c r="W33" s="73"/>
      <c r="X33" s="73"/>
      <c r="Y33" s="73"/>
      <c r="Z33" s="73"/>
      <c r="AA33" s="84"/>
      <c r="AB33" s="73"/>
      <c r="AC33" s="73"/>
      <c r="AD33" s="73"/>
      <c r="AE33" s="73"/>
      <c r="AF33" s="73"/>
      <c r="AG33" s="85"/>
      <c r="AH33" s="85"/>
      <c r="AI33" s="85"/>
      <c r="AJ33" s="85"/>
      <c r="AK33" s="85"/>
      <c r="AL33" s="73"/>
      <c r="AM33" s="73"/>
      <c r="AN33" s="73"/>
      <c r="AO33" s="73"/>
      <c r="AP33" s="63"/>
      <c r="AQ33" s="73"/>
      <c r="AR33" s="73"/>
      <c r="AS33" s="73"/>
      <c r="AT33" s="61"/>
      <c r="AU33" s="73"/>
      <c r="AV33" s="66"/>
      <c r="AW33" s="66"/>
      <c r="AX33" s="66"/>
      <c r="AY33" s="66"/>
      <c r="AZ33" s="66"/>
      <c r="BA33" s="61"/>
      <c r="BB33" s="61"/>
      <c r="BC33" s="61"/>
      <c r="BD33" s="61"/>
      <c r="BE33" s="61"/>
      <c r="BF33" s="61"/>
      <c r="BG33" s="61"/>
      <c r="BH33" s="74"/>
      <c r="BI33" s="74"/>
      <c r="BJ33" s="74"/>
      <c r="BK33" s="67"/>
      <c r="BL33" s="67"/>
      <c r="BM33" s="67"/>
      <c r="BN33" s="67"/>
      <c r="BO33" s="67"/>
      <c r="BP33" s="61"/>
      <c r="BQ33" s="75"/>
      <c r="BR33" s="75"/>
      <c r="BS33" s="75"/>
      <c r="BT33" s="75"/>
      <c r="BU33" s="86"/>
    </row>
    <row r="34" spans="1:83" ht="15.75" customHeight="1" x14ac:dyDescent="0.3">
      <c r="A34" s="76"/>
      <c r="B34" s="77" t="s">
        <v>43</v>
      </c>
      <c r="C34" s="73" t="s">
        <v>115</v>
      </c>
      <c r="D34" s="78" t="s">
        <v>77</v>
      </c>
      <c r="E34" s="79">
        <v>10</v>
      </c>
      <c r="F34" s="79">
        <v>10</v>
      </c>
      <c r="G34" s="80">
        <f t="shared" si="8"/>
        <v>0</v>
      </c>
      <c r="H34" s="56">
        <v>4</v>
      </c>
      <c r="I34" s="136">
        <v>45488</v>
      </c>
      <c r="J34" s="139">
        <v>45489</v>
      </c>
      <c r="K34" s="81">
        <f t="shared" si="9"/>
        <v>2</v>
      </c>
      <c r="L34" s="82">
        <f t="shared" si="1"/>
        <v>1</v>
      </c>
      <c r="M34" s="73"/>
      <c r="N34" s="73"/>
      <c r="O34" s="73"/>
      <c r="P34" s="73"/>
      <c r="Q34" s="73"/>
      <c r="R34" s="83"/>
      <c r="S34" s="83"/>
      <c r="T34" s="83"/>
      <c r="U34" s="83"/>
      <c r="V34" s="83"/>
      <c r="W34" s="73"/>
      <c r="X34" s="73"/>
      <c r="Y34" s="73"/>
      <c r="Z34" s="73"/>
      <c r="AA34" s="84"/>
      <c r="AB34" s="73"/>
      <c r="AC34" s="73"/>
      <c r="AD34" s="73"/>
      <c r="AE34" s="73"/>
      <c r="AF34" s="73"/>
      <c r="AG34" s="85"/>
      <c r="AH34" s="85"/>
      <c r="AI34" s="85"/>
      <c r="AJ34" s="85"/>
      <c r="AK34" s="85"/>
      <c r="AL34" s="73"/>
      <c r="AM34" s="73"/>
      <c r="AN34" s="73"/>
      <c r="AO34" s="73"/>
      <c r="AP34" s="63"/>
      <c r="AQ34" s="73"/>
      <c r="AR34" s="73"/>
      <c r="AS34" s="73"/>
      <c r="AT34" s="73"/>
      <c r="AU34" s="73"/>
      <c r="AV34" s="66"/>
      <c r="AW34" s="66"/>
      <c r="AX34" s="66"/>
      <c r="AY34" s="66"/>
      <c r="AZ34" s="66"/>
      <c r="BA34" s="61"/>
      <c r="BB34" s="61"/>
      <c r="BC34" s="61"/>
      <c r="BD34" s="61"/>
      <c r="BE34" s="63"/>
      <c r="BF34" s="61"/>
      <c r="BG34" s="61"/>
      <c r="BH34" s="61"/>
      <c r="BI34" s="61"/>
      <c r="BJ34" s="63"/>
      <c r="BK34" s="74"/>
      <c r="BL34" s="74"/>
      <c r="BM34" s="67"/>
      <c r="BN34" s="67"/>
      <c r="BO34" s="67"/>
      <c r="BP34" s="61"/>
      <c r="BQ34" s="73"/>
      <c r="BR34" s="73"/>
      <c r="BS34" s="73"/>
      <c r="BT34" s="73"/>
      <c r="BU34" s="86"/>
    </row>
    <row r="35" spans="1:83" ht="16.5" customHeight="1" thickBot="1" x14ac:dyDescent="0.35">
      <c r="B35" s="87" t="s">
        <v>44</v>
      </c>
      <c r="C35" s="88" t="s">
        <v>116</v>
      </c>
      <c r="D35" s="89" t="s">
        <v>117</v>
      </c>
      <c r="E35" s="90">
        <v>8</v>
      </c>
      <c r="F35" s="91">
        <v>8</v>
      </c>
      <c r="G35" s="92">
        <f>E35-F35</f>
        <v>0</v>
      </c>
      <c r="H35" s="56">
        <v>4</v>
      </c>
      <c r="I35" s="136">
        <v>45490</v>
      </c>
      <c r="J35" s="139">
        <v>45492</v>
      </c>
      <c r="K35" s="93">
        <f>J35-I35+1</f>
        <v>3</v>
      </c>
      <c r="L35" s="94">
        <f>F35/E35</f>
        <v>1</v>
      </c>
      <c r="M35" s="95"/>
      <c r="N35" s="96"/>
      <c r="O35" s="96"/>
      <c r="P35" s="96"/>
      <c r="Q35" s="96"/>
      <c r="R35" s="97"/>
      <c r="S35" s="97"/>
      <c r="T35" s="97"/>
      <c r="U35" s="97"/>
      <c r="V35" s="97"/>
      <c r="W35" s="96"/>
      <c r="X35" s="96"/>
      <c r="Y35" s="96"/>
      <c r="Z35" s="96"/>
      <c r="AA35" s="98"/>
      <c r="AB35" s="95"/>
      <c r="AC35" s="96"/>
      <c r="AD35" s="96"/>
      <c r="AE35" s="96"/>
      <c r="AF35" s="96"/>
      <c r="AG35" s="99"/>
      <c r="AH35" s="99"/>
      <c r="AI35" s="99"/>
      <c r="AJ35" s="99"/>
      <c r="AK35" s="99"/>
      <c r="AL35" s="96"/>
      <c r="AM35" s="96"/>
      <c r="AN35" s="96"/>
      <c r="AO35" s="96"/>
      <c r="AP35" s="98"/>
      <c r="AQ35" s="96"/>
      <c r="AR35" s="96"/>
      <c r="AS35" s="96"/>
      <c r="AT35" s="96"/>
      <c r="AU35" s="96"/>
      <c r="AV35" s="66"/>
      <c r="AW35" s="66"/>
      <c r="AX35" s="66"/>
      <c r="AY35" s="66"/>
      <c r="AZ35" s="66"/>
      <c r="BA35" s="61"/>
      <c r="BB35" s="61"/>
      <c r="BC35" s="61"/>
      <c r="BD35" s="61"/>
      <c r="BE35" s="63"/>
      <c r="BF35" s="61"/>
      <c r="BG35" s="61"/>
      <c r="BH35" s="61"/>
      <c r="BI35" s="61"/>
      <c r="BJ35" s="63"/>
      <c r="BK35" s="67"/>
      <c r="BL35" s="67"/>
      <c r="BM35" s="74"/>
      <c r="BN35" s="74"/>
      <c r="BO35" s="74"/>
      <c r="BP35" s="96"/>
      <c r="BQ35" s="96"/>
      <c r="BR35" s="96"/>
      <c r="BS35" s="96"/>
      <c r="BT35" s="96"/>
    </row>
    <row r="38" spans="1:83" ht="15.75" customHeight="1" x14ac:dyDescent="0.3">
      <c r="A38" s="7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</row>
    <row r="39" spans="1:83" ht="15.75" customHeight="1" x14ac:dyDescent="0.3">
      <c r="A39" s="7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</row>
    <row r="40" spans="1:83" ht="18.75" customHeight="1" x14ac:dyDescent="0.35">
      <c r="C40" s="100"/>
      <c r="D40" s="100"/>
    </row>
    <row r="41" spans="1:83" ht="18" customHeight="1" x14ac:dyDescent="0.3">
      <c r="E41" s="101" t="s">
        <v>26</v>
      </c>
      <c r="F41" s="101" t="s">
        <v>27</v>
      </c>
      <c r="G41" s="101" t="s">
        <v>28</v>
      </c>
      <c r="H41" s="101" t="s">
        <v>45</v>
      </c>
      <c r="I41" s="101" t="s">
        <v>46</v>
      </c>
    </row>
    <row r="42" spans="1:83" ht="15.75" customHeight="1" x14ac:dyDescent="0.3"/>
    <row r="43" spans="1:83" ht="18" customHeight="1" x14ac:dyDescent="0.3">
      <c r="C43" s="3" t="s">
        <v>47</v>
      </c>
      <c r="D43" s="102" t="s">
        <v>48</v>
      </c>
      <c r="E43" s="103">
        <f>SUM(E11:E15,E18:E21,E13:E29,E32:E35,E13:E39)</f>
        <v>749</v>
      </c>
      <c r="F43" s="103">
        <f>SUM(F11:F15,F18:F21,F13:F29,F32:F35,F13:F39)</f>
        <v>749</v>
      </c>
      <c r="G43" s="103">
        <f>SUM(G11:G15,G18:G21,G13:G29,G32:G35)</f>
        <v>230</v>
      </c>
      <c r="H43" s="103">
        <v>66</v>
      </c>
      <c r="I43" s="103">
        <f>E43/H43</f>
        <v>11.348484848484848</v>
      </c>
      <c r="L43" s="104" t="s">
        <v>49</v>
      </c>
      <c r="M43" s="105">
        <v>1</v>
      </c>
      <c r="N43" s="105">
        <v>2</v>
      </c>
      <c r="O43" s="105">
        <v>3</v>
      </c>
      <c r="P43" s="105">
        <v>4</v>
      </c>
      <c r="Q43" s="105">
        <v>5</v>
      </c>
      <c r="R43" s="105">
        <v>6</v>
      </c>
      <c r="S43" s="105">
        <v>7</v>
      </c>
      <c r="T43" s="105">
        <v>8</v>
      </c>
      <c r="U43" s="105">
        <v>9</v>
      </c>
      <c r="V43" s="105">
        <v>10</v>
      </c>
      <c r="W43" s="105">
        <v>11</v>
      </c>
      <c r="X43" s="105">
        <v>12</v>
      </c>
      <c r="Y43" s="105">
        <v>13</v>
      </c>
      <c r="Z43" s="105">
        <v>14</v>
      </c>
      <c r="AA43" s="105">
        <v>15</v>
      </c>
      <c r="AB43" s="105">
        <v>16</v>
      </c>
      <c r="AC43" s="105">
        <v>17</v>
      </c>
      <c r="AD43" s="105">
        <v>18</v>
      </c>
      <c r="AE43" s="105">
        <v>19</v>
      </c>
      <c r="AF43" s="105">
        <v>20</v>
      </c>
      <c r="AG43" s="105">
        <v>21</v>
      </c>
      <c r="AH43" s="105">
        <v>22</v>
      </c>
      <c r="AI43" s="105">
        <v>23</v>
      </c>
      <c r="AJ43" s="105">
        <v>24</v>
      </c>
      <c r="AK43" s="105">
        <v>25</v>
      </c>
      <c r="AL43" s="105">
        <v>26</v>
      </c>
      <c r="AM43" s="105">
        <v>27</v>
      </c>
      <c r="AN43" s="105">
        <v>28</v>
      </c>
      <c r="AO43" s="105">
        <v>29</v>
      </c>
      <c r="AP43" s="105">
        <v>30</v>
      </c>
      <c r="AQ43" s="105">
        <v>31</v>
      </c>
      <c r="AR43" s="105">
        <v>32</v>
      </c>
      <c r="AS43" s="105">
        <v>33</v>
      </c>
      <c r="AT43" s="105">
        <v>34</v>
      </c>
      <c r="AU43" s="105">
        <v>35</v>
      </c>
      <c r="AV43" s="105">
        <v>36</v>
      </c>
      <c r="AW43" s="105">
        <v>37</v>
      </c>
      <c r="AX43" s="105">
        <v>38</v>
      </c>
      <c r="AY43" s="105">
        <v>39</v>
      </c>
      <c r="AZ43" s="105">
        <v>40</v>
      </c>
      <c r="BA43" s="105">
        <v>41</v>
      </c>
      <c r="BB43" s="105">
        <v>42</v>
      </c>
      <c r="BC43" s="105">
        <v>43</v>
      </c>
      <c r="BD43" s="105">
        <v>44</v>
      </c>
      <c r="BE43" s="105">
        <v>45</v>
      </c>
      <c r="BF43" s="105">
        <v>46</v>
      </c>
      <c r="BG43" s="105">
        <v>47</v>
      </c>
      <c r="BH43" s="105">
        <v>48</v>
      </c>
      <c r="BI43" s="105">
        <v>49</v>
      </c>
      <c r="BJ43" s="105">
        <v>50</v>
      </c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2" t="s">
        <v>48</v>
      </c>
    </row>
    <row r="44" spans="1:83" ht="18" customHeight="1" x14ac:dyDescent="0.3">
      <c r="H44" s="106" t="s">
        <v>50</v>
      </c>
      <c r="L44" s="104" t="s">
        <v>51</v>
      </c>
      <c r="M44" s="107">
        <f>E43</f>
        <v>749</v>
      </c>
      <c r="N44" s="108">
        <f>E43</f>
        <v>749</v>
      </c>
      <c r="O44" s="108">
        <f>E43</f>
        <v>749</v>
      </c>
      <c r="P44" s="107">
        <f>E43</f>
        <v>749</v>
      </c>
      <c r="Q44" s="108">
        <f>P44-I43</f>
        <v>737.65151515151513</v>
      </c>
      <c r="R44" s="108">
        <f>Q44-I43</f>
        <v>726.30303030303025</v>
      </c>
      <c r="S44" s="108">
        <f>R44-I43</f>
        <v>714.95454545454538</v>
      </c>
      <c r="T44" s="108">
        <f>S44-I43</f>
        <v>703.60606060606051</v>
      </c>
      <c r="U44" s="108">
        <f>T44-I43</f>
        <v>692.25757575757564</v>
      </c>
      <c r="V44" s="108">
        <f>U44-I43</f>
        <v>680.90909090909076</v>
      </c>
      <c r="W44" s="108">
        <f>V44-I43</f>
        <v>669.56060606060589</v>
      </c>
      <c r="X44" s="108">
        <f>W44-I43</f>
        <v>658.21212121212102</v>
      </c>
      <c r="Y44" s="108">
        <f>X44-I43</f>
        <v>646.86363636363615</v>
      </c>
      <c r="Z44" s="108">
        <f>Y44-I43</f>
        <v>635.51515151515127</v>
      </c>
      <c r="AA44" s="108">
        <f>Z44-I43</f>
        <v>624.1666666666664</v>
      </c>
      <c r="AB44" s="108">
        <f>AA44-I43</f>
        <v>612.81818181818153</v>
      </c>
      <c r="AC44" s="108">
        <f>AB44-I43</f>
        <v>601.46969696969666</v>
      </c>
      <c r="AD44" s="108">
        <f>AC44-I43</f>
        <v>590.12121212121178</v>
      </c>
      <c r="AE44" s="108">
        <f>AD44-I43</f>
        <v>578.77272727272691</v>
      </c>
      <c r="AF44" s="108">
        <f>AE44-I43</f>
        <v>567.42424242424204</v>
      </c>
      <c r="AG44" s="108">
        <f>AF44-I43</f>
        <v>556.07575757575717</v>
      </c>
      <c r="AH44" s="108">
        <f>AG44-I43</f>
        <v>544.72727272727229</v>
      </c>
      <c r="AI44" s="108">
        <f>AH44-I43</f>
        <v>533.37878787878742</v>
      </c>
      <c r="AJ44" s="108">
        <f>AI44-I43</f>
        <v>522.03030303030255</v>
      </c>
      <c r="AK44" s="108">
        <f>AJ44-I43</f>
        <v>510.68181818181768</v>
      </c>
      <c r="AL44" s="108">
        <f>AK44-I43</f>
        <v>499.3333333333328</v>
      </c>
      <c r="AM44" s="108">
        <f>AL44-I43</f>
        <v>487.98484848484793</v>
      </c>
      <c r="AN44" s="108">
        <f>AM44-I43</f>
        <v>476.63636363636306</v>
      </c>
      <c r="AO44" s="108">
        <f>AN44-I43</f>
        <v>465.28787878787818</v>
      </c>
      <c r="AP44" s="108">
        <f>AO44-I43</f>
        <v>453.93939393939331</v>
      </c>
      <c r="AQ44" s="108">
        <f>AP44-I43</f>
        <v>442.59090909090844</v>
      </c>
      <c r="AR44" s="108">
        <f>AQ44-I43</f>
        <v>431.24242424242357</v>
      </c>
      <c r="AS44" s="108">
        <f>AR44-I43</f>
        <v>419.89393939393869</v>
      </c>
      <c r="AT44" s="108">
        <f>AS44-I43</f>
        <v>408.54545454545382</v>
      </c>
      <c r="AU44" s="108">
        <f>AT44-I43</f>
        <v>397.19696969696895</v>
      </c>
      <c r="AV44" s="108">
        <f>AU44-I43</f>
        <v>385.84848484848408</v>
      </c>
      <c r="AW44" s="108">
        <f>AV44-I43</f>
        <v>374.4999999999992</v>
      </c>
      <c r="AX44" s="108">
        <f>AW44-I43</f>
        <v>363.15151515151433</v>
      </c>
      <c r="AY44" s="108">
        <f>AX44-I43</f>
        <v>351.80303030302946</v>
      </c>
      <c r="AZ44" s="108">
        <f>AY44-I43</f>
        <v>340.45454545454459</v>
      </c>
      <c r="BA44" s="108">
        <f>AZ44-I43</f>
        <v>329.10606060605971</v>
      </c>
      <c r="BB44" s="108">
        <f>BA44-I43</f>
        <v>317.75757575757484</v>
      </c>
      <c r="BC44" s="108">
        <f>BB44-I43</f>
        <v>306.40909090908997</v>
      </c>
      <c r="BD44" s="108">
        <f>BC44-I43</f>
        <v>295.0606060606051</v>
      </c>
      <c r="BE44" s="108">
        <f>BD44-I43</f>
        <v>283.71212121212022</v>
      </c>
      <c r="BF44" s="108">
        <f>BE44-I43</f>
        <v>272.36363636363535</v>
      </c>
      <c r="BG44" s="108">
        <f>BF44-I43</f>
        <v>261.01515151515048</v>
      </c>
      <c r="BH44" s="108">
        <f>BG44-I43</f>
        <v>249.66666666666563</v>
      </c>
      <c r="BI44" s="108">
        <f>BH44-I43</f>
        <v>238.31818181818079</v>
      </c>
      <c r="BJ44" s="108">
        <f>BI44-I43</f>
        <v>226.96969696969595</v>
      </c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3"/>
    </row>
    <row r="45" spans="1:83" ht="18" customHeight="1" x14ac:dyDescent="0.3">
      <c r="L45" s="104" t="s">
        <v>26</v>
      </c>
      <c r="M45" s="107">
        <f>E43</f>
        <v>749</v>
      </c>
      <c r="N45" s="107">
        <f t="shared" ref="N45:O45" si="10">M47</f>
        <v>746</v>
      </c>
      <c r="O45" s="107">
        <f t="shared" si="10"/>
        <v>743</v>
      </c>
      <c r="P45" s="107">
        <f>E43</f>
        <v>749</v>
      </c>
      <c r="Q45" s="107">
        <f t="shared" ref="Q45:BJ45" si="11">P47</f>
        <v>744</v>
      </c>
      <c r="R45" s="107">
        <f t="shared" si="11"/>
        <v>739</v>
      </c>
      <c r="S45" s="107">
        <f t="shared" si="11"/>
        <v>736</v>
      </c>
      <c r="T45" s="107">
        <f t="shared" si="11"/>
        <v>733</v>
      </c>
      <c r="U45" s="107">
        <f t="shared" si="11"/>
        <v>730</v>
      </c>
      <c r="V45" s="107">
        <f t="shared" si="11"/>
        <v>724</v>
      </c>
      <c r="W45" s="107">
        <f t="shared" si="11"/>
        <v>721</v>
      </c>
      <c r="X45" s="107">
        <f t="shared" si="11"/>
        <v>717</v>
      </c>
      <c r="Y45" s="107">
        <f t="shared" si="11"/>
        <v>711</v>
      </c>
      <c r="Z45" s="107">
        <f t="shared" si="11"/>
        <v>704</v>
      </c>
      <c r="AA45" s="107">
        <f t="shared" si="11"/>
        <v>699</v>
      </c>
      <c r="AB45" s="107">
        <f t="shared" si="11"/>
        <v>694</v>
      </c>
      <c r="AC45" s="107">
        <f t="shared" si="11"/>
        <v>689</v>
      </c>
      <c r="AD45" s="107">
        <f t="shared" si="11"/>
        <v>684</v>
      </c>
      <c r="AE45" s="107">
        <f t="shared" si="11"/>
        <v>679</v>
      </c>
      <c r="AF45" s="107">
        <f t="shared" si="11"/>
        <v>676</v>
      </c>
      <c r="AG45" s="107">
        <f t="shared" si="11"/>
        <v>673</v>
      </c>
      <c r="AH45" s="107">
        <f t="shared" si="11"/>
        <v>670</v>
      </c>
      <c r="AI45" s="107">
        <f t="shared" si="11"/>
        <v>666</v>
      </c>
      <c r="AJ45" s="107">
        <f t="shared" si="11"/>
        <v>663</v>
      </c>
      <c r="AK45" s="107">
        <f t="shared" si="11"/>
        <v>659</v>
      </c>
      <c r="AL45" s="107">
        <f t="shared" si="11"/>
        <v>655</v>
      </c>
      <c r="AM45" s="107">
        <f t="shared" si="11"/>
        <v>652</v>
      </c>
      <c r="AN45" s="107">
        <f t="shared" si="11"/>
        <v>649</v>
      </c>
      <c r="AO45" s="107">
        <f t="shared" si="11"/>
        <v>646</v>
      </c>
      <c r="AP45" s="107">
        <f t="shared" si="11"/>
        <v>643</v>
      </c>
      <c r="AQ45" s="107">
        <f t="shared" si="11"/>
        <v>640</v>
      </c>
      <c r="AR45" s="107">
        <f t="shared" si="11"/>
        <v>636</v>
      </c>
      <c r="AS45" s="107">
        <f t="shared" si="11"/>
        <v>632</v>
      </c>
      <c r="AT45" s="107">
        <f t="shared" si="11"/>
        <v>628</v>
      </c>
      <c r="AU45" s="107">
        <f t="shared" si="11"/>
        <v>624</v>
      </c>
      <c r="AV45" s="107">
        <f t="shared" si="11"/>
        <v>616</v>
      </c>
      <c r="AW45" s="107">
        <f t="shared" si="11"/>
        <v>609</v>
      </c>
      <c r="AX45" s="107">
        <f t="shared" si="11"/>
        <v>605</v>
      </c>
      <c r="AY45" s="107">
        <f t="shared" si="11"/>
        <v>601</v>
      </c>
      <c r="AZ45" s="107">
        <f t="shared" si="11"/>
        <v>597</v>
      </c>
      <c r="BA45" s="107">
        <f t="shared" si="11"/>
        <v>594</v>
      </c>
      <c r="BB45" s="107">
        <f t="shared" si="11"/>
        <v>594</v>
      </c>
      <c r="BC45" s="107">
        <f t="shared" si="11"/>
        <v>594</v>
      </c>
      <c r="BD45" s="107">
        <f t="shared" si="11"/>
        <v>594</v>
      </c>
      <c r="BE45" s="107">
        <f t="shared" si="11"/>
        <v>594</v>
      </c>
      <c r="BF45" s="107">
        <f t="shared" si="11"/>
        <v>594</v>
      </c>
      <c r="BG45" s="107">
        <f t="shared" si="11"/>
        <v>594</v>
      </c>
      <c r="BH45" s="107">
        <f t="shared" si="11"/>
        <v>594</v>
      </c>
      <c r="BI45" s="107">
        <f t="shared" si="11"/>
        <v>594</v>
      </c>
      <c r="BJ45" s="107">
        <f t="shared" si="11"/>
        <v>594</v>
      </c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3">
        <f>SUM(P45:CD45)</f>
        <v>30833</v>
      </c>
    </row>
    <row r="46" spans="1:83" ht="15.75" customHeight="1" x14ac:dyDescent="0.3">
      <c r="K46" s="109" t="s">
        <v>52</v>
      </c>
      <c r="L46" s="104" t="s">
        <v>53</v>
      </c>
      <c r="M46" s="54">
        <v>3</v>
      </c>
      <c r="N46" s="54">
        <v>3</v>
      </c>
      <c r="O46" s="54">
        <v>3</v>
      </c>
      <c r="P46" s="54">
        <v>5</v>
      </c>
      <c r="Q46" s="54">
        <v>5</v>
      </c>
      <c r="R46" s="54">
        <v>3</v>
      </c>
      <c r="S46" s="54">
        <v>3</v>
      </c>
      <c r="T46" s="54">
        <v>3</v>
      </c>
      <c r="U46" s="54">
        <v>6</v>
      </c>
      <c r="V46" s="54">
        <v>3</v>
      </c>
      <c r="W46" s="54">
        <v>4</v>
      </c>
      <c r="X46" s="54">
        <v>6</v>
      </c>
      <c r="Y46" s="54">
        <v>7</v>
      </c>
      <c r="Z46" s="54">
        <v>5</v>
      </c>
      <c r="AA46" s="54">
        <v>5</v>
      </c>
      <c r="AB46" s="54">
        <v>5</v>
      </c>
      <c r="AC46" s="54">
        <v>5</v>
      </c>
      <c r="AD46" s="54">
        <v>5</v>
      </c>
      <c r="AE46" s="54">
        <v>3</v>
      </c>
      <c r="AF46" s="54">
        <v>3</v>
      </c>
      <c r="AG46" s="54">
        <v>3</v>
      </c>
      <c r="AH46" s="54">
        <v>4</v>
      </c>
      <c r="AI46" s="54">
        <v>3</v>
      </c>
      <c r="AJ46" s="54">
        <v>4</v>
      </c>
      <c r="AK46" s="54">
        <v>4</v>
      </c>
      <c r="AL46" s="54">
        <v>3</v>
      </c>
      <c r="AM46" s="54">
        <v>3</v>
      </c>
      <c r="AN46" s="54">
        <v>3</v>
      </c>
      <c r="AO46" s="54">
        <v>3</v>
      </c>
      <c r="AP46" s="54">
        <v>3</v>
      </c>
      <c r="AQ46" s="54">
        <v>4</v>
      </c>
      <c r="AR46" s="54">
        <v>4</v>
      </c>
      <c r="AS46" s="54">
        <v>4</v>
      </c>
      <c r="AT46" s="54">
        <v>4</v>
      </c>
      <c r="AU46" s="54">
        <v>8</v>
      </c>
      <c r="AV46" s="54">
        <v>7</v>
      </c>
      <c r="AW46" s="54">
        <v>4</v>
      </c>
      <c r="AX46" s="54">
        <v>4</v>
      </c>
      <c r="AY46" s="54">
        <v>4</v>
      </c>
      <c r="AZ46" s="54">
        <v>3</v>
      </c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103">
        <f>SUM(P46:BT46)</f>
        <v>155</v>
      </c>
    </row>
    <row r="47" spans="1:83" ht="15.75" customHeight="1" x14ac:dyDescent="0.3">
      <c r="L47" s="104" t="s">
        <v>54</v>
      </c>
      <c r="M47" s="107">
        <f t="shared" ref="M47:BJ47" si="12">M45-M46</f>
        <v>746</v>
      </c>
      <c r="N47" s="107">
        <f t="shared" si="12"/>
        <v>743</v>
      </c>
      <c r="O47" s="107">
        <f t="shared" si="12"/>
        <v>740</v>
      </c>
      <c r="P47" s="107">
        <f t="shared" si="12"/>
        <v>744</v>
      </c>
      <c r="Q47" s="107">
        <f t="shared" si="12"/>
        <v>739</v>
      </c>
      <c r="R47" s="107">
        <f t="shared" si="12"/>
        <v>736</v>
      </c>
      <c r="S47" s="107">
        <f t="shared" si="12"/>
        <v>733</v>
      </c>
      <c r="T47" s="107">
        <f t="shared" si="12"/>
        <v>730</v>
      </c>
      <c r="U47" s="107">
        <f t="shared" si="12"/>
        <v>724</v>
      </c>
      <c r="V47" s="107">
        <f t="shared" si="12"/>
        <v>721</v>
      </c>
      <c r="W47" s="107">
        <f t="shared" si="12"/>
        <v>717</v>
      </c>
      <c r="X47" s="107">
        <f t="shared" si="12"/>
        <v>711</v>
      </c>
      <c r="Y47" s="107">
        <f t="shared" si="12"/>
        <v>704</v>
      </c>
      <c r="Z47" s="107">
        <f t="shared" si="12"/>
        <v>699</v>
      </c>
      <c r="AA47" s="107">
        <f t="shared" si="12"/>
        <v>694</v>
      </c>
      <c r="AB47" s="107">
        <f t="shared" si="12"/>
        <v>689</v>
      </c>
      <c r="AC47" s="107">
        <f t="shared" si="12"/>
        <v>684</v>
      </c>
      <c r="AD47" s="107">
        <f t="shared" si="12"/>
        <v>679</v>
      </c>
      <c r="AE47" s="107">
        <f t="shared" si="12"/>
        <v>676</v>
      </c>
      <c r="AF47" s="107">
        <f t="shared" si="12"/>
        <v>673</v>
      </c>
      <c r="AG47" s="107">
        <f t="shared" si="12"/>
        <v>670</v>
      </c>
      <c r="AH47" s="107">
        <f t="shared" si="12"/>
        <v>666</v>
      </c>
      <c r="AI47" s="107">
        <f t="shared" si="12"/>
        <v>663</v>
      </c>
      <c r="AJ47" s="107">
        <f t="shared" si="12"/>
        <v>659</v>
      </c>
      <c r="AK47" s="107">
        <f t="shared" si="12"/>
        <v>655</v>
      </c>
      <c r="AL47" s="107">
        <f t="shared" si="12"/>
        <v>652</v>
      </c>
      <c r="AM47" s="107">
        <f t="shared" si="12"/>
        <v>649</v>
      </c>
      <c r="AN47" s="107">
        <f t="shared" si="12"/>
        <v>646</v>
      </c>
      <c r="AO47" s="107">
        <f t="shared" si="12"/>
        <v>643</v>
      </c>
      <c r="AP47" s="107">
        <f t="shared" si="12"/>
        <v>640</v>
      </c>
      <c r="AQ47" s="107">
        <f t="shared" si="12"/>
        <v>636</v>
      </c>
      <c r="AR47" s="107">
        <f t="shared" si="12"/>
        <v>632</v>
      </c>
      <c r="AS47" s="107">
        <f t="shared" si="12"/>
        <v>628</v>
      </c>
      <c r="AT47" s="107">
        <f t="shared" si="12"/>
        <v>624</v>
      </c>
      <c r="AU47" s="107">
        <f t="shared" si="12"/>
        <v>616</v>
      </c>
      <c r="AV47" s="107">
        <f t="shared" si="12"/>
        <v>609</v>
      </c>
      <c r="AW47" s="107">
        <f t="shared" si="12"/>
        <v>605</v>
      </c>
      <c r="AX47" s="107">
        <f t="shared" si="12"/>
        <v>601</v>
      </c>
      <c r="AY47" s="107">
        <f t="shared" si="12"/>
        <v>597</v>
      </c>
      <c r="AZ47" s="107">
        <f t="shared" si="12"/>
        <v>594</v>
      </c>
      <c r="BA47" s="107">
        <f t="shared" si="12"/>
        <v>594</v>
      </c>
      <c r="BB47" s="107">
        <f t="shared" si="12"/>
        <v>594</v>
      </c>
      <c r="BC47" s="107">
        <f t="shared" si="12"/>
        <v>594</v>
      </c>
      <c r="BD47" s="107">
        <f t="shared" si="12"/>
        <v>594</v>
      </c>
      <c r="BE47" s="107">
        <f t="shared" si="12"/>
        <v>594</v>
      </c>
      <c r="BF47" s="107">
        <f t="shared" si="12"/>
        <v>594</v>
      </c>
      <c r="BG47" s="107">
        <f t="shared" si="12"/>
        <v>594</v>
      </c>
      <c r="BH47" s="107">
        <f t="shared" si="12"/>
        <v>594</v>
      </c>
      <c r="BI47" s="107">
        <f t="shared" si="12"/>
        <v>594</v>
      </c>
      <c r="BJ47" s="107">
        <f t="shared" si="12"/>
        <v>594</v>
      </c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3">
        <f>SUM(P47:CD47)</f>
        <v>30678</v>
      </c>
    </row>
    <row r="48" spans="1:83" ht="15.75" customHeight="1" x14ac:dyDescent="0.3"/>
    <row r="49" spans="5:54" ht="15.75" customHeight="1" x14ac:dyDescent="0.3"/>
    <row r="50" spans="5:54" ht="15.75" customHeight="1" x14ac:dyDescent="0.3"/>
    <row r="51" spans="5:54" ht="36" customHeight="1" x14ac:dyDescent="0.3">
      <c r="E51" s="156" t="s">
        <v>55</v>
      </c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8"/>
    </row>
    <row r="52" spans="5:54" ht="15.75" customHeight="1" x14ac:dyDescent="0.3"/>
    <row r="53" spans="5:54" ht="15.75" customHeight="1" x14ac:dyDescent="0.3"/>
    <row r="54" spans="5:54" ht="15.75" customHeight="1" x14ac:dyDescent="0.3"/>
    <row r="55" spans="5:54" ht="15.75" customHeight="1" x14ac:dyDescent="0.3"/>
    <row r="56" spans="5:54" ht="15.75" customHeight="1" x14ac:dyDescent="0.3"/>
    <row r="57" spans="5:54" ht="15.75" customHeight="1" x14ac:dyDescent="0.3"/>
    <row r="58" spans="5:54" ht="15.75" customHeight="1" x14ac:dyDescent="0.3"/>
    <row r="59" spans="5:54" ht="15.75" customHeight="1" x14ac:dyDescent="0.3"/>
    <row r="60" spans="5:54" ht="15.75" customHeight="1" x14ac:dyDescent="0.3"/>
    <row r="61" spans="5:54" ht="15.75" customHeight="1" x14ac:dyDescent="0.3"/>
    <row r="62" spans="5:54" ht="15.75" customHeight="1" x14ac:dyDescent="0.3"/>
    <row r="63" spans="5:54" ht="15.75" customHeight="1" x14ac:dyDescent="0.3"/>
    <row r="64" spans="5:5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381.75" customHeight="1" x14ac:dyDescent="0.3"/>
    <row r="85" ht="223.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3">
    <mergeCell ref="E51:BB51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  <mergeCell ref="K3:K6"/>
    <mergeCell ref="B8:B9"/>
    <mergeCell ref="C8:C9"/>
    <mergeCell ref="D8:D9"/>
    <mergeCell ref="E8:G8"/>
    <mergeCell ref="H8:H9"/>
    <mergeCell ref="I8:I9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D8047"/>
    <outlinePr summaryBelow="0" summaryRight="0"/>
  </sheetPr>
  <dimension ref="B1:N1000"/>
  <sheetViews>
    <sheetView showGridLines="0" topLeftCell="F1" zoomScale="150" workbookViewId="0">
      <selection activeCell="F9" sqref="F9"/>
    </sheetView>
  </sheetViews>
  <sheetFormatPr defaultColWidth="11.19921875" defaultRowHeight="15" customHeight="1" x14ac:dyDescent="0.3"/>
  <cols>
    <col min="1" max="1" width="2.3984375" customWidth="1"/>
    <col min="2" max="2" width="9" customWidth="1"/>
    <col min="3" max="3" width="9.296875" customWidth="1"/>
    <col min="4" max="4" width="33.3984375" customWidth="1"/>
    <col min="5" max="5" width="24" customWidth="1"/>
    <col min="6" max="6" width="72" customWidth="1"/>
    <col min="7" max="7" width="24" customWidth="1"/>
    <col min="8" max="8" width="15.09765625" customWidth="1"/>
    <col min="9" max="9" width="17.69921875" customWidth="1"/>
    <col min="10" max="10" width="39.09765625" customWidth="1"/>
    <col min="11" max="11" width="3" customWidth="1"/>
    <col min="12" max="12" width="15.69921875" customWidth="1"/>
    <col min="13" max="13" width="3" customWidth="1"/>
    <col min="14" max="14" width="14.3984375" customWidth="1"/>
    <col min="15" max="26" width="13.3984375" customWidth="1"/>
  </cols>
  <sheetData>
    <row r="1" spans="2:14" ht="36" customHeight="1" x14ac:dyDescent="0.3">
      <c r="B1" s="1" t="s">
        <v>82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x14ac:dyDescent="0.3">
      <c r="B2" s="3" t="s">
        <v>56</v>
      </c>
      <c r="C2" s="2"/>
      <c r="D2" s="2"/>
      <c r="E2" s="3"/>
      <c r="F2" s="2"/>
      <c r="G2" s="2"/>
      <c r="H2" s="2"/>
      <c r="I2" s="2"/>
      <c r="J2" s="2"/>
      <c r="K2" s="2"/>
    </row>
    <row r="3" spans="2:14" ht="36" customHeight="1" x14ac:dyDescent="0.3">
      <c r="B3" s="110" t="s">
        <v>57</v>
      </c>
      <c r="C3" s="111" t="s">
        <v>9</v>
      </c>
      <c r="D3" s="111" t="s">
        <v>58</v>
      </c>
      <c r="E3" s="111" t="s">
        <v>6</v>
      </c>
      <c r="F3" s="111" t="s">
        <v>59</v>
      </c>
      <c r="G3" s="112" t="s">
        <v>7</v>
      </c>
      <c r="H3" s="112" t="s">
        <v>60</v>
      </c>
      <c r="I3" s="113" t="s">
        <v>61</v>
      </c>
      <c r="J3" s="113" t="s">
        <v>62</v>
      </c>
      <c r="L3" s="114" t="s">
        <v>63</v>
      </c>
      <c r="N3" s="114" t="s">
        <v>60</v>
      </c>
    </row>
    <row r="4" spans="2:14" ht="18" customHeight="1" x14ac:dyDescent="0.3">
      <c r="B4" s="115" t="s">
        <v>64</v>
      </c>
      <c r="C4" s="116">
        <v>1</v>
      </c>
      <c r="D4" s="116" t="s">
        <v>65</v>
      </c>
      <c r="E4" s="116" t="s">
        <v>66</v>
      </c>
      <c r="F4" s="116" t="s">
        <v>81</v>
      </c>
      <c r="G4" s="117"/>
      <c r="H4" s="118">
        <v>40</v>
      </c>
      <c r="I4" s="119" t="s">
        <v>67</v>
      </c>
      <c r="J4" s="120"/>
      <c r="L4" s="121" t="s">
        <v>68</v>
      </c>
      <c r="N4" s="122">
        <v>1</v>
      </c>
    </row>
    <row r="5" spans="2:14" ht="18" customHeight="1" x14ac:dyDescent="0.3">
      <c r="B5" s="115" t="s">
        <v>64</v>
      </c>
      <c r="C5" s="116">
        <v>2</v>
      </c>
      <c r="D5" s="116" t="s">
        <v>69</v>
      </c>
      <c r="E5" s="116" t="s">
        <v>70</v>
      </c>
      <c r="F5" s="116" t="s">
        <v>118</v>
      </c>
      <c r="G5" s="117"/>
      <c r="H5" s="118">
        <v>40</v>
      </c>
      <c r="I5" s="119" t="s">
        <v>67</v>
      </c>
      <c r="J5" s="120"/>
      <c r="L5" s="123" t="s">
        <v>71</v>
      </c>
      <c r="N5" s="122">
        <v>2</v>
      </c>
    </row>
    <row r="6" spans="2:14" ht="18" customHeight="1" x14ac:dyDescent="0.3">
      <c r="B6" s="115" t="s">
        <v>64</v>
      </c>
      <c r="C6" s="116">
        <v>3</v>
      </c>
      <c r="D6" s="116" t="s">
        <v>72</v>
      </c>
      <c r="E6" s="116" t="s">
        <v>73</v>
      </c>
      <c r="F6" s="116" t="s">
        <v>119</v>
      </c>
      <c r="G6" s="117"/>
      <c r="H6" s="118">
        <v>80</v>
      </c>
      <c r="I6" s="119" t="s">
        <v>67</v>
      </c>
      <c r="J6" s="120"/>
      <c r="L6" s="124" t="s">
        <v>67</v>
      </c>
      <c r="N6" s="122">
        <v>4</v>
      </c>
    </row>
    <row r="7" spans="2:14" ht="18" customHeight="1" x14ac:dyDescent="0.3">
      <c r="B7" s="115" t="s">
        <v>74</v>
      </c>
      <c r="C7" s="116">
        <v>4</v>
      </c>
      <c r="D7" s="116" t="s">
        <v>75</v>
      </c>
      <c r="E7" s="116" t="s">
        <v>76</v>
      </c>
      <c r="F7" s="116" t="s">
        <v>120</v>
      </c>
      <c r="G7" s="117"/>
      <c r="H7" s="118">
        <v>40</v>
      </c>
      <c r="I7" s="119" t="s">
        <v>67</v>
      </c>
      <c r="J7" s="120"/>
      <c r="N7" s="122">
        <v>8</v>
      </c>
    </row>
    <row r="8" spans="2:14" ht="18" customHeight="1" x14ac:dyDescent="0.3">
      <c r="B8" s="115"/>
      <c r="C8" s="116"/>
      <c r="D8" s="116"/>
      <c r="E8" s="116"/>
      <c r="F8" s="116"/>
      <c r="G8" s="117"/>
      <c r="H8" s="118"/>
      <c r="I8" s="119"/>
      <c r="J8" s="120"/>
      <c r="N8" s="122">
        <v>16</v>
      </c>
    </row>
    <row r="9" spans="2:14" ht="18" customHeight="1" x14ac:dyDescent="0.3">
      <c r="B9" s="115"/>
      <c r="C9" s="116"/>
      <c r="D9" s="116"/>
      <c r="E9" s="116"/>
      <c r="F9" s="116"/>
      <c r="G9" s="117"/>
      <c r="H9" s="118"/>
      <c r="I9" s="119"/>
      <c r="J9" s="120"/>
      <c r="N9" s="122">
        <v>24</v>
      </c>
    </row>
    <row r="10" spans="2:14" ht="18" customHeight="1" x14ac:dyDescent="0.3">
      <c r="B10" s="115"/>
      <c r="C10" s="116"/>
      <c r="D10" s="116"/>
      <c r="E10" s="116"/>
      <c r="F10" s="116"/>
      <c r="G10" s="117"/>
      <c r="H10" s="118"/>
      <c r="I10" s="119"/>
      <c r="J10" s="120"/>
      <c r="N10" s="122">
        <v>40</v>
      </c>
    </row>
    <row r="11" spans="2:14" ht="18" customHeight="1" x14ac:dyDescent="0.3">
      <c r="B11" s="115"/>
      <c r="C11" s="116"/>
      <c r="D11" s="116"/>
      <c r="E11" s="116"/>
      <c r="F11" s="116"/>
      <c r="G11" s="117"/>
      <c r="H11" s="118"/>
      <c r="I11" s="119"/>
      <c r="J11" s="120"/>
      <c r="N11" s="125">
        <v>80</v>
      </c>
    </row>
    <row r="12" spans="2:14" ht="18" customHeight="1" x14ac:dyDescent="0.3">
      <c r="B12" s="115"/>
      <c r="C12" s="116"/>
      <c r="D12" s="116"/>
      <c r="E12" s="116"/>
      <c r="F12" s="116"/>
      <c r="G12" s="117"/>
      <c r="H12" s="118"/>
      <c r="I12" s="119"/>
      <c r="J12" s="120"/>
    </row>
    <row r="13" spans="2:14" ht="18" customHeight="1" x14ac:dyDescent="0.3">
      <c r="B13" s="115"/>
      <c r="C13" s="116"/>
      <c r="D13" s="116"/>
      <c r="E13" s="116"/>
      <c r="F13" s="116"/>
      <c r="G13" s="117"/>
      <c r="H13" s="118"/>
      <c r="I13" s="119"/>
      <c r="J13" s="120"/>
    </row>
    <row r="14" spans="2:14" ht="18" customHeight="1" x14ac:dyDescent="0.3">
      <c r="B14" s="115"/>
      <c r="C14" s="116"/>
      <c r="D14" s="116"/>
      <c r="E14" s="116"/>
      <c r="F14" s="116"/>
      <c r="G14" s="117"/>
      <c r="H14" s="118"/>
      <c r="I14" s="119"/>
      <c r="J14" s="120"/>
    </row>
    <row r="15" spans="2:14" ht="15.75" customHeight="1" x14ac:dyDescent="0.3">
      <c r="B15" s="115"/>
      <c r="C15" s="116"/>
      <c r="D15" s="116"/>
      <c r="E15" s="116"/>
      <c r="F15" s="116"/>
      <c r="G15" s="117"/>
      <c r="H15" s="118"/>
      <c r="I15" s="119"/>
      <c r="J15" s="120"/>
    </row>
    <row r="16" spans="2:14" ht="15.75" customHeight="1" x14ac:dyDescent="0.3">
      <c r="B16" s="115"/>
      <c r="C16" s="116"/>
      <c r="D16" s="116"/>
      <c r="E16" s="116"/>
      <c r="F16" s="116"/>
      <c r="G16" s="117"/>
      <c r="H16" s="118"/>
      <c r="I16" s="119"/>
      <c r="J16" s="120"/>
    </row>
    <row r="17" spans="2:10" ht="15.75" customHeight="1" x14ac:dyDescent="0.3">
      <c r="B17" s="115"/>
      <c r="C17" s="116"/>
      <c r="D17" s="116"/>
      <c r="E17" s="116"/>
      <c r="F17" s="116"/>
      <c r="G17" s="117"/>
      <c r="H17" s="118"/>
      <c r="I17" s="119"/>
      <c r="J17" s="120"/>
    </row>
    <row r="18" spans="2:10" ht="15.75" customHeight="1" x14ac:dyDescent="0.3">
      <c r="B18" s="115"/>
      <c r="C18" s="116"/>
      <c r="D18" s="116"/>
      <c r="E18" s="116"/>
      <c r="F18" s="116"/>
      <c r="G18" s="117"/>
      <c r="H18" s="118"/>
      <c r="I18" s="119"/>
      <c r="J18" s="120"/>
    </row>
    <row r="19" spans="2:10" ht="15.75" customHeight="1" x14ac:dyDescent="0.3">
      <c r="B19" s="115"/>
      <c r="C19" s="116"/>
      <c r="D19" s="116"/>
      <c r="E19" s="116"/>
      <c r="F19" s="116"/>
      <c r="G19" s="117"/>
      <c r="H19" s="118"/>
      <c r="I19" s="119"/>
      <c r="J19" s="120"/>
    </row>
    <row r="20" spans="2:10" ht="15.75" customHeight="1" x14ac:dyDescent="0.3">
      <c r="B20" s="115"/>
      <c r="C20" s="116"/>
      <c r="D20" s="116"/>
      <c r="E20" s="116"/>
      <c r="F20" s="116"/>
      <c r="G20" s="117"/>
      <c r="H20" s="118"/>
      <c r="I20" s="119"/>
      <c r="J20" s="120"/>
    </row>
    <row r="21" spans="2:10" ht="15.75" customHeight="1" x14ac:dyDescent="0.3">
      <c r="B21" s="115"/>
      <c r="C21" s="116"/>
      <c r="D21" s="116"/>
      <c r="E21" s="116"/>
      <c r="F21" s="116"/>
      <c r="G21" s="117"/>
      <c r="H21" s="118"/>
      <c r="I21" s="119"/>
      <c r="J21" s="120"/>
    </row>
    <row r="22" spans="2:10" ht="15.75" customHeight="1" x14ac:dyDescent="0.3">
      <c r="B22" s="115"/>
      <c r="C22" s="116"/>
      <c r="D22" s="116"/>
      <c r="E22" s="116"/>
      <c r="F22" s="116"/>
      <c r="G22" s="117"/>
      <c r="H22" s="118"/>
      <c r="I22" s="119"/>
      <c r="J22" s="120"/>
    </row>
    <row r="23" spans="2:10" ht="18" customHeight="1" x14ac:dyDescent="0.3">
      <c r="B23" s="115"/>
      <c r="C23" s="116"/>
      <c r="D23" s="116"/>
      <c r="E23" s="116"/>
      <c r="F23" s="116"/>
      <c r="G23" s="117"/>
      <c r="H23" s="118"/>
      <c r="I23" s="119"/>
      <c r="J23" s="120"/>
    </row>
    <row r="24" spans="2:10" ht="18" customHeight="1" x14ac:dyDescent="0.3">
      <c r="B24" s="115"/>
      <c r="C24" s="116"/>
      <c r="D24" s="116"/>
      <c r="E24" s="116"/>
      <c r="F24" s="116"/>
      <c r="G24" s="117"/>
      <c r="H24" s="118"/>
      <c r="I24" s="119"/>
      <c r="J24" s="120"/>
    </row>
    <row r="25" spans="2:10" ht="18" customHeight="1" x14ac:dyDescent="0.3">
      <c r="B25" s="115"/>
      <c r="C25" s="116"/>
      <c r="D25" s="116"/>
      <c r="E25" s="116"/>
      <c r="F25" s="116"/>
      <c r="G25" s="117"/>
      <c r="H25" s="118"/>
      <c r="I25" s="119"/>
      <c r="J25" s="120"/>
    </row>
    <row r="26" spans="2:10" ht="18" customHeight="1" x14ac:dyDescent="0.3">
      <c r="B26" s="115"/>
      <c r="C26" s="116"/>
      <c r="D26" s="116"/>
      <c r="E26" s="116"/>
      <c r="F26" s="116"/>
      <c r="G26" s="117"/>
      <c r="H26" s="118"/>
      <c r="I26" s="119"/>
      <c r="J26" s="120"/>
    </row>
    <row r="27" spans="2:10" ht="18" customHeight="1" x14ac:dyDescent="0.3">
      <c r="B27" s="115"/>
      <c r="C27" s="116"/>
      <c r="D27" s="116"/>
      <c r="E27" s="116"/>
      <c r="F27" s="116"/>
      <c r="G27" s="117"/>
      <c r="H27" s="118"/>
      <c r="I27" s="119"/>
      <c r="J27" s="120"/>
    </row>
    <row r="28" spans="2:10" ht="18" customHeight="1" x14ac:dyDescent="0.3">
      <c r="B28" s="115"/>
      <c r="C28" s="116"/>
      <c r="D28" s="116"/>
      <c r="E28" s="116"/>
      <c r="F28" s="116"/>
      <c r="G28" s="117"/>
      <c r="H28" s="118"/>
      <c r="I28" s="119"/>
      <c r="J28" s="120"/>
    </row>
    <row r="29" spans="2:10" ht="18" customHeight="1" x14ac:dyDescent="0.3">
      <c r="B29" s="115"/>
      <c r="C29" s="116"/>
      <c r="D29" s="116"/>
      <c r="E29" s="116"/>
      <c r="F29" s="116"/>
      <c r="G29" s="117"/>
      <c r="H29" s="118"/>
      <c r="I29" s="119"/>
      <c r="J29" s="120"/>
    </row>
    <row r="30" spans="2:10" ht="18" customHeight="1" x14ac:dyDescent="0.3">
      <c r="B30" s="115"/>
      <c r="C30" s="116"/>
      <c r="D30" s="116"/>
      <c r="E30" s="116"/>
      <c r="F30" s="116"/>
      <c r="G30" s="117"/>
      <c r="H30" s="118"/>
      <c r="I30" s="119"/>
      <c r="J30" s="120"/>
    </row>
    <row r="31" spans="2:10" ht="15.75" customHeight="1" x14ac:dyDescent="0.3">
      <c r="B31" s="115"/>
      <c r="C31" s="116"/>
      <c r="D31" s="116"/>
      <c r="E31" s="116"/>
      <c r="F31" s="116"/>
      <c r="G31" s="117"/>
      <c r="H31" s="118"/>
      <c r="I31" s="119"/>
      <c r="J31" s="120"/>
    </row>
    <row r="32" spans="2:10" ht="15.75" customHeight="1" x14ac:dyDescent="0.3">
      <c r="B32" s="115"/>
      <c r="C32" s="116"/>
      <c r="D32" s="116"/>
      <c r="E32" s="116"/>
      <c r="F32" s="116"/>
      <c r="G32" s="117"/>
      <c r="H32" s="118"/>
      <c r="I32" s="119"/>
      <c r="J32" s="120"/>
    </row>
    <row r="33" spans="2:10" ht="15.75" customHeight="1" x14ac:dyDescent="0.3">
      <c r="B33" s="115"/>
      <c r="C33" s="116"/>
      <c r="D33" s="116"/>
      <c r="E33" s="116"/>
      <c r="F33" s="116"/>
      <c r="G33" s="117"/>
      <c r="H33" s="118"/>
      <c r="I33" s="119"/>
      <c r="J33" s="120"/>
    </row>
    <row r="34" spans="2:10" ht="15.75" customHeight="1" x14ac:dyDescent="0.3">
      <c r="B34" s="115"/>
      <c r="C34" s="116"/>
      <c r="D34" s="116"/>
      <c r="E34" s="116"/>
      <c r="F34" s="116"/>
      <c r="G34" s="117"/>
      <c r="H34" s="118"/>
      <c r="I34" s="119"/>
      <c r="J34" s="120"/>
    </row>
    <row r="35" spans="2:10" ht="15.75" customHeight="1" x14ac:dyDescent="0.3">
      <c r="B35" s="115"/>
      <c r="C35" s="116"/>
      <c r="D35" s="116"/>
      <c r="E35" s="116"/>
      <c r="F35" s="116"/>
      <c r="G35" s="117"/>
      <c r="H35" s="118"/>
      <c r="I35" s="119"/>
      <c r="J35" s="120"/>
    </row>
    <row r="36" spans="2:10" ht="15.75" customHeight="1" x14ac:dyDescent="0.3">
      <c r="B36" s="115"/>
      <c r="C36" s="116"/>
      <c r="D36" s="116"/>
      <c r="E36" s="116"/>
      <c r="F36" s="116"/>
      <c r="G36" s="117"/>
      <c r="H36" s="118"/>
      <c r="I36" s="119"/>
      <c r="J36" s="120"/>
    </row>
    <row r="37" spans="2:10" ht="15.75" customHeight="1" x14ac:dyDescent="0.3">
      <c r="B37" s="115"/>
      <c r="C37" s="116"/>
      <c r="D37" s="116"/>
      <c r="E37" s="116"/>
      <c r="F37" s="116"/>
      <c r="G37" s="117"/>
      <c r="H37" s="118"/>
      <c r="I37" s="119"/>
      <c r="J37" s="120"/>
    </row>
    <row r="38" spans="2:10" ht="15.75" customHeight="1" x14ac:dyDescent="0.3">
      <c r="B38" s="115"/>
      <c r="C38" s="116"/>
      <c r="D38" s="116"/>
      <c r="E38" s="116"/>
      <c r="F38" s="116"/>
      <c r="G38" s="117"/>
      <c r="H38" s="118"/>
      <c r="I38" s="119"/>
      <c r="J38" s="120"/>
    </row>
    <row r="39" spans="2:10" ht="15.75" customHeight="1" x14ac:dyDescent="0.3">
      <c r="B39" s="115"/>
      <c r="C39" s="116"/>
      <c r="D39" s="116"/>
      <c r="E39" s="116"/>
      <c r="F39" s="116"/>
      <c r="G39" s="117"/>
      <c r="H39" s="118"/>
      <c r="I39" s="119"/>
      <c r="J39" s="120"/>
    </row>
    <row r="40" spans="2:10" ht="16.5" customHeight="1" x14ac:dyDescent="0.3">
      <c r="B40" s="126"/>
      <c r="C40" s="127"/>
      <c r="D40" s="127"/>
      <c r="E40" s="127"/>
      <c r="F40" s="127"/>
      <c r="G40" s="128"/>
      <c r="H40" s="128"/>
      <c r="I40" s="129"/>
      <c r="J40" s="130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H4:H40">
    <cfRule type="colorScale" priority="3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4" operator="equal">
      <formula>$L$6</formula>
    </cfRule>
    <cfRule type="cellIs" dxfId="5" priority="5" operator="equal">
      <formula>$L$5</formula>
    </cfRule>
    <cfRule type="cellIs" dxfId="4" priority="6" operator="equal">
      <formula>$L$4</formula>
    </cfRule>
    <cfRule type="containsText" dxfId="3" priority="7" operator="containsText" text="Not Started">
      <formula>NOT(ISERROR(SEARCH(("Not Started"),(I4))))</formula>
    </cfRule>
    <cfRule type="colorScale" priority="8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1" operator="equal">
      <formula>$L$4</formula>
    </cfRule>
  </conditionalFormatting>
  <conditionalFormatting sqref="L4:L6">
    <cfRule type="containsText" dxfId="1" priority="9" operator="containsText" text="In Progress">
      <formula>NOT(ISERROR(SEARCH(("In Progress"),(L4))))</formula>
    </cfRule>
    <cfRule type="colorScale" priority="10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2" operator="equal">
      <formula>$L$6</formula>
    </cfRule>
  </conditionalFormatting>
  <conditionalFormatting sqref="N4:N11">
    <cfRule type="colorScale" priority="11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100-000000000000}">
      <formula1>$N$4:$N$11</formula1>
    </dataValidation>
    <dataValidation type="list" allowBlank="1" showErrorMessage="1" sqref="I4:I40" xr:uid="{00000000-0002-0000-0100-000001000000}">
      <formula1>$L$4:$L$6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BLANK ONE SPOR Chart &amp; Burndown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Cardinali</cp:lastModifiedBy>
  <dcterms:modified xsi:type="dcterms:W3CDTF">2024-07-24T11:03:29Z</dcterms:modified>
</cp:coreProperties>
</file>