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arrollo\Desktop\"/>
    </mc:Choice>
  </mc:AlternateContent>
  <xr:revisionPtr revIDLastSave="0" documentId="8_{0B383924-0D8A-415A-BB26-FEEEE13C0AD2}" xr6:coauthVersionLast="36" xr6:coauthVersionMax="36" xr10:uidLastSave="{00000000-0000-0000-0000-000000000000}"/>
  <bookViews>
    <workbookView xWindow="0" yWindow="0" windowWidth="19200" windowHeight="9240" activeTab="4" xr2:uid="{00000000-000D-0000-FFFF-FFFF00000000}"/>
  </bookViews>
  <sheets>
    <sheet name="Conectores Y-O" sheetId="5" r:id="rId1"/>
    <sheet name="CONDICIONALES COMPUESTOS" sheetId="1" r:id="rId2"/>
    <sheet name="PORCENTAJES" sheetId="3" r:id="rId3"/>
    <sheet name="ARTICULOS" sheetId="2" r:id="rId4"/>
    <sheet name="TOTALES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7" i="5" l="1"/>
  <c r="F58" i="5"/>
  <c r="F59" i="5"/>
  <c r="F60" i="5"/>
  <c r="F61" i="5"/>
  <c r="F62" i="5"/>
  <c r="F63" i="5"/>
  <c r="F56" i="5"/>
  <c r="D20" i="4"/>
  <c r="C20" i="4"/>
  <c r="B20" i="4"/>
  <c r="D19" i="4"/>
  <c r="C19" i="4"/>
  <c r="B19" i="4"/>
  <c r="B26" i="4"/>
  <c r="B25" i="4"/>
  <c r="B24" i="4"/>
  <c r="B23" i="4"/>
  <c r="B22" i="4"/>
  <c r="B21" i="4"/>
  <c r="D18" i="4"/>
  <c r="C18" i="4"/>
  <c r="B18" i="4"/>
  <c r="D17" i="4"/>
  <c r="C17" i="4"/>
  <c r="B17" i="4"/>
  <c r="D6" i="4"/>
  <c r="D7" i="4"/>
  <c r="D8" i="4"/>
  <c r="D9" i="4"/>
  <c r="D10" i="4"/>
  <c r="D11" i="4"/>
  <c r="D5" i="4"/>
  <c r="C6" i="4"/>
  <c r="C7" i="4"/>
  <c r="C8" i="4"/>
  <c r="C9" i="4"/>
  <c r="C10" i="4"/>
  <c r="C11" i="4"/>
  <c r="C5" i="4"/>
  <c r="B6" i="4"/>
  <c r="B7" i="4"/>
  <c r="B8" i="4"/>
  <c r="B9" i="4"/>
  <c r="B10" i="4"/>
  <c r="B11" i="4"/>
  <c r="B5" i="4"/>
  <c r="A6" i="4"/>
  <c r="A7" i="4"/>
  <c r="A8" i="4"/>
  <c r="A9" i="4"/>
  <c r="A10" i="4"/>
  <c r="A11" i="4"/>
  <c r="A5" i="4"/>
  <c r="D6" i="2"/>
  <c r="D7" i="2"/>
  <c r="D8" i="2"/>
  <c r="D9" i="2"/>
  <c r="D10" i="2"/>
  <c r="D11" i="2"/>
  <c r="D5" i="2"/>
  <c r="C6" i="2"/>
  <c r="C7" i="2"/>
  <c r="C8" i="2"/>
  <c r="C9" i="2"/>
  <c r="C10" i="2"/>
  <c r="C11" i="2"/>
  <c r="C5" i="2"/>
  <c r="B6" i="2"/>
  <c r="B7" i="2"/>
  <c r="B8" i="2"/>
  <c r="B9" i="2"/>
  <c r="B10" i="2"/>
  <c r="B11" i="2"/>
  <c r="B5" i="2"/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3" i="1"/>
  <c r="D43" i="5"/>
  <c r="D44" i="5"/>
  <c r="D45" i="5"/>
  <c r="D46" i="5"/>
  <c r="D47" i="5"/>
  <c r="D48" i="5"/>
  <c r="D42" i="5"/>
  <c r="E22" i="5"/>
  <c r="E23" i="5"/>
  <c r="E24" i="5"/>
  <c r="E25" i="5"/>
  <c r="E26" i="5"/>
  <c r="E27" i="5"/>
  <c r="E28" i="5"/>
  <c r="E29" i="5"/>
  <c r="E21" i="5"/>
  <c r="D22" i="5"/>
  <c r="D23" i="5"/>
  <c r="D24" i="5"/>
  <c r="D25" i="5"/>
  <c r="D26" i="5"/>
  <c r="D27" i="5"/>
  <c r="D28" i="5"/>
  <c r="D29" i="5"/>
  <c r="D21" i="5"/>
  <c r="F5" i="5"/>
  <c r="F6" i="5"/>
  <c r="F7" i="5"/>
  <c r="F8" i="5"/>
  <c r="F9" i="5"/>
  <c r="F10" i="5"/>
  <c r="F4" i="5"/>
</calcChain>
</file>

<file path=xl/sharedStrings.xml><?xml version="1.0" encoding="utf-8"?>
<sst xmlns="http://schemas.openxmlformats.org/spreadsheetml/2006/main" count="4683" uniqueCount="156">
  <si>
    <t>1. Si el vendedor es Sanchez, con comision mayor de 5.000.000 y la zona en la que trabaja es la F escriba LO ENCONTRAMOS, sino escriba ESTA PERDIDO</t>
  </si>
  <si>
    <t>2. Calcule el 33,3% a la comision si el vededor es Pineda o bonilla,  o el 56% si el vendedor es Sanchez o Martinez</t>
  </si>
  <si>
    <t>3. Escriba DEBE PROMOVERSE, si la suma de la venta con la comision es menor de 34.000.000, sino restar a la venta la comision</t>
  </si>
  <si>
    <t>FECHA</t>
  </si>
  <si>
    <t>VENDEDOR</t>
  </si>
  <si>
    <t>ZONA</t>
  </si>
  <si>
    <t>PRODUCTO</t>
  </si>
  <si>
    <t>VENTAS</t>
  </si>
  <si>
    <t>COMISIÓN</t>
  </si>
  <si>
    <t>CONDICION 1</t>
  </si>
  <si>
    <t>CONDICION 2</t>
  </si>
  <si>
    <t>CONDICION 3</t>
  </si>
  <si>
    <t>PINEDA</t>
  </si>
  <si>
    <t>ZONA A</t>
  </si>
  <si>
    <t>ACEITE S&amp;S</t>
  </si>
  <si>
    <t>SÁNCHEZ</t>
  </si>
  <si>
    <t>ZONA F</t>
  </si>
  <si>
    <t>ACEITE SOY SABOR</t>
  </si>
  <si>
    <t>ZONA E</t>
  </si>
  <si>
    <t>ACEITE OLEOPALMA</t>
  </si>
  <si>
    <t>VÁSQUEZ</t>
  </si>
  <si>
    <t>ZONA D</t>
  </si>
  <si>
    <t>ACEITE GIRASOL</t>
  </si>
  <si>
    <t>ZONA C</t>
  </si>
  <si>
    <t>ACEITE GOURMET</t>
  </si>
  <si>
    <t>GUTIERREZ</t>
  </si>
  <si>
    <t>ZONA J</t>
  </si>
  <si>
    <t>MARGARINA CAMPI LIGHT</t>
  </si>
  <si>
    <t>MANTECA LA NIEVE</t>
  </si>
  <si>
    <t>CORREA</t>
  </si>
  <si>
    <t>ZONA H</t>
  </si>
  <si>
    <t>ZONA G</t>
  </si>
  <si>
    <t>ECHEVERRI</t>
  </si>
  <si>
    <t>MARTÍNEZ</t>
  </si>
  <si>
    <t>BONILLA</t>
  </si>
  <si>
    <t>PÉREZ</t>
  </si>
  <si>
    <t>BEDOYA</t>
  </si>
  <si>
    <t>CASTAÑEDA</t>
  </si>
  <si>
    <t>DIAZ</t>
  </si>
  <si>
    <t>ZONA B</t>
  </si>
  <si>
    <t>ARANGO</t>
  </si>
  <si>
    <t>CANO</t>
  </si>
  <si>
    <t>FERNÁNDEZ</t>
  </si>
  <si>
    <t>ZONA I</t>
  </si>
  <si>
    <t>CALCULO COMISIÓN Y OBSEQUIO VENDEDORES</t>
  </si>
  <si>
    <t>Artículo</t>
  </si>
  <si>
    <t>CantidadesTrimestre</t>
  </si>
  <si>
    <t>Enero</t>
  </si>
  <si>
    <t>Febrero</t>
  </si>
  <si>
    <t>Marzo</t>
  </si>
  <si>
    <t>Mouse</t>
  </si>
  <si>
    <t>Teclado</t>
  </si>
  <si>
    <t>Impresora</t>
  </si>
  <si>
    <t>Función SI anidado</t>
  </si>
  <si>
    <t>Función SI anidado y Absolutas</t>
  </si>
  <si>
    <t>Calcular</t>
  </si>
  <si>
    <t>Tenga en cuenta usar las celdas de los porcentajes  de la hoja  porcentajes en cada caso según se requiera</t>
  </si>
  <si>
    <r>
      <t>3. Para la Cantidad E</t>
    </r>
    <r>
      <rPr>
        <b/>
        <sz val="10"/>
        <rFont val="Arial"/>
        <family val="2"/>
      </rPr>
      <t>nero</t>
    </r>
    <r>
      <rPr>
        <sz val="10"/>
        <rFont val="Arial"/>
        <family val="2"/>
      </rPr>
      <t xml:space="preserve"> tenga en cuenta: Si el artículo es Impresora, la Cantidad será 20, si el artículo es Mouse, la cantidad será 35, de lo contrario la Cantidad será 40.</t>
    </r>
  </si>
  <si>
    <r>
      <t xml:space="preserve">4. Para la Cantidad </t>
    </r>
    <r>
      <rPr>
        <b/>
        <sz val="10"/>
        <rFont val="Arial"/>
        <family val="2"/>
      </rPr>
      <t>Febrero,</t>
    </r>
    <r>
      <rPr>
        <sz val="10"/>
        <rFont val="Arial"/>
        <family val="2"/>
      </rPr>
      <t xml:space="preserve"> tenga en cuenta: Si el artículo es Mouse, la cantidad se incrementará en un 4% más de la cantidad de Enero, si el artículo es teclado, la cantidad </t>
    </r>
  </si>
  <si>
    <t xml:space="preserve">   se incrementará en un 6% más de la cantidad de enero, de lo contrario se incrementará en un 5% más de la cantidad de enero.</t>
  </si>
  <si>
    <r>
      <t xml:space="preserve">5. Para la Cantidad </t>
    </r>
    <r>
      <rPr>
        <b/>
        <sz val="10"/>
        <rFont val="Arial"/>
        <family val="2"/>
      </rPr>
      <t>Marzo</t>
    </r>
    <r>
      <rPr>
        <sz val="10"/>
        <rFont val="Arial"/>
        <family val="2"/>
      </rPr>
      <t xml:space="preserve"> tenga en cuenta que será el 30% de la suma de las cantidades de Enero y Febrero.</t>
    </r>
  </si>
  <si>
    <t>6. Calcular el Total Trimestre en la hoja Totales</t>
  </si>
  <si>
    <r>
      <t xml:space="preserve">7. Para el </t>
    </r>
    <r>
      <rPr>
        <b/>
        <sz val="10"/>
        <rFont val="Arial"/>
        <family val="2"/>
      </rPr>
      <t>Valor Total Trimestre:</t>
    </r>
    <r>
      <rPr>
        <sz val="10"/>
        <rFont val="Arial"/>
        <family val="2"/>
      </rPr>
      <t xml:space="preserve">  Si el artículo es Mouse, tenga en cuenta el total trimestre y el valor unitario del Mouse, si el artículo es Impresora, tenga en cuenta el </t>
    </r>
  </si>
  <si>
    <t xml:space="preserve">    total trimestre y valor unitario de la impresora, de lo contrario tenga en cuenta el total trimestre y el valor unitario del teclado.</t>
  </si>
  <si>
    <r>
      <t xml:space="preserve">8. Para la </t>
    </r>
    <r>
      <rPr>
        <b/>
        <sz val="10"/>
        <rFont val="Arial"/>
        <family val="2"/>
      </rPr>
      <t>Comisión Vendedor</t>
    </r>
    <r>
      <rPr>
        <sz val="10"/>
        <rFont val="Arial"/>
        <family val="2"/>
      </rPr>
      <t xml:space="preserve"> tenga en cuenta: Si el artículo es Impresora, se dará al vendedor un 6% del Valor Total trimestre, si el artículo es Mouse, se dará al </t>
    </r>
  </si>
  <si>
    <t xml:space="preserve">   vendedor un 3% del Valor total trimestre, de lo contrario se dará al vendedor un 2% del Valor Total trimestre.</t>
  </si>
  <si>
    <r>
      <t xml:space="preserve">9. Para el </t>
    </r>
    <r>
      <rPr>
        <b/>
        <sz val="10"/>
        <rFont val="Arial"/>
        <family val="2"/>
      </rPr>
      <t>Obsequio</t>
    </r>
    <r>
      <rPr>
        <sz val="10"/>
        <rFont val="Arial"/>
        <family val="2"/>
      </rPr>
      <t xml:space="preserve"> tenga en cuenta:  Si el artículo es Mouse o impresora el obsequio será Pad mouse, de lo contrario será USB.</t>
    </r>
  </si>
  <si>
    <t>PORCENTAJES PARA CALCULO DE VENDEDORES</t>
  </si>
  <si>
    <t>Valor Unitario</t>
  </si>
  <si>
    <t>Porcentaje Incremento Febrero</t>
  </si>
  <si>
    <t>Porcentaje Comisión Vendedor</t>
  </si>
  <si>
    <t>TOTALES PARA CALCULO VENDEDORES</t>
  </si>
  <si>
    <t>Total Trimestre</t>
  </si>
  <si>
    <t>Valor Total Trimestre</t>
  </si>
  <si>
    <t>Comisión Vendedor</t>
  </si>
  <si>
    <t>Obsequio</t>
  </si>
  <si>
    <t>Función SI y Absolutas</t>
  </si>
  <si>
    <t>Conector Y-O</t>
  </si>
  <si>
    <t>TOTALES GENERALES</t>
  </si>
  <si>
    <t>Cantidad total por mes</t>
  </si>
  <si>
    <t>Cantidad promedio por mes</t>
  </si>
  <si>
    <t>Mayor  Valor en cada mes</t>
  </si>
  <si>
    <t>Menor Menor en cada mes</t>
  </si>
  <si>
    <t>Total Ventas Trimestre</t>
  </si>
  <si>
    <t>Promedio Ventas trimestre</t>
  </si>
  <si>
    <t>Máxima Venta Trimestre</t>
  </si>
  <si>
    <t>Mínima Venta Trimestre</t>
  </si>
  <si>
    <t>Total Comisíon por Venta</t>
  </si>
  <si>
    <t>Total Obsequios entregados</t>
  </si>
  <si>
    <t>Ejercicio 1</t>
  </si>
  <si>
    <t xml:space="preserve">SEXO </t>
  </si>
  <si>
    <t>EDAD</t>
  </si>
  <si>
    <t>ESTATURA</t>
  </si>
  <si>
    <t>PESO</t>
  </si>
  <si>
    <t>OJOS</t>
  </si>
  <si>
    <t>OBSERVACIÓN</t>
  </si>
  <si>
    <t>F</t>
  </si>
  <si>
    <t>Azules</t>
  </si>
  <si>
    <t>M</t>
  </si>
  <si>
    <t>Café</t>
  </si>
  <si>
    <t>Verdes</t>
  </si>
  <si>
    <t xml:space="preserve">Una agencia de modelaje realizó una convocatoria para contratar modelos para un comercial. </t>
  </si>
  <si>
    <r>
      <t xml:space="preserve"> - Para ser </t>
    </r>
    <r>
      <rPr>
        <b/>
        <sz val="10"/>
        <rFont val="Arial"/>
        <family val="2"/>
      </rPr>
      <t>Contratado,</t>
    </r>
    <r>
      <rPr>
        <sz val="10"/>
        <rFont val="Arial"/>
        <family val="2"/>
      </rPr>
      <t xml:space="preserve"> debe cumplir las siguientes condiciones, de lo contrario será </t>
    </r>
    <r>
      <rPr>
        <b/>
        <sz val="10"/>
        <rFont val="Arial"/>
        <family val="2"/>
      </rPr>
      <t>Descartado.</t>
    </r>
    <r>
      <rPr>
        <sz val="10"/>
        <rFont val="Arial"/>
        <family val="2"/>
      </rPr>
      <t xml:space="preserve">  </t>
    </r>
  </si>
  <si>
    <t xml:space="preserve"> - Debe ser hombre con una edad inferior o igual a 20, la estatura debe ser superior o igual a </t>
  </si>
  <si>
    <t xml:space="preserve">    1,75, el peso debe ser inferior o igual a 70 y los ojos deben ser color azules.</t>
  </si>
  <si>
    <t>Ejercicio 2</t>
  </si>
  <si>
    <t>MARCA</t>
  </si>
  <si>
    <t>MODELO</t>
  </si>
  <si>
    <t>NUMERO PUERTAS</t>
  </si>
  <si>
    <t>COLOR</t>
  </si>
  <si>
    <t>PRECIO</t>
  </si>
  <si>
    <t>Mazda</t>
  </si>
  <si>
    <t>Renault</t>
  </si>
  <si>
    <t>Toyota</t>
  </si>
  <si>
    <r>
      <t xml:space="preserve"> - Para el </t>
    </r>
    <r>
      <rPr>
        <b/>
        <sz val="10"/>
        <rFont val="Arial"/>
        <family val="2"/>
      </rPr>
      <t>color:</t>
    </r>
    <r>
      <rPr>
        <sz val="10"/>
        <rFont val="Arial"/>
        <family val="2"/>
      </rPr>
      <t xml:space="preserve"> Si marca es Toyota y modelo mayor o igual a 2000 y numero puertas </t>
    </r>
  </si>
  <si>
    <t xml:space="preserve">    mayor o igual a 3, el color sera verde, si marca es mazda y modelo es inferior</t>
  </si>
  <si>
    <t xml:space="preserve">    o igual a 1999, el color será rojo, de lo contrario el color será negro.</t>
  </si>
  <si>
    <r>
      <t xml:space="preserve"> - Para el </t>
    </r>
    <r>
      <rPr>
        <b/>
        <sz val="10"/>
        <rFont val="Arial"/>
        <family val="2"/>
      </rPr>
      <t>Precio:</t>
    </r>
    <r>
      <rPr>
        <sz val="10"/>
        <rFont val="Arial"/>
        <family val="2"/>
      </rPr>
      <t xml:space="preserve"> Si marca es Renault y modelo es superior o igual a 1998 y número </t>
    </r>
  </si>
  <si>
    <t xml:space="preserve">   puertas es superior o igual a 3 y color es negro, el precio es de 12000000, si </t>
  </si>
  <si>
    <t xml:space="preserve">   marca es Toyota y numero puertas es inferior o igual a 5 y color es verde, el </t>
  </si>
  <si>
    <t xml:space="preserve">   precio es 16500000, de lo contrario el precio es 14000000.</t>
  </si>
  <si>
    <t>Ejercicio 3</t>
  </si>
  <si>
    <t>Destino</t>
  </si>
  <si>
    <t>Hotel</t>
  </si>
  <si>
    <t>Transporte</t>
  </si>
  <si>
    <t>Valor</t>
  </si>
  <si>
    <t>Cartagena</t>
  </si>
  <si>
    <t>Decameron</t>
  </si>
  <si>
    <t>Terrestre</t>
  </si>
  <si>
    <t>San Andrés</t>
  </si>
  <si>
    <t>Luna Park</t>
  </si>
  <si>
    <t>Aéreo</t>
  </si>
  <si>
    <t>Sol y Mar</t>
  </si>
  <si>
    <t>Cali</t>
  </si>
  <si>
    <t>Hilton</t>
  </si>
  <si>
    <t>Santa Marta</t>
  </si>
  <si>
    <r>
      <t xml:space="preserve"> - Para el </t>
    </r>
    <r>
      <rPr>
        <b/>
        <sz val="10"/>
        <rFont val="Arial"/>
        <family val="2"/>
      </rPr>
      <t>Valor</t>
    </r>
    <r>
      <rPr>
        <sz val="10"/>
        <rFont val="Arial"/>
        <family val="2"/>
      </rPr>
      <t xml:space="preserve"> tenga en cuenta: Si el Destino es Cartagena o el Hotel es Hilton, el valor</t>
    </r>
  </si>
  <si>
    <t xml:space="preserve">   será 650000, si el Transporte es Aéreo o el Hotel es Decameron, el valor será 850000.</t>
  </si>
  <si>
    <t>Ejercicio 4</t>
  </si>
  <si>
    <t>Barrio</t>
  </si>
  <si>
    <t>No Habitaciones</t>
  </si>
  <si>
    <t>Garaje</t>
  </si>
  <si>
    <t>Closets</t>
  </si>
  <si>
    <t xml:space="preserve">Patio </t>
  </si>
  <si>
    <t>Valor Arriendo</t>
  </si>
  <si>
    <t>Envigado</t>
  </si>
  <si>
    <t>Si</t>
  </si>
  <si>
    <t>Belén</t>
  </si>
  <si>
    <t>No</t>
  </si>
  <si>
    <t>Itagüí</t>
  </si>
  <si>
    <t xml:space="preserve"> - Si el barrio es Belén y el número de habitaciones es superior o igual a 4 y Si tiene garaje y los closets</t>
  </si>
  <si>
    <t xml:space="preserve">   son superiores o iguales a 3 y Si tiene patio, el valor del arriendo será de 420000, si el barrio es </t>
  </si>
  <si>
    <t xml:space="preserve">   Belén y el número de habitaciones es inferior o igual a 3 y no tiene garaje y los closets son inferiores </t>
  </si>
  <si>
    <t xml:space="preserve">   a 3 y no tiene patio, el valor del arriendo será de 350000, si el barrio es Envigado y Si tiene garaje </t>
  </si>
  <si>
    <t xml:space="preserve">   y si tiene patio, el valor del arriendo será 480000, de lo contrario el valor será 300000.</t>
  </si>
  <si>
    <t>GARAJE=SI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</si>
</sst>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* #,##0.00_);_(* \(#,##0.00\);_(* &quot;-&quot;??_);_(@_)"/>
    <numFmt numFmtId="165" formatCode="_ * #,##0_ ;_ * \-#,##0_ ;_ * &quot;-&quot;??_ ;_ @_ "/>
    <numFmt numFmtId="166" formatCode="_ * #,##0.00_ ;_ * \-#,##0.00_ ;_ * &quot;-&quot;??_ ;_ @_ "/>
    <numFmt numFmtId="167" formatCode="_-* #,##0\ _€_-;\-* #,##0\ _€_-;_-* &quot;-&quot;??\ _€_-;_-@_-"/>
    <numFmt numFmtId="168" formatCode="_ [$€-2]\ * #.##0.00_ ;_ [$€-2]\ * \-#.##0.00_ ;_ [$€-2]\ * &quot;-&quot;??_ "/>
    <numFmt numFmtId="169" formatCode="_ * #,##0.0_ ;_ * \-#,##0.0_ ;_ * &quot;-&quot;??_ ;_ @_ "/>
    <numFmt numFmtId="170" formatCode="_(&quot;$&quot;\ * #,##0.00_);_(&quot;$&quot;\ * \(#,##0.00\);_(&quot;$&quot;\ * &quot;-&quot;??_);_(@_)"/>
    <numFmt numFmtId="171" formatCode="_ &quot;$&quot;\ * #,##0_ ;_ &quot;$&quot;\ * \-#,##0_ ;_ &quot;$&quot;\ * &quot;-&quot;??_ ;_ @_ "/>
    <numFmt numFmtId="172" formatCode="_-[$$-240A]\ * #,##0.00_-;\-[$$-240A]\ * #,##0.00_-;_-[$$-240A]\ 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onstantia"/>
      <family val="2"/>
    </font>
    <font>
      <sz val="9"/>
      <color theme="1"/>
      <name val="Calibri"/>
      <family val="2"/>
      <scheme val="minor"/>
    </font>
    <font>
      <sz val="11"/>
      <color indexed="8"/>
      <name val="Constantia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name val="Arial"/>
      <family val="2"/>
    </font>
    <font>
      <b/>
      <sz val="11"/>
      <color theme="5" tint="-0.249977111117893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12"/>
      <color rgb="FFC00000"/>
      <name val="Calibri"/>
      <family val="2"/>
      <scheme val="minor"/>
    </font>
    <font>
      <b/>
      <sz val="11"/>
      <name val="Arial"/>
      <family val="2"/>
    </font>
    <font>
      <b/>
      <sz val="12"/>
      <color theme="5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0"/>
      <color theme="0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Verdana"/>
      <family val="2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0" borderId="0"/>
    <xf numFmtId="164" fontId="3" fillId="0" borderId="0" applyFont="0" applyFill="0" applyBorder="0" applyAlignment="0" applyProtection="0"/>
    <xf numFmtId="0" fontId="6" fillId="0" borderId="0"/>
    <xf numFmtId="166" fontId="6" fillId="0" borderId="0" applyFont="0" applyFill="0" applyBorder="0" applyAlignment="0" applyProtection="0"/>
    <xf numFmtId="0" fontId="18" fillId="0" borderId="0"/>
    <xf numFmtId="168" fontId="18" fillId="0" borderId="0" applyFont="0" applyFill="0" applyBorder="0" applyAlignment="0" applyProtection="0"/>
    <xf numFmtId="170" fontId="17" fillId="0" borderId="0" applyFont="0" applyFill="0" applyBorder="0" applyAlignment="0" applyProtection="0"/>
    <xf numFmtId="43" fontId="17" fillId="0" borderId="0" applyFont="0" applyFill="0" applyBorder="0" applyAlignment="0" applyProtection="0"/>
  </cellStyleXfs>
  <cellXfs count="84">
    <xf numFmtId="0" fontId="0" fillId="0" borderId="0" xfId="0"/>
    <xf numFmtId="0" fontId="1" fillId="0" borderId="0" xfId="1"/>
    <xf numFmtId="0" fontId="2" fillId="0" borderId="0" xfId="1" applyFont="1" applyAlignment="1">
      <alignment horizontal="center" vertical="center" wrapText="1"/>
    </xf>
    <xf numFmtId="0" fontId="0" fillId="0" borderId="0" xfId="0" applyBorder="1"/>
    <xf numFmtId="0" fontId="7" fillId="5" borderId="1" xfId="3" applyFont="1" applyFill="1" applyBorder="1" applyAlignment="1">
      <alignment horizontal="center" vertical="center" wrapText="1"/>
    </xf>
    <xf numFmtId="0" fontId="8" fillId="0" borderId="1" xfId="3" applyFont="1" applyBorder="1" applyAlignment="1">
      <alignment horizontal="center"/>
    </xf>
    <xf numFmtId="1" fontId="8" fillId="0" borderId="1" xfId="3" applyNumberFormat="1" applyFont="1" applyBorder="1" applyAlignment="1">
      <alignment horizontal="center"/>
    </xf>
    <xf numFmtId="1" fontId="0" fillId="0" borderId="0" xfId="0" applyNumberFormat="1"/>
    <xf numFmtId="0" fontId="9" fillId="0" borderId="0" xfId="3" applyFont="1" applyFill="1" applyBorder="1" applyAlignment="1">
      <alignment horizontal="center" vertical="center" wrapText="1"/>
    </xf>
    <xf numFmtId="0" fontId="9" fillId="0" borderId="0" xfId="3" applyFont="1" applyFill="1" applyBorder="1" applyAlignment="1"/>
    <xf numFmtId="0" fontId="6" fillId="0" borderId="0" xfId="3" applyFont="1"/>
    <xf numFmtId="0" fontId="6" fillId="0" borderId="0" xfId="3" applyFont="1" applyAlignment="1">
      <alignment horizontal="left"/>
    </xf>
    <xf numFmtId="0" fontId="10" fillId="0" borderId="0" xfId="3" applyFont="1" applyAlignment="1">
      <alignment horizontal="left"/>
    </xf>
    <xf numFmtId="9" fontId="12" fillId="7" borderId="1" xfId="3" applyNumberFormat="1" applyFont="1" applyFill="1" applyBorder="1" applyAlignment="1">
      <alignment horizontal="center"/>
    </xf>
    <xf numFmtId="0" fontId="12" fillId="7" borderId="1" xfId="3" applyFont="1" applyFill="1" applyBorder="1" applyAlignment="1">
      <alignment vertical="center" wrapText="1"/>
    </xf>
    <xf numFmtId="0" fontId="12" fillId="7" borderId="1" xfId="3" applyFont="1" applyFill="1" applyBorder="1" applyAlignment="1">
      <alignment horizontal="center" vertical="center" wrapText="1"/>
    </xf>
    <xf numFmtId="0" fontId="12" fillId="7" borderId="1" xfId="3" applyFont="1" applyFill="1" applyBorder="1" applyAlignment="1">
      <alignment horizontal="center"/>
    </xf>
    <xf numFmtId="9" fontId="12" fillId="7" borderId="1" xfId="3" applyNumberFormat="1" applyFont="1" applyFill="1" applyBorder="1" applyAlignment="1">
      <alignment horizontal="center" vertical="center" wrapText="1"/>
    </xf>
    <xf numFmtId="0" fontId="12" fillId="7" borderId="1" xfId="3" applyFont="1" applyFill="1" applyBorder="1" applyAlignment="1">
      <alignment horizontal="left" vertical="center" wrapText="1"/>
    </xf>
    <xf numFmtId="0" fontId="12" fillId="7" borderId="1" xfId="3" applyNumberFormat="1" applyFont="1" applyFill="1" applyBorder="1" applyAlignment="1">
      <alignment horizontal="center"/>
    </xf>
    <xf numFmtId="167" fontId="8" fillId="0" borderId="1" xfId="4" applyNumberFormat="1" applyFont="1" applyBorder="1" applyAlignment="1">
      <alignment horizontal="left"/>
    </xf>
    <xf numFmtId="167" fontId="8" fillId="0" borderId="1" xfId="4" applyNumberFormat="1" applyFont="1" applyBorder="1" applyAlignment="1"/>
    <xf numFmtId="0" fontId="0" fillId="0" borderId="1" xfId="0" applyBorder="1" applyAlignment="1">
      <alignment horizontal="left"/>
    </xf>
    <xf numFmtId="0" fontId="4" fillId="10" borderId="1" xfId="0" applyFont="1" applyFill="1" applyBorder="1"/>
    <xf numFmtId="0" fontId="4" fillId="10" borderId="1" xfId="0" applyFont="1" applyFill="1" applyBorder="1" applyAlignment="1">
      <alignment horizontal="center"/>
    </xf>
    <xf numFmtId="0" fontId="0" fillId="0" borderId="1" xfId="0" applyBorder="1"/>
    <xf numFmtId="0" fontId="0" fillId="11" borderId="1" xfId="0" applyFill="1" applyBorder="1"/>
    <xf numFmtId="0" fontId="0" fillId="4" borderId="1" xfId="0" applyFill="1" applyBorder="1"/>
    <xf numFmtId="0" fontId="15" fillId="2" borderId="1" xfId="1" applyFont="1" applyFill="1" applyBorder="1" applyAlignment="1">
      <alignment horizontal="center" vertical="center"/>
    </xf>
    <xf numFmtId="165" fontId="15" fillId="2" borderId="1" xfId="2" applyNumberFormat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14" fontId="5" fillId="3" borderId="1" xfId="1" applyNumberFormat="1" applyFont="1" applyFill="1" applyBorder="1"/>
    <xf numFmtId="0" fontId="5" fillId="3" borderId="1" xfId="1" applyFont="1" applyFill="1" applyBorder="1" applyAlignment="1"/>
    <xf numFmtId="165" fontId="10" fillId="3" borderId="1" xfId="2" applyNumberFormat="1" applyFont="1" applyFill="1" applyBorder="1" applyAlignment="1">
      <alignment horizontal="center"/>
    </xf>
    <xf numFmtId="0" fontId="16" fillId="0" borderId="1" xfId="1" applyFont="1" applyBorder="1"/>
    <xf numFmtId="0" fontId="10" fillId="0" borderId="0" xfId="5" applyFont="1"/>
    <xf numFmtId="0" fontId="6" fillId="0" borderId="0" xfId="5" applyFont="1"/>
    <xf numFmtId="0" fontId="6" fillId="0" borderId="0" xfId="0" applyFont="1"/>
    <xf numFmtId="0" fontId="19" fillId="0" borderId="0" xfId="0" applyFont="1"/>
    <xf numFmtId="0" fontId="10" fillId="0" borderId="1" xfId="5" applyFont="1" applyBorder="1" applyAlignment="1">
      <alignment horizontal="center"/>
    </xf>
    <xf numFmtId="0" fontId="6" fillId="0" borderId="1" xfId="5" applyFont="1" applyBorder="1" applyAlignment="1">
      <alignment horizontal="center"/>
    </xf>
    <xf numFmtId="0" fontId="6" fillId="3" borderId="1" xfId="5" applyFont="1" applyFill="1" applyBorder="1"/>
    <xf numFmtId="2" fontId="6" fillId="0" borderId="1" xfId="5" applyNumberFormat="1" applyFont="1" applyBorder="1" applyAlignment="1">
      <alignment horizontal="center"/>
    </xf>
    <xf numFmtId="0" fontId="6" fillId="0" borderId="0" xfId="5" applyFont="1" applyBorder="1" applyAlignment="1">
      <alignment horizontal="center"/>
    </xf>
    <xf numFmtId="2" fontId="6" fillId="0" borderId="0" xfId="5" applyNumberFormat="1" applyFont="1" applyBorder="1" applyAlignment="1">
      <alignment horizontal="center"/>
    </xf>
    <xf numFmtId="0" fontId="6" fillId="0" borderId="0" xfId="5" applyFont="1" applyBorder="1"/>
    <xf numFmtId="169" fontId="10" fillId="0" borderId="0" xfId="6" applyNumberFormat="1" applyFont="1" applyBorder="1" applyAlignment="1">
      <alignment horizontal="left"/>
    </xf>
    <xf numFmtId="169" fontId="6" fillId="0" borderId="0" xfId="6" applyNumberFormat="1" applyFont="1" applyBorder="1" applyAlignment="1">
      <alignment horizontal="left"/>
    </xf>
    <xf numFmtId="0" fontId="10" fillId="0" borderId="0" xfId="0" applyFont="1"/>
    <xf numFmtId="0" fontId="10" fillId="0" borderId="1" xfId="0" applyFont="1" applyBorder="1" applyAlignment="1">
      <alignment horizontal="center" vertical="center" wrapText="1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10" fillId="3" borderId="1" xfId="0" applyFont="1" applyFill="1" applyBorder="1" applyAlignment="1">
      <alignment horizontal="left"/>
    </xf>
    <xf numFmtId="0" fontId="10" fillId="0" borderId="1" xfId="0" applyFont="1" applyBorder="1" applyAlignment="1">
      <alignment horizontal="center"/>
    </xf>
    <xf numFmtId="0" fontId="10" fillId="0" borderId="1" xfId="0" applyFont="1" applyBorder="1"/>
    <xf numFmtId="171" fontId="6" fillId="3" borderId="1" xfId="7" applyNumberFormat="1" applyFont="1" applyFill="1" applyBorder="1" applyAlignment="1">
      <alignment horizontal="center"/>
    </xf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10" fillId="0" borderId="1" xfId="5" applyFont="1" applyBorder="1" applyAlignment="1">
      <alignment horizontal="center" vertical="center" wrapText="1"/>
    </xf>
    <xf numFmtId="0" fontId="6" fillId="0" borderId="1" xfId="5" applyFont="1" applyBorder="1"/>
    <xf numFmtId="0" fontId="6" fillId="3" borderId="1" xfId="8" applyNumberFormat="1" applyFont="1" applyFill="1" applyBorder="1" applyAlignment="1">
      <alignment horizontal="left"/>
    </xf>
    <xf numFmtId="172" fontId="6" fillId="3" borderId="1" xfId="8" applyNumberFormat="1" applyFont="1" applyFill="1" applyBorder="1" applyAlignment="1">
      <alignment horizontal="left"/>
    </xf>
    <xf numFmtId="44" fontId="6" fillId="3" borderId="1" xfId="8" applyNumberFormat="1" applyFont="1" applyFill="1" applyBorder="1" applyAlignment="1">
      <alignment horizontal="center"/>
    </xf>
    <xf numFmtId="0" fontId="11" fillId="6" borderId="1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10" fillId="6" borderId="1" xfId="3" applyFont="1" applyFill="1" applyBorder="1" applyAlignment="1">
      <alignment horizontal="center" vertical="center"/>
    </xf>
    <xf numFmtId="0" fontId="10" fillId="6" borderId="4" xfId="3" applyFont="1" applyFill="1" applyBorder="1" applyAlignment="1">
      <alignment horizontal="center" vertical="center"/>
    </xf>
    <xf numFmtId="0" fontId="10" fillId="6" borderId="5" xfId="3" applyFont="1" applyFill="1" applyBorder="1" applyAlignment="1">
      <alignment horizontal="center" vertical="center"/>
    </xf>
    <xf numFmtId="0" fontId="10" fillId="6" borderId="6" xfId="3" applyFont="1" applyFill="1" applyBorder="1" applyAlignment="1">
      <alignment horizontal="center" vertical="center"/>
    </xf>
    <xf numFmtId="0" fontId="12" fillId="7" borderId="1" xfId="3" applyFont="1" applyFill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7" fillId="5" borderId="1" xfId="3" applyFont="1" applyFill="1" applyBorder="1" applyAlignment="1">
      <alignment horizontal="center" vertical="center" wrapText="1"/>
    </xf>
    <xf numFmtId="0" fontId="13" fillId="10" borderId="4" xfId="0" applyFont="1" applyFill="1" applyBorder="1" applyAlignment="1">
      <alignment horizontal="center" vertical="center"/>
    </xf>
    <xf numFmtId="0" fontId="13" fillId="10" borderId="5" xfId="0" applyFont="1" applyFill="1" applyBorder="1" applyAlignment="1">
      <alignment horizontal="center" vertical="center"/>
    </xf>
    <xf numFmtId="0" fontId="13" fillId="10" borderId="6" xfId="0" applyFont="1" applyFill="1" applyBorder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12" fillId="9" borderId="1" xfId="3" applyFont="1" applyFill="1" applyBorder="1" applyAlignment="1">
      <alignment horizontal="center" vertical="center" wrapText="1"/>
    </xf>
    <xf numFmtId="167" fontId="0" fillId="11" borderId="1" xfId="0" applyNumberFormat="1" applyFill="1" applyBorder="1"/>
    <xf numFmtId="1" fontId="0" fillId="11" borderId="1" xfId="0" applyNumberFormat="1" applyFill="1" applyBorder="1"/>
    <xf numFmtId="167" fontId="0" fillId="4" borderId="1" xfId="0" applyNumberFormat="1" applyFill="1" applyBorder="1"/>
  </cellXfs>
  <cellStyles count="9">
    <cellStyle name="Millares" xfId="8" builtinId="3"/>
    <cellStyle name="Millares 2" xfId="2" xr:uid="{00000000-0005-0000-0000-000000000000}"/>
    <cellStyle name="Millares 3" xfId="4" xr:uid="{00000000-0005-0000-0000-000001000000}"/>
    <cellStyle name="Millares_Talleres nuevos" xfId="6" xr:uid="{17FCE6B8-924A-48BF-8038-61925769FF7C}"/>
    <cellStyle name="Moneda 2" xfId="7" xr:uid="{E5FCE47D-CEA1-4797-AA92-C1E8CE44AEFB}"/>
    <cellStyle name="Normal" xfId="0" builtinId="0"/>
    <cellStyle name="Normal 2" xfId="1" xr:uid="{00000000-0005-0000-0000-000003000000}"/>
    <cellStyle name="Normal_HABI MARINA LONDOÑO" xfId="3" xr:uid="{00000000-0005-0000-0000-000004000000}"/>
    <cellStyle name="Normal_Talleres nuevos" xfId="5" xr:uid="{9F00956E-41C4-4783-9E5A-49F4A08091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0</xdr:row>
      <xdr:rowOff>19051</xdr:rowOff>
    </xdr:from>
    <xdr:to>
      <xdr:col>11</xdr:col>
      <xdr:colOff>333375</xdr:colOff>
      <xdr:row>3</xdr:row>
      <xdr:rowOff>180975</xdr:rowOff>
    </xdr:to>
    <xdr:sp macro="" textlink="">
      <xdr:nvSpPr>
        <xdr:cNvPr id="2" name="1 Esquina doblad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4400550" y="19051"/>
          <a:ext cx="5343525" cy="781049"/>
        </a:xfrm>
        <a:prstGeom prst="foldedCorner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CO" sz="1200" b="1"/>
            <a:t>Tenga en cuenta:</a:t>
          </a:r>
        </a:p>
        <a:p>
          <a:pPr algn="ctr"/>
          <a:endParaRPr lang="es-CO" sz="1100" b="1"/>
        </a:p>
        <a:p>
          <a:pPr algn="ctr"/>
          <a:r>
            <a:rPr lang="es-CO" sz="1100"/>
            <a:t>Para realizar este ejercicio debe utilizar información de las hojas </a:t>
          </a:r>
          <a:r>
            <a:rPr lang="es-CO" sz="1100" b="1"/>
            <a:t>Porcentajes</a:t>
          </a:r>
          <a:r>
            <a:rPr lang="es-CO" sz="1100"/>
            <a:t>  y </a:t>
          </a:r>
          <a:r>
            <a:rPr lang="es-CO" sz="1100" b="1"/>
            <a:t>Totales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752475</xdr:colOff>
      <xdr:row>0</xdr:row>
      <xdr:rowOff>19050</xdr:rowOff>
    </xdr:from>
    <xdr:to>
      <xdr:col>12</xdr:col>
      <xdr:colOff>0</xdr:colOff>
      <xdr:row>4</xdr:row>
      <xdr:rowOff>38099</xdr:rowOff>
    </xdr:to>
    <xdr:sp macro="" textlink="">
      <xdr:nvSpPr>
        <xdr:cNvPr id="2" name="1 Esquina doblada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5210175" y="19050"/>
          <a:ext cx="5419725" cy="781049"/>
        </a:xfrm>
        <a:prstGeom prst="foldedCorner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CO" sz="1200" b="1"/>
            <a:t>Tenga en cuenta:</a:t>
          </a:r>
        </a:p>
        <a:p>
          <a:pPr algn="ctr"/>
          <a:endParaRPr lang="es-CO" sz="1100" b="1"/>
        </a:p>
        <a:p>
          <a:pPr algn="ctr"/>
          <a:r>
            <a:rPr lang="es-CO" sz="1100"/>
            <a:t>Para realizar este ejercicio debe utilizar información de las hojas </a:t>
          </a:r>
          <a:r>
            <a:rPr lang="es-CO" sz="1100" b="1"/>
            <a:t>Porcentajes</a:t>
          </a:r>
          <a:r>
            <a:rPr lang="es-CO" sz="1100"/>
            <a:t>  y </a:t>
          </a:r>
          <a:r>
            <a:rPr lang="es-CO" sz="1100" b="1"/>
            <a:t>Totales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1A712-7E50-4899-966C-ED578DFB3602}">
  <dimension ref="A1:I75"/>
  <sheetViews>
    <sheetView topLeftCell="A55" zoomScale="130" zoomScaleNormal="130" workbookViewId="0">
      <selection activeCell="H56" sqref="H56"/>
    </sheetView>
  </sheetViews>
  <sheetFormatPr baseColWidth="10" defaultColWidth="11.453125" defaultRowHeight="12.5" x14ac:dyDescent="0.25"/>
  <cols>
    <col min="1" max="3" width="11.453125" style="38"/>
    <col min="4" max="4" width="12.54296875" style="38" customWidth="1"/>
    <col min="5" max="5" width="17.81640625" style="38" customWidth="1"/>
    <col min="6" max="6" width="19.453125" style="38" customWidth="1"/>
    <col min="7" max="16384" width="11.453125" style="38"/>
  </cols>
  <sheetData>
    <row r="1" spans="1:7" ht="13" x14ac:dyDescent="0.3">
      <c r="A1" s="35" t="s">
        <v>89</v>
      </c>
      <c r="B1" s="36"/>
      <c r="C1" s="36"/>
      <c r="D1" s="36"/>
      <c r="E1" s="36"/>
      <c r="F1" s="36"/>
      <c r="G1" s="37"/>
    </row>
    <row r="2" spans="1:7" ht="13" x14ac:dyDescent="0.3">
      <c r="A2" s="35"/>
      <c r="B2" s="36"/>
      <c r="C2" s="36"/>
      <c r="D2" s="36"/>
      <c r="E2" s="36"/>
      <c r="F2" s="36"/>
      <c r="G2" s="37"/>
    </row>
    <row r="3" spans="1:7" ht="13" x14ac:dyDescent="0.3">
      <c r="A3" s="39" t="s">
        <v>90</v>
      </c>
      <c r="B3" s="39" t="s">
        <v>91</v>
      </c>
      <c r="C3" s="39" t="s">
        <v>92</v>
      </c>
      <c r="D3" s="39" t="s">
        <v>93</v>
      </c>
      <c r="E3" s="39" t="s">
        <v>94</v>
      </c>
      <c r="F3" s="39" t="s">
        <v>95</v>
      </c>
      <c r="G3" s="37"/>
    </row>
    <row r="4" spans="1:7" x14ac:dyDescent="0.25">
      <c r="A4" s="40" t="s">
        <v>96</v>
      </c>
      <c r="B4" s="40">
        <v>20</v>
      </c>
      <c r="C4" s="40">
        <v>1.75</v>
      </c>
      <c r="D4" s="40">
        <v>72</v>
      </c>
      <c r="E4" s="40" t="s">
        <v>97</v>
      </c>
      <c r="F4" s="41" t="str">
        <f>IF(AND(A4="m",B4&lt;=20,C4&gt;=1.75,D4&lt;=70,E4="azules"),"Contratado","Descartado")</f>
        <v>Descartado</v>
      </c>
      <c r="G4" s="37"/>
    </row>
    <row r="5" spans="1:7" x14ac:dyDescent="0.25">
      <c r="A5" s="40" t="s">
        <v>98</v>
      </c>
      <c r="B5" s="40">
        <v>19</v>
      </c>
      <c r="C5" s="40">
        <v>1.85</v>
      </c>
      <c r="D5" s="40">
        <v>70</v>
      </c>
      <c r="E5" s="40" t="s">
        <v>97</v>
      </c>
      <c r="F5" s="41" t="str">
        <f t="shared" ref="F5:F10" si="0">IF(AND(A5="m",B5&lt;=20,C5&gt;=1.75,D5&lt;=70,E5="azules"),"Contratado","Descartado")</f>
        <v>Contratado</v>
      </c>
      <c r="G5" s="37"/>
    </row>
    <row r="6" spans="1:7" x14ac:dyDescent="0.25">
      <c r="A6" s="40" t="s">
        <v>96</v>
      </c>
      <c r="B6" s="40">
        <v>18</v>
      </c>
      <c r="C6" s="40">
        <v>1.65</v>
      </c>
      <c r="D6" s="40">
        <v>60</v>
      </c>
      <c r="E6" s="40" t="s">
        <v>99</v>
      </c>
      <c r="F6" s="41" t="str">
        <f t="shared" si="0"/>
        <v>Descartado</v>
      </c>
      <c r="G6" s="37"/>
    </row>
    <row r="7" spans="1:7" x14ac:dyDescent="0.25">
      <c r="A7" s="40" t="s">
        <v>98</v>
      </c>
      <c r="B7" s="40">
        <v>20</v>
      </c>
      <c r="C7" s="40">
        <v>1.77</v>
      </c>
      <c r="D7" s="40">
        <v>65</v>
      </c>
      <c r="E7" s="40" t="s">
        <v>97</v>
      </c>
      <c r="F7" s="41" t="str">
        <f t="shared" si="0"/>
        <v>Contratado</v>
      </c>
      <c r="G7" s="37"/>
    </row>
    <row r="8" spans="1:7" x14ac:dyDescent="0.25">
      <c r="A8" s="40" t="s">
        <v>98</v>
      </c>
      <c r="B8" s="40">
        <v>30</v>
      </c>
      <c r="C8" s="40">
        <v>1.82</v>
      </c>
      <c r="D8" s="40">
        <v>72</v>
      </c>
      <c r="E8" s="40" t="s">
        <v>97</v>
      </c>
      <c r="F8" s="41" t="str">
        <f t="shared" si="0"/>
        <v>Descartado</v>
      </c>
      <c r="G8" s="37"/>
    </row>
    <row r="9" spans="1:7" x14ac:dyDescent="0.25">
      <c r="A9" s="40" t="s">
        <v>96</v>
      </c>
      <c r="B9" s="40">
        <v>28</v>
      </c>
      <c r="C9" s="42">
        <v>1.6</v>
      </c>
      <c r="D9" s="40">
        <v>74</v>
      </c>
      <c r="E9" s="40" t="s">
        <v>100</v>
      </c>
      <c r="F9" s="41" t="str">
        <f t="shared" si="0"/>
        <v>Descartado</v>
      </c>
      <c r="G9" s="37"/>
    </row>
    <row r="10" spans="1:7" x14ac:dyDescent="0.25">
      <c r="A10" s="40" t="s">
        <v>98</v>
      </c>
      <c r="B10" s="40">
        <v>18</v>
      </c>
      <c r="C10" s="42">
        <v>1.9</v>
      </c>
      <c r="D10" s="40">
        <v>68</v>
      </c>
      <c r="E10" s="40" t="s">
        <v>97</v>
      </c>
      <c r="F10" s="41" t="str">
        <f t="shared" si="0"/>
        <v>Contratado</v>
      </c>
      <c r="G10" s="37"/>
    </row>
    <row r="11" spans="1:7" x14ac:dyDescent="0.25">
      <c r="A11" s="43"/>
      <c r="B11" s="43"/>
      <c r="C11" s="44"/>
      <c r="D11" s="43"/>
      <c r="E11" s="43"/>
      <c r="F11" s="45"/>
      <c r="G11" s="37"/>
    </row>
    <row r="12" spans="1:7" ht="13" x14ac:dyDescent="0.3">
      <c r="A12" s="46" t="s">
        <v>101</v>
      </c>
      <c r="B12" s="47"/>
      <c r="C12" s="47"/>
      <c r="D12" s="47"/>
      <c r="E12" s="47"/>
      <c r="F12" s="47"/>
      <c r="G12" s="37"/>
    </row>
    <row r="13" spans="1:7" ht="13" x14ac:dyDescent="0.3">
      <c r="A13" s="47" t="s">
        <v>102</v>
      </c>
      <c r="B13" s="47"/>
      <c r="C13" s="47"/>
      <c r="D13" s="47"/>
      <c r="E13" s="47"/>
      <c r="F13" s="47"/>
      <c r="G13" s="37"/>
    </row>
    <row r="14" spans="1:7" x14ac:dyDescent="0.25">
      <c r="A14" s="47" t="s">
        <v>103</v>
      </c>
      <c r="B14" s="47"/>
      <c r="C14" s="47"/>
      <c r="D14" s="47"/>
      <c r="E14" s="47"/>
      <c r="F14" s="47"/>
      <c r="G14" s="37"/>
    </row>
    <row r="15" spans="1:7" x14ac:dyDescent="0.25">
      <c r="A15" s="47" t="s">
        <v>104</v>
      </c>
      <c r="B15" s="47"/>
      <c r="C15" s="47"/>
      <c r="D15" s="47"/>
      <c r="E15" s="47"/>
      <c r="F15" s="47"/>
      <c r="G15" s="37"/>
    </row>
    <row r="16" spans="1:7" x14ac:dyDescent="0.25">
      <c r="A16" s="47"/>
      <c r="B16" s="47"/>
      <c r="C16" s="47"/>
      <c r="D16" s="47"/>
      <c r="E16" s="47"/>
      <c r="F16" s="47"/>
      <c r="G16" s="37"/>
    </row>
    <row r="17" spans="1:7" x14ac:dyDescent="0.25">
      <c r="A17" s="36"/>
      <c r="B17" s="36"/>
      <c r="C17" s="36"/>
      <c r="D17" s="36"/>
      <c r="E17" s="36"/>
      <c r="F17" s="36"/>
      <c r="G17" s="36"/>
    </row>
    <row r="18" spans="1:7" ht="13" x14ac:dyDescent="0.3">
      <c r="A18" s="48" t="s">
        <v>105</v>
      </c>
      <c r="B18" s="37"/>
      <c r="C18" s="37"/>
      <c r="D18" s="37"/>
      <c r="E18" s="37"/>
      <c r="F18" s="36"/>
      <c r="G18" s="36"/>
    </row>
    <row r="19" spans="1:7" ht="13" x14ac:dyDescent="0.3">
      <c r="A19" s="48"/>
      <c r="B19" s="37"/>
      <c r="C19" s="37"/>
      <c r="D19" s="37"/>
      <c r="E19" s="37"/>
      <c r="F19" s="36"/>
      <c r="G19" s="36"/>
    </row>
    <row r="20" spans="1:7" ht="26" x14ac:dyDescent="0.25">
      <c r="A20" s="49" t="s">
        <v>106</v>
      </c>
      <c r="B20" s="49" t="s">
        <v>107</v>
      </c>
      <c r="C20" s="49" t="s">
        <v>108</v>
      </c>
      <c r="D20" s="49" t="s">
        <v>109</v>
      </c>
      <c r="E20" s="49" t="s">
        <v>110</v>
      </c>
      <c r="F20" s="36"/>
      <c r="G20" s="36"/>
    </row>
    <row r="21" spans="1:7" ht="13" x14ac:dyDescent="0.3">
      <c r="A21" s="50" t="s">
        <v>111</v>
      </c>
      <c r="B21" s="51">
        <v>1998</v>
      </c>
      <c r="C21" s="51">
        <v>5</v>
      </c>
      <c r="D21" s="52" t="str">
        <f>IF(AND(A21="Toyota",B21&gt;=2000,C21&gt;=3),"Verde",IF(AND(A21="Mazda",B21&lt;=1999),"Rojo","Negro"))</f>
        <v>Rojo</v>
      </c>
      <c r="E21" s="61" t="str">
        <f>IF(AND(A21="Renault",B21&gt;=1998,C21&gt;=3,D21="Negro"),12000000,IF(AND(A21="Toyota",C21&lt;=5,D21="Verde"),"16500000","14000000"))</f>
        <v>14000000</v>
      </c>
      <c r="F21" s="36"/>
      <c r="G21" s="36"/>
    </row>
    <row r="22" spans="1:7" ht="13" x14ac:dyDescent="0.3">
      <c r="A22" s="50" t="s">
        <v>112</v>
      </c>
      <c r="B22" s="51">
        <v>1999</v>
      </c>
      <c r="C22" s="51">
        <v>5</v>
      </c>
      <c r="D22" s="52" t="str">
        <f t="shared" ref="D22:D29" si="1">IF(AND(A22="Toyota",B22&gt;=2000,C22&gt;=3),"Verde",IF(AND(A22="Mazda",B22&lt;=1999),"Rojo","Negro"))</f>
        <v>Negro</v>
      </c>
      <c r="E22" s="60">
        <f t="shared" ref="E22:E29" si="2">IF(AND(A22="Renault",B22&gt;=1998,C22&gt;=3,D22="Negro"),12000000,IF(AND(A22="Toyota",C22&lt;=5,D22="Verde"),"16500000","14000000"))</f>
        <v>12000000</v>
      </c>
      <c r="F22" s="36"/>
      <c r="G22" s="36"/>
    </row>
    <row r="23" spans="1:7" ht="13" x14ac:dyDescent="0.3">
      <c r="A23" s="50" t="s">
        <v>113</v>
      </c>
      <c r="B23" s="51">
        <v>2001</v>
      </c>
      <c r="C23" s="51">
        <v>3</v>
      </c>
      <c r="D23" s="52" t="str">
        <f t="shared" si="1"/>
        <v>Verde</v>
      </c>
      <c r="E23" s="61" t="str">
        <f t="shared" si="2"/>
        <v>16500000</v>
      </c>
      <c r="F23" s="36"/>
      <c r="G23" s="36"/>
    </row>
    <row r="24" spans="1:7" ht="13" x14ac:dyDescent="0.3">
      <c r="A24" s="50" t="s">
        <v>111</v>
      </c>
      <c r="B24" s="51">
        <v>2003</v>
      </c>
      <c r="C24" s="51">
        <v>4</v>
      </c>
      <c r="D24" s="52" t="str">
        <f t="shared" si="1"/>
        <v>Negro</v>
      </c>
      <c r="E24" s="61" t="str">
        <f t="shared" si="2"/>
        <v>14000000</v>
      </c>
      <c r="F24" s="36"/>
      <c r="G24" s="36"/>
    </row>
    <row r="25" spans="1:7" ht="13" x14ac:dyDescent="0.3">
      <c r="A25" s="50" t="s">
        <v>113</v>
      </c>
      <c r="B25" s="51">
        <v>2004</v>
      </c>
      <c r="C25" s="51">
        <v>5</v>
      </c>
      <c r="D25" s="52" t="str">
        <f t="shared" si="1"/>
        <v>Verde</v>
      </c>
      <c r="E25" s="61" t="str">
        <f t="shared" si="2"/>
        <v>16500000</v>
      </c>
      <c r="F25" s="36"/>
      <c r="G25" s="36"/>
    </row>
    <row r="26" spans="1:7" ht="13" x14ac:dyDescent="0.3">
      <c r="A26" s="50" t="s">
        <v>113</v>
      </c>
      <c r="B26" s="51">
        <v>2004</v>
      </c>
      <c r="C26" s="51">
        <v>4</v>
      </c>
      <c r="D26" s="52" t="str">
        <f t="shared" si="1"/>
        <v>Verde</v>
      </c>
      <c r="E26" s="61" t="str">
        <f t="shared" si="2"/>
        <v>16500000</v>
      </c>
      <c r="F26" s="36"/>
      <c r="G26" s="36"/>
    </row>
    <row r="27" spans="1:7" ht="13" x14ac:dyDescent="0.3">
      <c r="A27" s="50" t="s">
        <v>111</v>
      </c>
      <c r="B27" s="51">
        <v>1993</v>
      </c>
      <c r="C27" s="51">
        <v>3</v>
      </c>
      <c r="D27" s="52" t="str">
        <f t="shared" si="1"/>
        <v>Rojo</v>
      </c>
      <c r="E27" s="61" t="str">
        <f t="shared" si="2"/>
        <v>14000000</v>
      </c>
      <c r="F27" s="36"/>
      <c r="G27" s="36"/>
    </row>
    <row r="28" spans="1:7" ht="13" x14ac:dyDescent="0.3">
      <c r="A28" s="50" t="s">
        <v>112</v>
      </c>
      <c r="B28" s="51">
        <v>1992</v>
      </c>
      <c r="C28" s="51">
        <v>2</v>
      </c>
      <c r="D28" s="52" t="str">
        <f t="shared" si="1"/>
        <v>Negro</v>
      </c>
      <c r="E28" s="61" t="str">
        <f t="shared" si="2"/>
        <v>14000000</v>
      </c>
      <c r="F28" s="36"/>
      <c r="G28" s="36"/>
    </row>
    <row r="29" spans="1:7" ht="13" x14ac:dyDescent="0.3">
      <c r="A29" s="50" t="s">
        <v>111</v>
      </c>
      <c r="B29" s="51">
        <v>2000</v>
      </c>
      <c r="C29" s="51">
        <v>4</v>
      </c>
      <c r="D29" s="52" t="str">
        <f t="shared" si="1"/>
        <v>Negro</v>
      </c>
      <c r="E29" s="61" t="str">
        <f t="shared" si="2"/>
        <v>14000000</v>
      </c>
      <c r="F29" s="36"/>
      <c r="G29" s="36"/>
    </row>
    <row r="30" spans="1:7" ht="14.5" x14ac:dyDescent="0.35">
      <c r="A30"/>
      <c r="B30"/>
      <c r="C30"/>
      <c r="D30"/>
      <c r="E30"/>
      <c r="F30" s="36"/>
      <c r="G30" s="36"/>
    </row>
    <row r="31" spans="1:7" ht="13" x14ac:dyDescent="0.3">
      <c r="A31" s="37" t="s">
        <v>114</v>
      </c>
      <c r="B31" s="37"/>
      <c r="C31" s="37"/>
      <c r="D31" s="37"/>
      <c r="E31" s="37"/>
      <c r="F31" s="36"/>
      <c r="G31" s="36"/>
    </row>
    <row r="32" spans="1:7" x14ac:dyDescent="0.25">
      <c r="A32" s="37" t="s">
        <v>115</v>
      </c>
      <c r="B32" s="37"/>
      <c r="C32" s="37"/>
      <c r="D32" s="37"/>
      <c r="E32" s="37"/>
      <c r="F32" s="36"/>
      <c r="G32" s="36"/>
    </row>
    <row r="33" spans="1:7" x14ac:dyDescent="0.25">
      <c r="A33" s="37" t="s">
        <v>116</v>
      </c>
      <c r="B33" s="37"/>
      <c r="C33" s="37"/>
      <c r="D33" s="37"/>
      <c r="E33" s="37"/>
      <c r="F33" s="36"/>
      <c r="G33" s="36"/>
    </row>
    <row r="34" spans="1:7" ht="13" x14ac:dyDescent="0.3">
      <c r="A34" s="37" t="s">
        <v>117</v>
      </c>
      <c r="B34" s="37"/>
      <c r="C34" s="37"/>
      <c r="D34" s="37"/>
      <c r="E34" s="37"/>
      <c r="F34" s="36"/>
      <c r="G34" s="36"/>
    </row>
    <row r="35" spans="1:7" x14ac:dyDescent="0.25">
      <c r="A35" s="37" t="s">
        <v>118</v>
      </c>
      <c r="B35" s="37"/>
      <c r="C35" s="37"/>
      <c r="D35" s="37"/>
      <c r="E35" s="37"/>
      <c r="F35" s="36"/>
      <c r="G35" s="36"/>
    </row>
    <row r="36" spans="1:7" x14ac:dyDescent="0.25">
      <c r="A36" s="37" t="s">
        <v>119</v>
      </c>
      <c r="B36" s="37"/>
      <c r="C36" s="37"/>
      <c r="D36" s="37"/>
      <c r="E36" s="37"/>
      <c r="F36" s="36"/>
      <c r="G36" s="36"/>
    </row>
    <row r="37" spans="1:7" x14ac:dyDescent="0.25">
      <c r="A37" s="37" t="s">
        <v>120</v>
      </c>
      <c r="B37" s="37"/>
      <c r="C37" s="37"/>
      <c r="D37" s="37"/>
      <c r="E37" s="37"/>
      <c r="F37" s="36"/>
      <c r="G37" s="36"/>
    </row>
    <row r="38" spans="1:7" x14ac:dyDescent="0.25">
      <c r="A38" s="37"/>
      <c r="B38" s="37"/>
      <c r="C38" s="37"/>
      <c r="D38" s="37"/>
      <c r="E38" s="37"/>
      <c r="F38" s="36"/>
      <c r="G38" s="36"/>
    </row>
    <row r="39" spans="1:7" ht="13" x14ac:dyDescent="0.3">
      <c r="A39" s="48" t="s">
        <v>121</v>
      </c>
      <c r="B39" s="37"/>
      <c r="C39" s="37"/>
      <c r="D39" s="37"/>
      <c r="E39" s="37"/>
      <c r="F39" s="36"/>
      <c r="G39" s="36"/>
    </row>
    <row r="40" spans="1:7" ht="13" x14ac:dyDescent="0.3">
      <c r="A40" s="48"/>
      <c r="B40" s="37"/>
      <c r="C40" s="37"/>
      <c r="D40" s="37"/>
      <c r="E40" s="37"/>
      <c r="F40" s="36"/>
      <c r="G40" s="36"/>
    </row>
    <row r="41" spans="1:7" ht="13" x14ac:dyDescent="0.3">
      <c r="A41" s="53" t="s">
        <v>122</v>
      </c>
      <c r="B41" s="53" t="s">
        <v>123</v>
      </c>
      <c r="C41" s="54" t="s">
        <v>124</v>
      </c>
      <c r="D41" s="53" t="s">
        <v>125</v>
      </c>
      <c r="E41" s="37"/>
      <c r="F41" s="36"/>
      <c r="G41" s="36"/>
    </row>
    <row r="42" spans="1:7" x14ac:dyDescent="0.25">
      <c r="A42" s="50" t="s">
        <v>126</v>
      </c>
      <c r="B42" s="51" t="s">
        <v>127</v>
      </c>
      <c r="C42" s="51" t="s">
        <v>128</v>
      </c>
      <c r="D42" s="62" t="str">
        <f>IF(OR(A42="Cartagena",B42="Hilton"),"650000",IF(OR(C42="Aéreo",B42="Decameron"),"850000"))</f>
        <v>650000</v>
      </c>
      <c r="E42" s="37"/>
      <c r="F42" s="36"/>
      <c r="G42" s="36"/>
    </row>
    <row r="43" spans="1:7" x14ac:dyDescent="0.25">
      <c r="A43" s="50" t="s">
        <v>129</v>
      </c>
      <c r="B43" s="51" t="s">
        <v>130</v>
      </c>
      <c r="C43" s="51" t="s">
        <v>131</v>
      </c>
      <c r="D43" s="62" t="str">
        <f t="shared" ref="D43:D48" si="3">IF(OR(A43="Cartagena",B43="Hilton"),"650000",IF(OR(C43="Aéreo",B43="Decameron"),"850000"))</f>
        <v>850000</v>
      </c>
      <c r="E43" s="37"/>
      <c r="F43" s="36"/>
      <c r="G43" s="36"/>
    </row>
    <row r="44" spans="1:7" x14ac:dyDescent="0.25">
      <c r="A44" s="50" t="s">
        <v>126</v>
      </c>
      <c r="B44" s="51" t="s">
        <v>132</v>
      </c>
      <c r="C44" s="51" t="s">
        <v>128</v>
      </c>
      <c r="D44" s="62" t="str">
        <f t="shared" si="3"/>
        <v>650000</v>
      </c>
      <c r="E44" s="37"/>
      <c r="F44" s="36"/>
      <c r="G44" s="36"/>
    </row>
    <row r="45" spans="1:7" x14ac:dyDescent="0.25">
      <c r="A45" s="50" t="s">
        <v>133</v>
      </c>
      <c r="B45" s="51" t="s">
        <v>127</v>
      </c>
      <c r="C45" s="51" t="s">
        <v>131</v>
      </c>
      <c r="D45" s="62" t="str">
        <f t="shared" si="3"/>
        <v>850000</v>
      </c>
      <c r="E45" s="37"/>
      <c r="F45" s="36"/>
      <c r="G45" s="36"/>
    </row>
    <row r="46" spans="1:7" x14ac:dyDescent="0.25">
      <c r="A46" s="50" t="s">
        <v>126</v>
      </c>
      <c r="B46" s="51" t="s">
        <v>134</v>
      </c>
      <c r="C46" s="51" t="s">
        <v>131</v>
      </c>
      <c r="D46" s="62" t="str">
        <f t="shared" si="3"/>
        <v>650000</v>
      </c>
      <c r="E46" s="37"/>
      <c r="F46" s="36"/>
      <c r="G46" s="36"/>
    </row>
    <row r="47" spans="1:7" x14ac:dyDescent="0.25">
      <c r="A47" s="50" t="s">
        <v>135</v>
      </c>
      <c r="B47" s="51" t="s">
        <v>127</v>
      </c>
      <c r="C47" s="51" t="s">
        <v>128</v>
      </c>
      <c r="D47" s="62" t="str">
        <f t="shared" si="3"/>
        <v>850000</v>
      </c>
      <c r="E47" s="37"/>
      <c r="F47" s="36"/>
      <c r="G47" s="36"/>
    </row>
    <row r="48" spans="1:7" x14ac:dyDescent="0.25">
      <c r="A48" s="50" t="s">
        <v>126</v>
      </c>
      <c r="B48" s="51" t="s">
        <v>130</v>
      </c>
      <c r="C48" s="51" t="s">
        <v>128</v>
      </c>
      <c r="D48" s="62" t="str">
        <f t="shared" si="3"/>
        <v>650000</v>
      </c>
      <c r="E48" s="37"/>
      <c r="F48" s="36"/>
      <c r="G48" s="36"/>
    </row>
    <row r="49" spans="1:7" ht="14.5" x14ac:dyDescent="0.35">
      <c r="A49" s="56"/>
      <c r="B49" s="57"/>
      <c r="C49" s="57"/>
      <c r="D49"/>
      <c r="E49" s="37"/>
      <c r="F49" s="36"/>
      <c r="G49" s="36"/>
    </row>
    <row r="50" spans="1:7" ht="14.5" x14ac:dyDescent="0.35">
      <c r="A50" s="56" t="s">
        <v>136</v>
      </c>
      <c r="B50" s="57"/>
      <c r="C50" s="57"/>
      <c r="D50"/>
      <c r="E50" s="37"/>
      <c r="F50" s="36"/>
      <c r="G50" s="36"/>
    </row>
    <row r="51" spans="1:7" ht="14.5" x14ac:dyDescent="0.35">
      <c r="A51" s="56" t="s">
        <v>137</v>
      </c>
      <c r="B51" s="57"/>
      <c r="C51" s="57"/>
      <c r="D51"/>
      <c r="E51" s="37"/>
      <c r="F51" s="36"/>
      <c r="G51" s="36"/>
    </row>
    <row r="52" spans="1:7" ht="14.5" x14ac:dyDescent="0.35">
      <c r="A52" s="56"/>
      <c r="B52" s="57"/>
      <c r="C52" s="57"/>
      <c r="D52"/>
      <c r="E52" s="37"/>
      <c r="F52" s="36"/>
      <c r="G52" s="36"/>
    </row>
    <row r="53" spans="1:7" ht="13" x14ac:dyDescent="0.3">
      <c r="A53" s="35" t="s">
        <v>138</v>
      </c>
      <c r="B53" s="36"/>
      <c r="C53" s="36"/>
      <c r="D53" s="36"/>
      <c r="E53" s="36"/>
      <c r="F53" s="36"/>
      <c r="G53" s="36"/>
    </row>
    <row r="54" spans="1:7" ht="13" x14ac:dyDescent="0.3">
      <c r="A54" s="35"/>
      <c r="B54" s="36"/>
      <c r="C54" s="36"/>
      <c r="D54" s="36"/>
      <c r="E54" s="36"/>
      <c r="F54" s="36"/>
      <c r="G54" s="36"/>
    </row>
    <row r="55" spans="1:7" ht="39" x14ac:dyDescent="0.25">
      <c r="A55" s="58" t="s">
        <v>139</v>
      </c>
      <c r="B55" s="58" t="s">
        <v>140</v>
      </c>
      <c r="C55" s="58" t="s">
        <v>141</v>
      </c>
      <c r="D55" s="58" t="s">
        <v>142</v>
      </c>
      <c r="E55" s="58" t="s">
        <v>143</v>
      </c>
      <c r="F55" s="58" t="s">
        <v>144</v>
      </c>
      <c r="G55" s="36"/>
    </row>
    <row r="56" spans="1:7" x14ac:dyDescent="0.25">
      <c r="A56" s="59" t="s">
        <v>145</v>
      </c>
      <c r="B56" s="40">
        <v>3</v>
      </c>
      <c r="C56" s="40" t="s">
        <v>146</v>
      </c>
      <c r="D56" s="40">
        <v>3</v>
      </c>
      <c r="E56" s="40" t="s">
        <v>146</v>
      </c>
      <c r="F56" s="55">
        <f>IF(AND(A56="Belén",B56&gt;=4,C56="si",D56&gt;=3,E56="si"),420000,IF(AND(A56="Itagüí",B56&lt;=3,C56="no",D56&lt;3,E56="no"),350000,IF(AND(A56="Envigado",C56="si",E56="si"),480000,300000)))</f>
        <v>480000</v>
      </c>
      <c r="G56" s="36"/>
    </row>
    <row r="57" spans="1:7" x14ac:dyDescent="0.25">
      <c r="A57" s="59" t="s">
        <v>147</v>
      </c>
      <c r="B57" s="40">
        <v>2</v>
      </c>
      <c r="C57" s="40" t="s">
        <v>148</v>
      </c>
      <c r="D57" s="40">
        <v>2</v>
      </c>
      <c r="E57" s="40" t="s">
        <v>148</v>
      </c>
      <c r="F57" s="55">
        <f t="shared" ref="F57:F63" si="4">IF(AND(A57="Belén",B57&gt;=4,C57="si",D57&gt;=3,E57="si"),420000,IF(AND(A57="Itagüí",B57&lt;=3,C57="no",D57&lt;3,E57="no"),350000,IF(AND(A57="Envigado",C57="si",E57="si"),480000,300000)))</f>
        <v>300000</v>
      </c>
      <c r="G57" s="36"/>
    </row>
    <row r="58" spans="1:7" x14ac:dyDescent="0.25">
      <c r="A58" s="59" t="s">
        <v>149</v>
      </c>
      <c r="B58" s="40">
        <v>4</v>
      </c>
      <c r="C58" s="40" t="s">
        <v>146</v>
      </c>
      <c r="D58" s="40">
        <v>1</v>
      </c>
      <c r="E58" s="40" t="s">
        <v>148</v>
      </c>
      <c r="F58" s="55">
        <f t="shared" si="4"/>
        <v>300000</v>
      </c>
      <c r="G58" s="36"/>
    </row>
    <row r="59" spans="1:7" x14ac:dyDescent="0.25">
      <c r="A59" s="59" t="s">
        <v>147</v>
      </c>
      <c r="B59" s="40">
        <v>2</v>
      </c>
      <c r="C59" s="40" t="s">
        <v>148</v>
      </c>
      <c r="D59" s="40">
        <v>2</v>
      </c>
      <c r="E59" s="40" t="s">
        <v>148</v>
      </c>
      <c r="F59" s="55">
        <f t="shared" si="4"/>
        <v>300000</v>
      </c>
      <c r="G59" s="36"/>
    </row>
    <row r="60" spans="1:7" x14ac:dyDescent="0.25">
      <c r="A60" s="59" t="s">
        <v>147</v>
      </c>
      <c r="B60" s="40">
        <v>4</v>
      </c>
      <c r="C60" s="40" t="s">
        <v>146</v>
      </c>
      <c r="D60" s="40">
        <v>3</v>
      </c>
      <c r="E60" s="40" t="s">
        <v>146</v>
      </c>
      <c r="F60" s="55">
        <f t="shared" si="4"/>
        <v>420000</v>
      </c>
      <c r="G60" s="36"/>
    </row>
    <row r="61" spans="1:7" x14ac:dyDescent="0.25">
      <c r="A61" s="59" t="s">
        <v>145</v>
      </c>
      <c r="B61" s="40">
        <v>2</v>
      </c>
      <c r="C61" s="40" t="s">
        <v>148</v>
      </c>
      <c r="D61" s="40">
        <v>2</v>
      </c>
      <c r="E61" s="40" t="s">
        <v>148</v>
      </c>
      <c r="F61" s="55">
        <f t="shared" si="4"/>
        <v>300000</v>
      </c>
      <c r="G61" s="36"/>
    </row>
    <row r="62" spans="1:7" x14ac:dyDescent="0.25">
      <c r="A62" s="59" t="s">
        <v>149</v>
      </c>
      <c r="B62" s="40">
        <v>2</v>
      </c>
      <c r="C62" s="40" t="s">
        <v>148</v>
      </c>
      <c r="D62" s="40">
        <v>4</v>
      </c>
      <c r="E62" s="40" t="s">
        <v>148</v>
      </c>
      <c r="F62" s="55">
        <f t="shared" si="4"/>
        <v>300000</v>
      </c>
      <c r="G62" s="36"/>
    </row>
    <row r="63" spans="1:7" x14ac:dyDescent="0.25">
      <c r="A63" s="59" t="s">
        <v>147</v>
      </c>
      <c r="B63" s="40">
        <v>5</v>
      </c>
      <c r="C63" s="40" t="s">
        <v>146</v>
      </c>
      <c r="D63" s="40">
        <v>4</v>
      </c>
      <c r="E63" s="40" t="s">
        <v>146</v>
      </c>
      <c r="F63" s="55">
        <f t="shared" si="4"/>
        <v>420000</v>
      </c>
      <c r="G63" s="36"/>
    </row>
    <row r="64" spans="1:7" ht="14.5" x14ac:dyDescent="0.35">
      <c r="A64" s="45"/>
      <c r="B64" s="43"/>
      <c r="C64" s="43"/>
      <c r="D64" s="43"/>
      <c r="E64" s="43"/>
      <c r="F64"/>
      <c r="G64" s="36"/>
    </row>
    <row r="65" spans="1:9" x14ac:dyDescent="0.25">
      <c r="A65" s="36" t="s">
        <v>150</v>
      </c>
      <c r="B65" s="36"/>
      <c r="C65" s="36"/>
      <c r="D65" s="36"/>
      <c r="E65" s="36"/>
      <c r="F65" s="36"/>
      <c r="G65" s="36"/>
    </row>
    <row r="66" spans="1:9" x14ac:dyDescent="0.25">
      <c r="A66" s="36" t="s">
        <v>151</v>
      </c>
      <c r="B66" s="36"/>
      <c r="C66" s="36"/>
      <c r="D66" s="36"/>
      <c r="E66" s="36"/>
      <c r="F66" s="36"/>
      <c r="G66" s="36"/>
    </row>
    <row r="67" spans="1:9" x14ac:dyDescent="0.25">
      <c r="A67" s="36" t="s">
        <v>152</v>
      </c>
      <c r="B67" s="36"/>
      <c r="C67" s="36"/>
      <c r="D67" s="36"/>
      <c r="E67" s="36"/>
      <c r="F67" s="36"/>
      <c r="G67" s="36"/>
    </row>
    <row r="68" spans="1:9" x14ac:dyDescent="0.25">
      <c r="A68" s="36" t="s">
        <v>153</v>
      </c>
      <c r="B68" s="36"/>
      <c r="C68" s="36"/>
      <c r="D68" s="36"/>
      <c r="E68" s="36"/>
      <c r="F68" s="36"/>
      <c r="G68" s="36"/>
    </row>
    <row r="69" spans="1:9" x14ac:dyDescent="0.25">
      <c r="A69" s="36" t="s">
        <v>154</v>
      </c>
      <c r="B69" s="36"/>
      <c r="C69" s="36"/>
      <c r="D69" s="36"/>
      <c r="E69" s="36"/>
      <c r="F69" s="36"/>
      <c r="G69" s="36"/>
    </row>
    <row r="75" spans="1:9" x14ac:dyDescent="0.25">
      <c r="I75" s="38" t="s">
        <v>155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01"/>
  <sheetViews>
    <sheetView topLeftCell="A55" workbookViewId="0">
      <selection activeCell="J4" sqref="J4"/>
    </sheetView>
  </sheetViews>
  <sheetFormatPr baseColWidth="10" defaultColWidth="11.453125" defaultRowHeight="14.5" x14ac:dyDescent="0.35"/>
  <cols>
    <col min="1" max="1" width="11.26953125" style="1" customWidth="1"/>
    <col min="2" max="2" width="14.54296875" style="1" customWidth="1"/>
    <col min="3" max="3" width="10.7265625" style="1" customWidth="1"/>
    <col min="4" max="4" width="25.26953125" style="1" bestFit="1" customWidth="1"/>
    <col min="5" max="5" width="12.7265625" style="1" customWidth="1"/>
    <col min="6" max="6" width="21.54296875" style="1" customWidth="1"/>
    <col min="7" max="7" width="23" style="1" customWidth="1"/>
    <col min="8" max="8" width="25.1796875" style="1" customWidth="1"/>
    <col min="9" max="9" width="27.54296875" style="1" customWidth="1"/>
    <col min="10" max="10" width="22.7265625" style="1" customWidth="1"/>
    <col min="11" max="11" width="33" style="1" customWidth="1"/>
    <col min="12" max="16384" width="11.453125" style="1"/>
  </cols>
  <sheetData>
    <row r="1" spans="1:9" ht="100.5" customHeight="1" x14ac:dyDescent="0.35">
      <c r="G1" s="2" t="s">
        <v>0</v>
      </c>
      <c r="H1" s="2" t="s">
        <v>1</v>
      </c>
      <c r="I1" s="2" t="s">
        <v>2</v>
      </c>
    </row>
    <row r="2" spans="1:9" x14ac:dyDescent="0.35">
      <c r="A2" s="28" t="s">
        <v>3</v>
      </c>
      <c r="B2" s="28" t="s">
        <v>4</v>
      </c>
      <c r="C2" s="28" t="s">
        <v>5</v>
      </c>
      <c r="D2" s="28" t="s">
        <v>6</v>
      </c>
      <c r="E2" s="29" t="s">
        <v>7</v>
      </c>
      <c r="F2" s="28" t="s">
        <v>8</v>
      </c>
      <c r="G2" s="30" t="s">
        <v>9</v>
      </c>
      <c r="H2" s="30" t="s">
        <v>10</v>
      </c>
      <c r="I2" s="30" t="s">
        <v>11</v>
      </c>
    </row>
    <row r="3" spans="1:9" x14ac:dyDescent="0.35">
      <c r="A3" s="31">
        <v>38748</v>
      </c>
      <c r="B3" s="32" t="s">
        <v>12</v>
      </c>
      <c r="C3" s="32" t="s">
        <v>13</v>
      </c>
      <c r="D3" s="32" t="s">
        <v>14</v>
      </c>
      <c r="E3" s="33">
        <v>18551221</v>
      </c>
      <c r="F3" s="33">
        <v>1855122.1</v>
      </c>
      <c r="G3" s="34" t="str">
        <f>IF(AND(B3="Sánchez",F3&gt;5000000,C3="Zona F"),"Lo encontramos","Esta perdido")</f>
        <v>Esta perdido</v>
      </c>
      <c r="H3" s="34">
        <f>IF(OR(B3="Pineda",B3="Bonilla"),F3*33.3%,IF(OR(B3="Sánchez",B3="Martínez"),F3*56%,0))</f>
        <v>617755.65929999994</v>
      </c>
      <c r="I3" s="34" t="str">
        <f>IF((E3+F3)&lt;34000000,"DEBE PROMOVERSE",E3-F3)</f>
        <v>DEBE PROMOVERSE</v>
      </c>
    </row>
    <row r="4" spans="1:9" x14ac:dyDescent="0.35">
      <c r="A4" s="31">
        <v>38748</v>
      </c>
      <c r="B4" s="32" t="s">
        <v>15</v>
      </c>
      <c r="C4" s="32" t="s">
        <v>16</v>
      </c>
      <c r="D4" s="32" t="s">
        <v>17</v>
      </c>
      <c r="E4" s="33">
        <v>25491578</v>
      </c>
      <c r="F4" s="33">
        <v>5393262.4000000004</v>
      </c>
      <c r="G4" s="34" t="str">
        <f t="shared" ref="G4:G67" si="0">IF(AND(B4="Sánchez",F4&gt;5000000,C4="Zona F"),"Lo encontramos","Esta perdido")</f>
        <v>Lo encontramos</v>
      </c>
      <c r="H4" s="34">
        <f t="shared" ref="H4:H67" si="1">IF(OR(B4="Pineda",B4="Bonilla"),F4*33.3%,IF(OR(B4="Sánchez",B4="Martínez"),F4*56%,0))</f>
        <v>3020226.9440000006</v>
      </c>
      <c r="I4" s="34" t="str">
        <f t="shared" ref="I4:I67" si="2">IF((E4+F4)&lt;34000000,"DEBE PROMOVERSE",E4-F4)</f>
        <v>DEBE PROMOVERSE</v>
      </c>
    </row>
    <row r="5" spans="1:9" x14ac:dyDescent="0.35">
      <c r="A5" s="31">
        <v>38748</v>
      </c>
      <c r="B5" s="32" t="s">
        <v>15</v>
      </c>
      <c r="C5" s="32" t="s">
        <v>18</v>
      </c>
      <c r="D5" s="32" t="s">
        <v>19</v>
      </c>
      <c r="E5" s="33">
        <v>64800000</v>
      </c>
      <c r="F5" s="33">
        <v>11016000</v>
      </c>
      <c r="G5" s="34" t="str">
        <f t="shared" si="0"/>
        <v>Esta perdido</v>
      </c>
      <c r="H5" s="34">
        <f t="shared" si="1"/>
        <v>6168960.0000000009</v>
      </c>
      <c r="I5" s="34">
        <f t="shared" si="2"/>
        <v>53784000</v>
      </c>
    </row>
    <row r="6" spans="1:9" x14ac:dyDescent="0.35">
      <c r="A6" s="31">
        <v>38748</v>
      </c>
      <c r="B6" s="32" t="s">
        <v>20</v>
      </c>
      <c r="C6" s="32" t="s">
        <v>21</v>
      </c>
      <c r="D6" s="32" t="s">
        <v>22</v>
      </c>
      <c r="E6" s="33">
        <v>12040000</v>
      </c>
      <c r="F6" s="33">
        <v>1204000</v>
      </c>
      <c r="G6" s="34" t="str">
        <f t="shared" si="0"/>
        <v>Esta perdido</v>
      </c>
      <c r="H6" s="34">
        <f t="shared" si="1"/>
        <v>0</v>
      </c>
      <c r="I6" s="34" t="str">
        <f t="shared" si="2"/>
        <v>DEBE PROMOVERSE</v>
      </c>
    </row>
    <row r="7" spans="1:9" x14ac:dyDescent="0.35">
      <c r="A7" s="31">
        <v>38748</v>
      </c>
      <c r="B7" s="32" t="s">
        <v>20</v>
      </c>
      <c r="C7" s="32" t="s">
        <v>23</v>
      </c>
      <c r="D7" s="32" t="s">
        <v>24</v>
      </c>
      <c r="E7" s="33">
        <v>2891560</v>
      </c>
      <c r="F7" s="33">
        <v>144578</v>
      </c>
      <c r="G7" s="34" t="str">
        <f t="shared" si="0"/>
        <v>Esta perdido</v>
      </c>
      <c r="H7" s="34">
        <f t="shared" si="1"/>
        <v>0</v>
      </c>
      <c r="I7" s="34" t="str">
        <f t="shared" si="2"/>
        <v>DEBE PROMOVERSE</v>
      </c>
    </row>
    <row r="8" spans="1:9" x14ac:dyDescent="0.35">
      <c r="A8" s="31">
        <v>38748</v>
      </c>
      <c r="B8" s="32" t="s">
        <v>25</v>
      </c>
      <c r="C8" s="32" t="s">
        <v>26</v>
      </c>
      <c r="D8" s="32" t="s">
        <v>27</v>
      </c>
      <c r="E8" s="33">
        <v>1734936</v>
      </c>
      <c r="F8" s="33">
        <v>86746.8</v>
      </c>
      <c r="G8" s="34" t="str">
        <f t="shared" si="0"/>
        <v>Esta perdido</v>
      </c>
      <c r="H8" s="34">
        <f t="shared" si="1"/>
        <v>0</v>
      </c>
      <c r="I8" s="34" t="str">
        <f t="shared" si="2"/>
        <v>DEBE PROMOVERSE</v>
      </c>
    </row>
    <row r="9" spans="1:9" x14ac:dyDescent="0.35">
      <c r="A9" s="31">
        <v>38748</v>
      </c>
      <c r="B9" s="32" t="s">
        <v>25</v>
      </c>
      <c r="C9" s="32" t="s">
        <v>16</v>
      </c>
      <c r="D9" s="32" t="s">
        <v>28</v>
      </c>
      <c r="E9" s="33">
        <v>75600000</v>
      </c>
      <c r="F9" s="33">
        <v>12852000</v>
      </c>
      <c r="G9" s="34" t="str">
        <f t="shared" si="0"/>
        <v>Esta perdido</v>
      </c>
      <c r="H9" s="34">
        <f t="shared" si="1"/>
        <v>0</v>
      </c>
      <c r="I9" s="34">
        <f t="shared" si="2"/>
        <v>62748000</v>
      </c>
    </row>
    <row r="10" spans="1:9" x14ac:dyDescent="0.35">
      <c r="A10" s="31">
        <v>38748</v>
      </c>
      <c r="B10" s="32" t="s">
        <v>29</v>
      </c>
      <c r="C10" s="32" t="s">
        <v>30</v>
      </c>
      <c r="D10" s="32" t="s">
        <v>14</v>
      </c>
      <c r="E10" s="33">
        <v>9252992</v>
      </c>
      <c r="F10" s="33">
        <v>7402393.6000000006</v>
      </c>
      <c r="G10" s="34" t="str">
        <f t="shared" si="0"/>
        <v>Esta perdido</v>
      </c>
      <c r="H10" s="34">
        <f t="shared" si="1"/>
        <v>0</v>
      </c>
      <c r="I10" s="34" t="str">
        <f t="shared" si="2"/>
        <v>DEBE PROMOVERSE</v>
      </c>
    </row>
    <row r="11" spans="1:9" x14ac:dyDescent="0.35">
      <c r="A11" s="31">
        <v>38748</v>
      </c>
      <c r="B11" s="32" t="s">
        <v>29</v>
      </c>
      <c r="C11" s="32" t="s">
        <v>31</v>
      </c>
      <c r="D11" s="32" t="s">
        <v>17</v>
      </c>
      <c r="E11" s="33">
        <v>194400000</v>
      </c>
      <c r="F11" s="33">
        <v>33048000.000000004</v>
      </c>
      <c r="G11" s="34" t="str">
        <f t="shared" si="0"/>
        <v>Esta perdido</v>
      </c>
      <c r="H11" s="34">
        <f t="shared" si="1"/>
        <v>0</v>
      </c>
      <c r="I11" s="34">
        <f t="shared" si="2"/>
        <v>161352000</v>
      </c>
    </row>
    <row r="12" spans="1:9" x14ac:dyDescent="0.35">
      <c r="A12" s="31">
        <v>38748</v>
      </c>
      <c r="B12" s="32" t="s">
        <v>32</v>
      </c>
      <c r="C12" s="32" t="s">
        <v>21</v>
      </c>
      <c r="D12" s="32" t="s">
        <v>19</v>
      </c>
      <c r="E12" s="33">
        <v>30100000</v>
      </c>
      <c r="F12" s="33">
        <v>4515000</v>
      </c>
      <c r="G12" s="34" t="str">
        <f t="shared" si="0"/>
        <v>Esta perdido</v>
      </c>
      <c r="H12" s="34">
        <f t="shared" si="1"/>
        <v>0</v>
      </c>
      <c r="I12" s="34">
        <f t="shared" si="2"/>
        <v>25585000</v>
      </c>
    </row>
    <row r="13" spans="1:9" x14ac:dyDescent="0.35">
      <c r="A13" s="31">
        <v>38748</v>
      </c>
      <c r="B13" s="32" t="s">
        <v>32</v>
      </c>
      <c r="C13" s="32" t="s">
        <v>23</v>
      </c>
      <c r="D13" s="32" t="s">
        <v>22</v>
      </c>
      <c r="E13" s="33">
        <v>6361432</v>
      </c>
      <c r="F13" s="33">
        <v>5089145.6000000006</v>
      </c>
      <c r="G13" s="34" t="str">
        <f t="shared" si="0"/>
        <v>Esta perdido</v>
      </c>
      <c r="H13" s="34">
        <f t="shared" si="1"/>
        <v>0</v>
      </c>
      <c r="I13" s="34" t="str">
        <f t="shared" si="2"/>
        <v>DEBE PROMOVERSE</v>
      </c>
    </row>
    <row r="14" spans="1:9" x14ac:dyDescent="0.35">
      <c r="A14" s="31">
        <v>38748</v>
      </c>
      <c r="B14" s="32" t="s">
        <v>33</v>
      </c>
      <c r="C14" s="32" t="s">
        <v>26</v>
      </c>
      <c r="D14" s="32" t="s">
        <v>24</v>
      </c>
      <c r="E14" s="33">
        <v>3469872</v>
      </c>
      <c r="F14" s="33">
        <v>173493.6</v>
      </c>
      <c r="G14" s="34" t="str">
        <f t="shared" si="0"/>
        <v>Esta perdido</v>
      </c>
      <c r="H14" s="34">
        <f t="shared" si="1"/>
        <v>97156.416000000012</v>
      </c>
      <c r="I14" s="34" t="str">
        <f t="shared" si="2"/>
        <v>DEBE PROMOVERSE</v>
      </c>
    </row>
    <row r="15" spans="1:9" x14ac:dyDescent="0.35">
      <c r="A15" s="31">
        <v>38748</v>
      </c>
      <c r="B15" s="32" t="s">
        <v>33</v>
      </c>
      <c r="C15" s="32" t="s">
        <v>16</v>
      </c>
      <c r="D15" s="32" t="s">
        <v>27</v>
      </c>
      <c r="E15" s="33">
        <v>39130000</v>
      </c>
      <c r="F15" s="33">
        <v>5869500</v>
      </c>
      <c r="G15" s="34" t="str">
        <f t="shared" si="0"/>
        <v>Esta perdido</v>
      </c>
      <c r="H15" s="34">
        <f t="shared" si="1"/>
        <v>3286920.0000000005</v>
      </c>
      <c r="I15" s="34">
        <f t="shared" si="2"/>
        <v>33260500</v>
      </c>
    </row>
    <row r="16" spans="1:9" x14ac:dyDescent="0.35">
      <c r="A16" s="31">
        <v>38748</v>
      </c>
      <c r="B16" s="32" t="s">
        <v>34</v>
      </c>
      <c r="C16" s="32" t="s">
        <v>30</v>
      </c>
      <c r="D16" s="32" t="s">
        <v>28</v>
      </c>
      <c r="E16" s="33">
        <v>151200000</v>
      </c>
      <c r="F16" s="33">
        <v>25704000</v>
      </c>
      <c r="G16" s="34" t="str">
        <f t="shared" si="0"/>
        <v>Esta perdido</v>
      </c>
      <c r="H16" s="34">
        <f t="shared" si="1"/>
        <v>8559431.9999999981</v>
      </c>
      <c r="I16" s="34">
        <f t="shared" si="2"/>
        <v>125496000</v>
      </c>
    </row>
    <row r="17" spans="1:9" x14ac:dyDescent="0.35">
      <c r="A17" s="31">
        <v>38748</v>
      </c>
      <c r="B17" s="32" t="s">
        <v>34</v>
      </c>
      <c r="C17" s="32" t="s">
        <v>31</v>
      </c>
      <c r="D17" s="32" t="s">
        <v>14</v>
      </c>
      <c r="E17" s="33">
        <v>17349360</v>
      </c>
      <c r="F17" s="33">
        <v>1734936</v>
      </c>
      <c r="G17" s="34" t="str">
        <f t="shared" si="0"/>
        <v>Esta perdido</v>
      </c>
      <c r="H17" s="34">
        <f t="shared" si="1"/>
        <v>577733.68799999997</v>
      </c>
      <c r="I17" s="34" t="str">
        <f t="shared" si="2"/>
        <v>DEBE PROMOVERSE</v>
      </c>
    </row>
    <row r="18" spans="1:9" x14ac:dyDescent="0.35">
      <c r="A18" s="31">
        <v>38748</v>
      </c>
      <c r="B18" s="32" t="s">
        <v>35</v>
      </c>
      <c r="C18" s="32" t="s">
        <v>21</v>
      </c>
      <c r="D18" s="32" t="s">
        <v>17</v>
      </c>
      <c r="E18" s="33">
        <v>345600000</v>
      </c>
      <c r="F18" s="33">
        <v>58752000.000000007</v>
      </c>
      <c r="G18" s="34" t="str">
        <f t="shared" si="0"/>
        <v>Esta perdido</v>
      </c>
      <c r="H18" s="34">
        <f t="shared" si="1"/>
        <v>0</v>
      </c>
      <c r="I18" s="34">
        <f t="shared" si="2"/>
        <v>286848000</v>
      </c>
    </row>
    <row r="19" spans="1:9" x14ac:dyDescent="0.35">
      <c r="A19" s="31">
        <v>38748</v>
      </c>
      <c r="B19" s="32" t="s">
        <v>35</v>
      </c>
      <c r="C19" s="32" t="s">
        <v>23</v>
      </c>
      <c r="D19" s="32" t="s">
        <v>19</v>
      </c>
      <c r="E19" s="33">
        <v>51170000</v>
      </c>
      <c r="F19" s="33">
        <v>8698900</v>
      </c>
      <c r="G19" s="34" t="str">
        <f t="shared" si="0"/>
        <v>Esta perdido</v>
      </c>
      <c r="H19" s="34">
        <f t="shared" si="1"/>
        <v>0</v>
      </c>
      <c r="I19" s="34">
        <f t="shared" si="2"/>
        <v>42471100</v>
      </c>
    </row>
    <row r="20" spans="1:9" x14ac:dyDescent="0.35">
      <c r="A20" s="31">
        <v>38748</v>
      </c>
      <c r="B20" s="32" t="s">
        <v>36</v>
      </c>
      <c r="C20" s="32" t="s">
        <v>26</v>
      </c>
      <c r="D20" s="32" t="s">
        <v>22</v>
      </c>
      <c r="E20" s="33">
        <v>10409616</v>
      </c>
      <c r="F20" s="33">
        <v>1040961.6000000001</v>
      </c>
      <c r="G20" s="34" t="str">
        <f t="shared" si="0"/>
        <v>Esta perdido</v>
      </c>
      <c r="H20" s="34">
        <f t="shared" si="1"/>
        <v>0</v>
      </c>
      <c r="I20" s="34" t="str">
        <f t="shared" si="2"/>
        <v>DEBE PROMOVERSE</v>
      </c>
    </row>
    <row r="21" spans="1:9" x14ac:dyDescent="0.35">
      <c r="A21" s="31">
        <v>38748</v>
      </c>
      <c r="B21" s="32" t="s">
        <v>36</v>
      </c>
      <c r="C21" s="32" t="s">
        <v>16</v>
      </c>
      <c r="D21" s="32" t="s">
        <v>24</v>
      </c>
      <c r="E21" s="33">
        <v>5493964</v>
      </c>
      <c r="F21" s="33">
        <v>4395171.2</v>
      </c>
      <c r="G21" s="34" t="str">
        <f t="shared" si="0"/>
        <v>Esta perdido</v>
      </c>
      <c r="H21" s="34">
        <f t="shared" si="1"/>
        <v>0</v>
      </c>
      <c r="I21" s="34" t="str">
        <f t="shared" si="2"/>
        <v>DEBE PROMOVERSE</v>
      </c>
    </row>
    <row r="22" spans="1:9" x14ac:dyDescent="0.35">
      <c r="A22" s="31">
        <v>38748</v>
      </c>
      <c r="B22" s="32" t="s">
        <v>37</v>
      </c>
      <c r="C22" s="32" t="s">
        <v>30</v>
      </c>
      <c r="D22" s="32" t="s">
        <v>27</v>
      </c>
      <c r="E22" s="33">
        <v>216000000</v>
      </c>
      <c r="F22" s="33">
        <v>36720000</v>
      </c>
      <c r="G22" s="34" t="str">
        <f t="shared" si="0"/>
        <v>Esta perdido</v>
      </c>
      <c r="H22" s="34">
        <f t="shared" si="1"/>
        <v>0</v>
      </c>
      <c r="I22" s="34">
        <f t="shared" si="2"/>
        <v>179280000</v>
      </c>
    </row>
    <row r="23" spans="1:9" x14ac:dyDescent="0.35">
      <c r="A23" s="31">
        <v>38748</v>
      </c>
      <c r="B23" s="32" t="s">
        <v>37</v>
      </c>
      <c r="C23" s="32" t="s">
        <v>13</v>
      </c>
      <c r="D23" s="32" t="s">
        <v>28</v>
      </c>
      <c r="E23" s="33">
        <v>24289104</v>
      </c>
      <c r="F23" s="33">
        <v>3279029.04</v>
      </c>
      <c r="G23" s="34" t="str">
        <f t="shared" si="0"/>
        <v>Esta perdido</v>
      </c>
      <c r="H23" s="34">
        <f t="shared" si="1"/>
        <v>0</v>
      </c>
      <c r="I23" s="34" t="str">
        <f t="shared" si="2"/>
        <v>DEBE PROMOVERSE</v>
      </c>
    </row>
    <row r="24" spans="1:9" x14ac:dyDescent="0.35">
      <c r="A24" s="31">
        <v>38748</v>
      </c>
      <c r="B24" s="32" t="s">
        <v>38</v>
      </c>
      <c r="C24" s="32" t="s">
        <v>39</v>
      </c>
      <c r="D24" s="32" t="s">
        <v>14</v>
      </c>
      <c r="E24" s="33">
        <v>475200000</v>
      </c>
      <c r="F24" s="33">
        <v>80784000</v>
      </c>
      <c r="G24" s="34" t="str">
        <f t="shared" si="0"/>
        <v>Esta perdido</v>
      </c>
      <c r="H24" s="34">
        <f t="shared" si="1"/>
        <v>0</v>
      </c>
      <c r="I24" s="34">
        <f t="shared" si="2"/>
        <v>394416000</v>
      </c>
    </row>
    <row r="25" spans="1:9" x14ac:dyDescent="0.35">
      <c r="A25" s="31">
        <v>38748</v>
      </c>
      <c r="B25" s="32" t="s">
        <v>38</v>
      </c>
      <c r="C25" s="32" t="s">
        <v>18</v>
      </c>
      <c r="D25" s="32" t="s">
        <v>17</v>
      </c>
      <c r="E25" s="33">
        <v>4515000</v>
      </c>
      <c r="F25" s="33">
        <v>225750</v>
      </c>
      <c r="G25" s="34" t="str">
        <f t="shared" si="0"/>
        <v>Esta perdido</v>
      </c>
      <c r="H25" s="34">
        <f t="shared" si="1"/>
        <v>0</v>
      </c>
      <c r="I25" s="34" t="str">
        <f t="shared" si="2"/>
        <v>DEBE PROMOVERSE</v>
      </c>
    </row>
    <row r="26" spans="1:9" x14ac:dyDescent="0.35">
      <c r="A26" s="31">
        <v>38748</v>
      </c>
      <c r="B26" s="32" t="s">
        <v>40</v>
      </c>
      <c r="C26" s="32" t="s">
        <v>21</v>
      </c>
      <c r="D26" s="32" t="s">
        <v>19</v>
      </c>
      <c r="E26" s="33">
        <v>1561442.4</v>
      </c>
      <c r="F26" s="33">
        <v>78072.12</v>
      </c>
      <c r="G26" s="34" t="str">
        <f t="shared" si="0"/>
        <v>Esta perdido</v>
      </c>
      <c r="H26" s="34">
        <f t="shared" si="1"/>
        <v>0</v>
      </c>
      <c r="I26" s="34" t="str">
        <f t="shared" si="2"/>
        <v>DEBE PROMOVERSE</v>
      </c>
    </row>
    <row r="27" spans="1:9" x14ac:dyDescent="0.35">
      <c r="A27" s="31">
        <v>38748</v>
      </c>
      <c r="B27" s="32" t="s">
        <v>40</v>
      </c>
      <c r="C27" s="32" t="s">
        <v>23</v>
      </c>
      <c r="D27" s="32" t="s">
        <v>22</v>
      </c>
      <c r="E27" s="33">
        <v>1127708.3999999999</v>
      </c>
      <c r="F27" s="33">
        <v>56385.42</v>
      </c>
      <c r="G27" s="34" t="str">
        <f t="shared" si="0"/>
        <v>Esta perdido</v>
      </c>
      <c r="H27" s="34">
        <f t="shared" si="1"/>
        <v>0</v>
      </c>
      <c r="I27" s="34" t="str">
        <f t="shared" si="2"/>
        <v>DEBE PROMOVERSE</v>
      </c>
    </row>
    <row r="28" spans="1:9" x14ac:dyDescent="0.35">
      <c r="A28" s="31">
        <v>38748</v>
      </c>
      <c r="B28" s="32" t="s">
        <v>41</v>
      </c>
      <c r="C28" s="32" t="s">
        <v>26</v>
      </c>
      <c r="D28" s="32" t="s">
        <v>24</v>
      </c>
      <c r="E28" s="33">
        <v>15350999.999999998</v>
      </c>
      <c r="F28" s="33">
        <v>1535100</v>
      </c>
      <c r="G28" s="34" t="str">
        <f t="shared" si="0"/>
        <v>Esta perdido</v>
      </c>
      <c r="H28" s="34">
        <f t="shared" si="1"/>
        <v>0</v>
      </c>
      <c r="I28" s="34" t="str">
        <f t="shared" si="2"/>
        <v>DEBE PROMOVERSE</v>
      </c>
    </row>
    <row r="29" spans="1:9" x14ac:dyDescent="0.35">
      <c r="A29" s="31">
        <v>38748</v>
      </c>
      <c r="B29" s="32" t="s">
        <v>41</v>
      </c>
      <c r="C29" s="32" t="s">
        <v>16</v>
      </c>
      <c r="D29" s="32" t="s">
        <v>27</v>
      </c>
      <c r="E29" s="33">
        <v>68040000</v>
      </c>
      <c r="F29" s="33">
        <v>11566800</v>
      </c>
      <c r="G29" s="34" t="str">
        <f t="shared" si="0"/>
        <v>Esta perdido</v>
      </c>
      <c r="H29" s="34">
        <f t="shared" si="1"/>
        <v>0</v>
      </c>
      <c r="I29" s="34">
        <f t="shared" si="2"/>
        <v>56473200</v>
      </c>
    </row>
    <row r="30" spans="1:9" x14ac:dyDescent="0.35">
      <c r="A30" s="31">
        <v>38748</v>
      </c>
      <c r="B30" s="32" t="s">
        <v>42</v>
      </c>
      <c r="C30" s="32" t="s">
        <v>30</v>
      </c>
      <c r="D30" s="32" t="s">
        <v>28</v>
      </c>
      <c r="E30" s="33">
        <v>8674680</v>
      </c>
      <c r="F30" s="33">
        <v>6939744</v>
      </c>
      <c r="G30" s="34" t="str">
        <f t="shared" si="0"/>
        <v>Esta perdido</v>
      </c>
      <c r="H30" s="34">
        <f t="shared" si="1"/>
        <v>0</v>
      </c>
      <c r="I30" s="34" t="str">
        <f t="shared" si="2"/>
        <v>DEBE PROMOVERSE</v>
      </c>
    </row>
    <row r="31" spans="1:9" x14ac:dyDescent="0.35">
      <c r="A31" s="31">
        <v>38748</v>
      </c>
      <c r="B31" s="32" t="s">
        <v>42</v>
      </c>
      <c r="C31" s="32" t="s">
        <v>31</v>
      </c>
      <c r="D31" s="32" t="s">
        <v>14</v>
      </c>
      <c r="E31" s="33">
        <v>187919999.99999997</v>
      </c>
      <c r="F31" s="33">
        <v>31946399.999999996</v>
      </c>
      <c r="G31" s="34" t="str">
        <f t="shared" si="0"/>
        <v>Esta perdido</v>
      </c>
      <c r="H31" s="34">
        <f t="shared" si="1"/>
        <v>0</v>
      </c>
      <c r="I31" s="34">
        <f t="shared" si="2"/>
        <v>155973599.99999997</v>
      </c>
    </row>
    <row r="32" spans="1:9" x14ac:dyDescent="0.35">
      <c r="A32" s="31">
        <v>38748</v>
      </c>
      <c r="B32" s="32" t="s">
        <v>12</v>
      </c>
      <c r="C32" s="32" t="s">
        <v>43</v>
      </c>
      <c r="D32" s="32" t="s">
        <v>17</v>
      </c>
      <c r="E32" s="33">
        <v>29799000</v>
      </c>
      <c r="F32" s="33">
        <v>4022865.0000000005</v>
      </c>
      <c r="G32" s="34" t="str">
        <f t="shared" si="0"/>
        <v>Esta perdido</v>
      </c>
      <c r="H32" s="34">
        <f t="shared" si="1"/>
        <v>1339614.0449999999</v>
      </c>
      <c r="I32" s="34" t="str">
        <f t="shared" si="2"/>
        <v>DEBE PROMOVERSE</v>
      </c>
    </row>
    <row r="33" spans="1:9" x14ac:dyDescent="0.35">
      <c r="A33" s="31">
        <v>38748</v>
      </c>
      <c r="B33" s="32" t="s">
        <v>15</v>
      </c>
      <c r="C33" s="32" t="s">
        <v>16</v>
      </c>
      <c r="D33" s="32" t="s">
        <v>19</v>
      </c>
      <c r="E33" s="33">
        <v>6419263.2000000002</v>
      </c>
      <c r="F33" s="33">
        <v>5135410.5600000005</v>
      </c>
      <c r="G33" s="34" t="str">
        <f t="shared" si="0"/>
        <v>Lo encontramos</v>
      </c>
      <c r="H33" s="34">
        <f t="shared" si="1"/>
        <v>2875829.9136000006</v>
      </c>
      <c r="I33" s="34" t="str">
        <f t="shared" si="2"/>
        <v>DEBE PROMOVERSE</v>
      </c>
    </row>
    <row r="34" spans="1:9" x14ac:dyDescent="0.35">
      <c r="A34" s="31">
        <v>38748</v>
      </c>
      <c r="B34" s="32" t="s">
        <v>15</v>
      </c>
      <c r="C34" s="32" t="s">
        <v>21</v>
      </c>
      <c r="D34" s="32" t="s">
        <v>22</v>
      </c>
      <c r="E34" s="33">
        <v>3556618.8</v>
      </c>
      <c r="F34" s="33">
        <v>177830.94</v>
      </c>
      <c r="G34" s="34" t="str">
        <f t="shared" si="0"/>
        <v>Esta perdido</v>
      </c>
      <c r="H34" s="34">
        <f t="shared" si="1"/>
        <v>99585.326400000005</v>
      </c>
      <c r="I34" s="34" t="str">
        <f t="shared" si="2"/>
        <v>DEBE PROMOVERSE</v>
      </c>
    </row>
    <row r="35" spans="1:9" x14ac:dyDescent="0.35">
      <c r="A35" s="31">
        <v>38748</v>
      </c>
      <c r="B35" s="32" t="s">
        <v>20</v>
      </c>
      <c r="C35" s="32" t="s">
        <v>23</v>
      </c>
      <c r="D35" s="32" t="s">
        <v>24</v>
      </c>
      <c r="E35" s="33">
        <v>145800000</v>
      </c>
      <c r="F35" s="33">
        <v>24786000</v>
      </c>
      <c r="G35" s="34" t="str">
        <f t="shared" si="0"/>
        <v>Esta perdido</v>
      </c>
      <c r="H35" s="34">
        <f t="shared" si="1"/>
        <v>0</v>
      </c>
      <c r="I35" s="34">
        <f t="shared" si="2"/>
        <v>121014000</v>
      </c>
    </row>
    <row r="36" spans="1:9" x14ac:dyDescent="0.35">
      <c r="A36" s="31">
        <v>38748</v>
      </c>
      <c r="B36" s="32" t="s">
        <v>20</v>
      </c>
      <c r="C36" s="32" t="s">
        <v>26</v>
      </c>
      <c r="D36" s="32" t="s">
        <v>27</v>
      </c>
      <c r="E36" s="33">
        <v>17002372.800000001</v>
      </c>
      <c r="F36" s="33">
        <v>1700237.2800000003</v>
      </c>
      <c r="G36" s="34" t="str">
        <f t="shared" si="0"/>
        <v>Esta perdido</v>
      </c>
      <c r="H36" s="34">
        <f t="shared" si="1"/>
        <v>0</v>
      </c>
      <c r="I36" s="34" t="str">
        <f t="shared" si="2"/>
        <v>DEBE PROMOVERSE</v>
      </c>
    </row>
    <row r="37" spans="1:9" x14ac:dyDescent="0.35">
      <c r="A37" s="31">
        <v>38748</v>
      </c>
      <c r="B37" s="32" t="s">
        <v>25</v>
      </c>
      <c r="C37" s="32" t="s">
        <v>16</v>
      </c>
      <c r="D37" s="32" t="s">
        <v>28</v>
      </c>
      <c r="E37" s="33">
        <v>343440000</v>
      </c>
      <c r="F37" s="33">
        <v>58384800.000000007</v>
      </c>
      <c r="G37" s="34" t="str">
        <f t="shared" si="0"/>
        <v>Esta perdido</v>
      </c>
      <c r="H37" s="34">
        <f t="shared" si="1"/>
        <v>0</v>
      </c>
      <c r="I37" s="34">
        <f t="shared" si="2"/>
        <v>285055200</v>
      </c>
    </row>
    <row r="38" spans="1:9" x14ac:dyDescent="0.35">
      <c r="A38" s="31">
        <v>38748</v>
      </c>
      <c r="B38" s="32" t="s">
        <v>25</v>
      </c>
      <c r="C38" s="32" t="s">
        <v>30</v>
      </c>
      <c r="D38" s="32" t="s">
        <v>14</v>
      </c>
      <c r="E38" s="33">
        <v>51471000.000000007</v>
      </c>
      <c r="F38" s="33">
        <v>8750070.0000000019</v>
      </c>
      <c r="G38" s="34" t="str">
        <f t="shared" si="0"/>
        <v>Esta perdido</v>
      </c>
      <c r="H38" s="34">
        <f t="shared" si="1"/>
        <v>0</v>
      </c>
      <c r="I38" s="34">
        <f t="shared" si="2"/>
        <v>42720930.000000007</v>
      </c>
    </row>
    <row r="39" spans="1:9" x14ac:dyDescent="0.35">
      <c r="A39" s="31">
        <v>38748</v>
      </c>
      <c r="B39" s="32" t="s">
        <v>29</v>
      </c>
      <c r="C39" s="32" t="s">
        <v>31</v>
      </c>
      <c r="D39" s="32" t="s">
        <v>17</v>
      </c>
      <c r="E39" s="33">
        <v>10583109.6</v>
      </c>
      <c r="F39" s="33">
        <v>1058310.96</v>
      </c>
      <c r="G39" s="34" t="str">
        <f t="shared" si="0"/>
        <v>Esta perdido</v>
      </c>
      <c r="H39" s="34">
        <f t="shared" si="1"/>
        <v>0</v>
      </c>
      <c r="I39" s="34" t="str">
        <f t="shared" si="2"/>
        <v>DEBE PROMOVERSE</v>
      </c>
    </row>
    <row r="40" spans="1:9" x14ac:dyDescent="0.35">
      <c r="A40" s="31">
        <v>38748</v>
      </c>
      <c r="B40" s="32" t="s">
        <v>29</v>
      </c>
      <c r="C40" s="32" t="s">
        <v>43</v>
      </c>
      <c r="D40" s="32" t="s">
        <v>19</v>
      </c>
      <c r="E40" s="33">
        <v>5638542</v>
      </c>
      <c r="F40" s="33">
        <v>4510833.6000000006</v>
      </c>
      <c r="G40" s="34" t="str">
        <f t="shared" si="0"/>
        <v>Esta perdido</v>
      </c>
      <c r="H40" s="34">
        <f t="shared" si="1"/>
        <v>0</v>
      </c>
      <c r="I40" s="34" t="str">
        <f t="shared" si="2"/>
        <v>DEBE PROMOVERSE</v>
      </c>
    </row>
    <row r="41" spans="1:9" x14ac:dyDescent="0.35">
      <c r="A41" s="31">
        <v>38748</v>
      </c>
      <c r="B41" s="32" t="s">
        <v>32</v>
      </c>
      <c r="C41" s="32" t="s">
        <v>13</v>
      </c>
      <c r="D41" s="32" t="s">
        <v>22</v>
      </c>
      <c r="E41" s="33">
        <v>223560000</v>
      </c>
      <c r="F41" s="33">
        <v>38005200</v>
      </c>
      <c r="G41" s="34" t="str">
        <f t="shared" si="0"/>
        <v>Esta perdido</v>
      </c>
      <c r="H41" s="34">
        <f t="shared" si="1"/>
        <v>0</v>
      </c>
      <c r="I41" s="34">
        <f t="shared" si="2"/>
        <v>185554800</v>
      </c>
    </row>
    <row r="42" spans="1:9" x14ac:dyDescent="0.35">
      <c r="A42" s="31">
        <v>38748</v>
      </c>
      <c r="B42" s="32" t="s">
        <v>32</v>
      </c>
      <c r="C42" s="32" t="s">
        <v>21</v>
      </c>
      <c r="D42" s="32" t="s">
        <v>24</v>
      </c>
      <c r="E42" s="33">
        <v>25330065.599999998</v>
      </c>
      <c r="F42" s="33">
        <v>3419558.8560000001</v>
      </c>
      <c r="G42" s="34" t="str">
        <f t="shared" si="0"/>
        <v>Esta perdido</v>
      </c>
      <c r="H42" s="34">
        <f t="shared" si="1"/>
        <v>0</v>
      </c>
      <c r="I42" s="34" t="str">
        <f t="shared" si="2"/>
        <v>DEBE PROMOVERSE</v>
      </c>
    </row>
    <row r="43" spans="1:9" x14ac:dyDescent="0.35">
      <c r="A43" s="31">
        <v>38748</v>
      </c>
      <c r="B43" s="32" t="s">
        <v>33</v>
      </c>
      <c r="C43" s="32" t="s">
        <v>23</v>
      </c>
      <c r="D43" s="32" t="s">
        <v>27</v>
      </c>
      <c r="E43" s="33">
        <v>498960000.00000006</v>
      </c>
      <c r="F43" s="33">
        <v>84823200.000000015</v>
      </c>
      <c r="G43" s="34" t="str">
        <f t="shared" si="0"/>
        <v>Esta perdido</v>
      </c>
      <c r="H43" s="34">
        <f t="shared" si="1"/>
        <v>47500992.000000015</v>
      </c>
      <c r="I43" s="34">
        <f t="shared" si="2"/>
        <v>414136800.00000006</v>
      </c>
    </row>
    <row r="44" spans="1:9" x14ac:dyDescent="0.35">
      <c r="A44" s="31">
        <v>38748</v>
      </c>
      <c r="B44" s="32" t="s">
        <v>33</v>
      </c>
      <c r="C44" s="32" t="s">
        <v>26</v>
      </c>
      <c r="D44" s="32" t="s">
        <v>28</v>
      </c>
      <c r="E44" s="33">
        <v>73143000</v>
      </c>
      <c r="F44" s="33">
        <v>12434310</v>
      </c>
      <c r="G44" s="34" t="str">
        <f t="shared" si="0"/>
        <v>Esta perdido</v>
      </c>
      <c r="H44" s="34">
        <f t="shared" si="1"/>
        <v>6963213.6000000006</v>
      </c>
      <c r="I44" s="34">
        <f t="shared" si="2"/>
        <v>60708690</v>
      </c>
    </row>
    <row r="45" spans="1:9" x14ac:dyDescent="0.35">
      <c r="A45" s="31">
        <v>38748</v>
      </c>
      <c r="B45" s="32" t="s">
        <v>34</v>
      </c>
      <c r="C45" s="32" t="s">
        <v>16</v>
      </c>
      <c r="D45" s="32" t="s">
        <v>14</v>
      </c>
      <c r="E45" s="33">
        <v>14746956</v>
      </c>
      <c r="F45" s="33">
        <v>1474695.6</v>
      </c>
      <c r="G45" s="34" t="str">
        <f t="shared" si="0"/>
        <v>Esta perdido</v>
      </c>
      <c r="H45" s="34">
        <f t="shared" si="1"/>
        <v>491073.6348</v>
      </c>
      <c r="I45" s="34" t="str">
        <f t="shared" si="2"/>
        <v>DEBE PROMOVERSE</v>
      </c>
    </row>
    <row r="46" spans="1:9" x14ac:dyDescent="0.35">
      <c r="A46" s="31">
        <v>38748</v>
      </c>
      <c r="B46" s="32" t="s">
        <v>34</v>
      </c>
      <c r="C46" s="32" t="s">
        <v>30</v>
      </c>
      <c r="D46" s="32" t="s">
        <v>17</v>
      </c>
      <c r="E46" s="33">
        <v>7720465.2000000002</v>
      </c>
      <c r="F46" s="33">
        <v>6176372.1600000001</v>
      </c>
      <c r="G46" s="34" t="str">
        <f t="shared" si="0"/>
        <v>Esta perdido</v>
      </c>
      <c r="H46" s="34">
        <f t="shared" si="1"/>
        <v>2056731.9292799998</v>
      </c>
      <c r="I46" s="34" t="str">
        <f t="shared" si="2"/>
        <v>DEBE PROMOVERSE</v>
      </c>
    </row>
    <row r="47" spans="1:9" x14ac:dyDescent="0.35">
      <c r="A47" s="31">
        <v>38748</v>
      </c>
      <c r="B47" s="32" t="s">
        <v>35</v>
      </c>
      <c r="C47" s="32" t="s">
        <v>31</v>
      </c>
      <c r="D47" s="32" t="s">
        <v>19</v>
      </c>
      <c r="E47" s="33">
        <v>301320000</v>
      </c>
      <c r="F47" s="33">
        <v>51224400</v>
      </c>
      <c r="G47" s="34" t="str">
        <f t="shared" si="0"/>
        <v>Esta perdido</v>
      </c>
      <c r="H47" s="34">
        <f t="shared" si="1"/>
        <v>0</v>
      </c>
      <c r="I47" s="34">
        <f t="shared" si="2"/>
        <v>250095600</v>
      </c>
    </row>
    <row r="48" spans="1:9" x14ac:dyDescent="0.35">
      <c r="A48" s="31">
        <v>38748</v>
      </c>
      <c r="B48" s="32" t="s">
        <v>35</v>
      </c>
      <c r="C48" s="32" t="s">
        <v>43</v>
      </c>
      <c r="D48" s="32" t="s">
        <v>22</v>
      </c>
      <c r="E48" s="33">
        <v>33657758.399999999</v>
      </c>
      <c r="F48" s="33">
        <v>5048663.76</v>
      </c>
      <c r="G48" s="34" t="str">
        <f t="shared" si="0"/>
        <v>Esta perdido</v>
      </c>
      <c r="H48" s="34">
        <f t="shared" si="1"/>
        <v>0</v>
      </c>
      <c r="I48" s="34">
        <f t="shared" si="2"/>
        <v>28609094.640000001</v>
      </c>
    </row>
    <row r="49" spans="1:9" x14ac:dyDescent="0.35">
      <c r="A49" s="31">
        <v>38748</v>
      </c>
      <c r="B49" s="32" t="s">
        <v>36</v>
      </c>
      <c r="C49" s="32" t="s">
        <v>13</v>
      </c>
      <c r="D49" s="32" t="s">
        <v>24</v>
      </c>
      <c r="E49" s="33">
        <v>654480000</v>
      </c>
      <c r="F49" s="33">
        <v>111261600.00000001</v>
      </c>
      <c r="G49" s="34" t="str">
        <f t="shared" si="0"/>
        <v>Esta perdido</v>
      </c>
      <c r="H49" s="34">
        <f t="shared" si="1"/>
        <v>0</v>
      </c>
      <c r="I49" s="34">
        <f t="shared" si="2"/>
        <v>543218400</v>
      </c>
    </row>
    <row r="50" spans="1:9" x14ac:dyDescent="0.35">
      <c r="A50" s="31">
        <v>38748</v>
      </c>
      <c r="B50" s="32" t="s">
        <v>36</v>
      </c>
      <c r="C50" s="32" t="s">
        <v>21</v>
      </c>
      <c r="D50" s="32" t="s">
        <v>27</v>
      </c>
      <c r="E50" s="33">
        <v>94815000</v>
      </c>
      <c r="F50" s="33">
        <v>16118550.000000002</v>
      </c>
      <c r="G50" s="34" t="str">
        <f t="shared" si="0"/>
        <v>Esta perdido</v>
      </c>
      <c r="H50" s="34">
        <f t="shared" si="1"/>
        <v>0</v>
      </c>
      <c r="I50" s="34">
        <f t="shared" si="2"/>
        <v>78696450</v>
      </c>
    </row>
    <row r="51" spans="1:9" x14ac:dyDescent="0.35">
      <c r="A51" s="31">
        <v>38748</v>
      </c>
      <c r="B51" s="32" t="s">
        <v>37</v>
      </c>
      <c r="C51" s="32" t="s">
        <v>23</v>
      </c>
      <c r="D51" s="32" t="s">
        <v>28</v>
      </c>
      <c r="E51" s="33">
        <v>1272286.3999999999</v>
      </c>
      <c r="F51" s="33">
        <v>63614.32</v>
      </c>
      <c r="G51" s="34" t="str">
        <f t="shared" si="0"/>
        <v>Esta perdido</v>
      </c>
      <c r="H51" s="34">
        <f t="shared" si="1"/>
        <v>0</v>
      </c>
      <c r="I51" s="34" t="str">
        <f t="shared" si="2"/>
        <v>DEBE PROMOVERSE</v>
      </c>
    </row>
    <row r="52" spans="1:9" x14ac:dyDescent="0.35">
      <c r="A52" s="31">
        <v>38748</v>
      </c>
      <c r="B52" s="32" t="s">
        <v>37</v>
      </c>
      <c r="C52" s="32" t="s">
        <v>26</v>
      </c>
      <c r="D52" s="32" t="s">
        <v>14</v>
      </c>
      <c r="E52" s="33">
        <v>491565.2</v>
      </c>
      <c r="F52" s="33">
        <v>4915.652</v>
      </c>
      <c r="G52" s="34" t="str">
        <f t="shared" si="0"/>
        <v>Esta perdido</v>
      </c>
      <c r="H52" s="34">
        <f t="shared" si="1"/>
        <v>0</v>
      </c>
      <c r="I52" s="34" t="str">
        <f t="shared" si="2"/>
        <v>DEBE PROMOVERSE</v>
      </c>
    </row>
    <row r="53" spans="1:9" x14ac:dyDescent="0.35">
      <c r="A53" s="31">
        <v>38748</v>
      </c>
      <c r="B53" s="32" t="s">
        <v>38</v>
      </c>
      <c r="C53" s="32" t="s">
        <v>16</v>
      </c>
      <c r="D53" s="32" t="s">
        <v>17</v>
      </c>
      <c r="E53" s="33">
        <v>12960000</v>
      </c>
      <c r="F53" s="33">
        <v>1296000</v>
      </c>
      <c r="G53" s="34" t="str">
        <f t="shared" si="0"/>
        <v>Esta perdido</v>
      </c>
      <c r="H53" s="34">
        <f t="shared" si="1"/>
        <v>0</v>
      </c>
      <c r="I53" s="34" t="str">
        <f t="shared" si="2"/>
        <v>DEBE PROMOVERSE</v>
      </c>
    </row>
    <row r="54" spans="1:9" x14ac:dyDescent="0.35">
      <c r="A54" s="31">
        <v>38748</v>
      </c>
      <c r="B54" s="32" t="s">
        <v>38</v>
      </c>
      <c r="C54" s="32" t="s">
        <v>30</v>
      </c>
      <c r="D54" s="32" t="s">
        <v>19</v>
      </c>
      <c r="E54" s="33">
        <v>809636.8</v>
      </c>
      <c r="F54" s="33">
        <v>8096.3680000000004</v>
      </c>
      <c r="G54" s="34" t="str">
        <f t="shared" si="0"/>
        <v>Esta perdido</v>
      </c>
      <c r="H54" s="34">
        <f t="shared" si="1"/>
        <v>0</v>
      </c>
      <c r="I54" s="34" t="str">
        <f t="shared" si="2"/>
        <v>DEBE PROMOVERSE</v>
      </c>
    </row>
    <row r="55" spans="1:9" x14ac:dyDescent="0.35">
      <c r="A55" s="31">
        <v>38748</v>
      </c>
      <c r="B55" s="32" t="s">
        <v>40</v>
      </c>
      <c r="C55" s="32" t="s">
        <v>31</v>
      </c>
      <c r="D55" s="32" t="s">
        <v>22</v>
      </c>
      <c r="E55" s="33">
        <v>4320000</v>
      </c>
      <c r="F55" s="33">
        <v>216000</v>
      </c>
      <c r="G55" s="34" t="str">
        <f t="shared" si="0"/>
        <v>Esta perdido</v>
      </c>
      <c r="H55" s="34">
        <f t="shared" si="1"/>
        <v>0</v>
      </c>
      <c r="I55" s="34" t="str">
        <f t="shared" si="2"/>
        <v>DEBE PROMOVERSE</v>
      </c>
    </row>
    <row r="56" spans="1:9" x14ac:dyDescent="0.35">
      <c r="A56" s="31">
        <v>38748</v>
      </c>
      <c r="B56" s="32" t="s">
        <v>40</v>
      </c>
      <c r="C56" s="32" t="s">
        <v>43</v>
      </c>
      <c r="D56" s="32" t="s">
        <v>24</v>
      </c>
      <c r="E56" s="33">
        <v>5418000</v>
      </c>
      <c r="F56" s="33">
        <v>4334400</v>
      </c>
      <c r="G56" s="34" t="str">
        <f t="shared" si="0"/>
        <v>Esta perdido</v>
      </c>
      <c r="H56" s="34">
        <f t="shared" si="1"/>
        <v>0</v>
      </c>
      <c r="I56" s="34" t="str">
        <f t="shared" si="2"/>
        <v>DEBE PROMOVERSE</v>
      </c>
    </row>
    <row r="57" spans="1:9" x14ac:dyDescent="0.35">
      <c r="A57" s="31">
        <v>38748</v>
      </c>
      <c r="B57" s="32" t="s">
        <v>41</v>
      </c>
      <c r="C57" s="32" t="s">
        <v>13</v>
      </c>
      <c r="D57" s="32" t="s">
        <v>27</v>
      </c>
      <c r="E57" s="33">
        <v>1127708.3999999999</v>
      </c>
      <c r="F57" s="33">
        <v>56385.42</v>
      </c>
      <c r="G57" s="34" t="str">
        <f t="shared" si="0"/>
        <v>Esta perdido</v>
      </c>
      <c r="H57" s="34">
        <f t="shared" si="1"/>
        <v>0</v>
      </c>
      <c r="I57" s="34" t="str">
        <f t="shared" si="2"/>
        <v>DEBE PROMOVERSE</v>
      </c>
    </row>
    <row r="58" spans="1:9" x14ac:dyDescent="0.35">
      <c r="A58" s="31">
        <v>38748</v>
      </c>
      <c r="B58" s="32" t="s">
        <v>41</v>
      </c>
      <c r="C58" s="32" t="s">
        <v>21</v>
      </c>
      <c r="D58" s="32" t="s">
        <v>28</v>
      </c>
      <c r="E58" s="33">
        <v>607227.6</v>
      </c>
      <c r="F58" s="33">
        <v>6072.2759999999998</v>
      </c>
      <c r="G58" s="34" t="str">
        <f t="shared" si="0"/>
        <v>Esta perdido</v>
      </c>
      <c r="H58" s="34">
        <f t="shared" si="1"/>
        <v>0</v>
      </c>
      <c r="I58" s="34" t="str">
        <f t="shared" si="2"/>
        <v>DEBE PROMOVERSE</v>
      </c>
    </row>
    <row r="59" spans="1:9" x14ac:dyDescent="0.35">
      <c r="A59" s="31">
        <v>38748</v>
      </c>
      <c r="B59" s="32" t="s">
        <v>42</v>
      </c>
      <c r="C59" s="32" t="s">
        <v>23</v>
      </c>
      <c r="D59" s="32" t="s">
        <v>14</v>
      </c>
      <c r="E59" s="33">
        <v>24300000</v>
      </c>
      <c r="F59" s="33">
        <v>3280500</v>
      </c>
      <c r="G59" s="34" t="str">
        <f t="shared" si="0"/>
        <v>Esta perdido</v>
      </c>
      <c r="H59" s="34">
        <f t="shared" si="1"/>
        <v>0</v>
      </c>
      <c r="I59" s="34" t="str">
        <f t="shared" si="2"/>
        <v>DEBE PROMOVERSE</v>
      </c>
    </row>
    <row r="60" spans="1:9" x14ac:dyDescent="0.35">
      <c r="A60" s="31">
        <v>38748</v>
      </c>
      <c r="B60" s="32" t="s">
        <v>42</v>
      </c>
      <c r="C60" s="32" t="s">
        <v>26</v>
      </c>
      <c r="D60" s="32" t="s">
        <v>17</v>
      </c>
      <c r="E60" s="33">
        <v>2775897.6</v>
      </c>
      <c r="F60" s="33">
        <v>138794.88</v>
      </c>
      <c r="G60" s="34" t="str">
        <f t="shared" si="0"/>
        <v>Esta perdido</v>
      </c>
      <c r="H60" s="34">
        <f t="shared" si="1"/>
        <v>0</v>
      </c>
      <c r="I60" s="34" t="str">
        <f t="shared" si="2"/>
        <v>DEBE PROMOVERSE</v>
      </c>
    </row>
    <row r="61" spans="1:9" x14ac:dyDescent="0.35">
      <c r="A61" s="31">
        <v>38748</v>
      </c>
      <c r="B61" s="32" t="s">
        <v>12</v>
      </c>
      <c r="C61" s="32" t="s">
        <v>16</v>
      </c>
      <c r="D61" s="32" t="s">
        <v>19</v>
      </c>
      <c r="E61" s="33">
        <v>55079999.999999993</v>
      </c>
      <c r="F61" s="33">
        <v>9363600</v>
      </c>
      <c r="G61" s="34" t="str">
        <f t="shared" si="0"/>
        <v>Esta perdido</v>
      </c>
      <c r="H61" s="34">
        <f t="shared" si="1"/>
        <v>3118078.8</v>
      </c>
      <c r="I61" s="34">
        <f t="shared" si="2"/>
        <v>45716399.999999993</v>
      </c>
    </row>
    <row r="62" spans="1:9" x14ac:dyDescent="0.35">
      <c r="A62" s="31">
        <v>38748</v>
      </c>
      <c r="B62" s="32" t="s">
        <v>15</v>
      </c>
      <c r="C62" s="32" t="s">
        <v>30</v>
      </c>
      <c r="D62" s="32" t="s">
        <v>22</v>
      </c>
      <c r="E62" s="33">
        <v>8127000.0000000009</v>
      </c>
      <c r="F62" s="33">
        <v>6501600.0000000009</v>
      </c>
      <c r="G62" s="34" t="str">
        <f t="shared" si="0"/>
        <v>Esta perdido</v>
      </c>
      <c r="H62" s="34">
        <f t="shared" si="1"/>
        <v>3640896.0000000009</v>
      </c>
      <c r="I62" s="34" t="str">
        <f t="shared" si="2"/>
        <v>DEBE PROMOVERSE</v>
      </c>
    </row>
    <row r="63" spans="1:9" x14ac:dyDescent="0.35">
      <c r="A63" s="31">
        <v>38748</v>
      </c>
      <c r="B63" s="32" t="s">
        <v>15</v>
      </c>
      <c r="C63" s="32" t="s">
        <v>31</v>
      </c>
      <c r="D63" s="32" t="s">
        <v>24</v>
      </c>
      <c r="E63" s="33">
        <v>1648189.2</v>
      </c>
      <c r="F63" s="33">
        <v>82409.460000000006</v>
      </c>
      <c r="G63" s="34" t="str">
        <f t="shared" si="0"/>
        <v>Esta perdido</v>
      </c>
      <c r="H63" s="34">
        <f t="shared" si="1"/>
        <v>46149.297600000005</v>
      </c>
      <c r="I63" s="34" t="str">
        <f t="shared" si="2"/>
        <v>DEBE PROMOVERSE</v>
      </c>
    </row>
    <row r="64" spans="1:9" x14ac:dyDescent="0.35">
      <c r="A64" s="31">
        <v>38748</v>
      </c>
      <c r="B64" s="32" t="s">
        <v>20</v>
      </c>
      <c r="C64" s="32" t="s">
        <v>43</v>
      </c>
      <c r="D64" s="32" t="s">
        <v>27</v>
      </c>
      <c r="E64" s="33">
        <v>867468</v>
      </c>
      <c r="F64" s="33">
        <v>8674.68</v>
      </c>
      <c r="G64" s="34" t="str">
        <f t="shared" si="0"/>
        <v>Esta perdido</v>
      </c>
      <c r="H64" s="34">
        <f t="shared" si="1"/>
        <v>0</v>
      </c>
      <c r="I64" s="34" t="str">
        <f t="shared" si="2"/>
        <v>DEBE PROMOVERSE</v>
      </c>
    </row>
    <row r="65" spans="1:9" x14ac:dyDescent="0.35">
      <c r="A65" s="31">
        <v>38748</v>
      </c>
      <c r="B65" s="32" t="s">
        <v>20</v>
      </c>
      <c r="C65" s="32" t="s">
        <v>13</v>
      </c>
      <c r="D65" s="32" t="s">
        <v>28</v>
      </c>
      <c r="E65" s="33">
        <v>34020000</v>
      </c>
      <c r="F65" s="33">
        <v>5103000</v>
      </c>
      <c r="G65" s="34" t="str">
        <f t="shared" si="0"/>
        <v>Esta perdido</v>
      </c>
      <c r="H65" s="34">
        <f t="shared" si="1"/>
        <v>0</v>
      </c>
      <c r="I65" s="34">
        <f t="shared" si="2"/>
        <v>28917000</v>
      </c>
    </row>
    <row r="66" spans="1:9" x14ac:dyDescent="0.35">
      <c r="A66" s="31">
        <v>38748</v>
      </c>
      <c r="B66" s="32" t="s">
        <v>25</v>
      </c>
      <c r="C66" s="32" t="s">
        <v>21</v>
      </c>
      <c r="D66" s="32" t="s">
        <v>14</v>
      </c>
      <c r="E66" s="33">
        <v>3816859.2</v>
      </c>
      <c r="F66" s="33">
        <v>190842.96000000002</v>
      </c>
      <c r="G66" s="34" t="str">
        <f t="shared" si="0"/>
        <v>Esta perdido</v>
      </c>
      <c r="H66" s="34">
        <f t="shared" si="1"/>
        <v>0</v>
      </c>
      <c r="I66" s="34" t="str">
        <f t="shared" si="2"/>
        <v>DEBE PROMOVERSE</v>
      </c>
    </row>
    <row r="67" spans="1:9" x14ac:dyDescent="0.35">
      <c r="A67" s="31">
        <v>38748</v>
      </c>
      <c r="B67" s="32" t="s">
        <v>25</v>
      </c>
      <c r="C67" s="32" t="s">
        <v>23</v>
      </c>
      <c r="D67" s="32" t="s">
        <v>17</v>
      </c>
      <c r="E67" s="33">
        <v>74520000</v>
      </c>
      <c r="F67" s="33">
        <v>12668400</v>
      </c>
      <c r="G67" s="34" t="str">
        <f t="shared" si="0"/>
        <v>Esta perdido</v>
      </c>
      <c r="H67" s="34">
        <f t="shared" si="1"/>
        <v>0</v>
      </c>
      <c r="I67" s="34">
        <f t="shared" si="2"/>
        <v>61851600</v>
      </c>
    </row>
    <row r="68" spans="1:9" x14ac:dyDescent="0.35">
      <c r="A68" s="31">
        <v>38748</v>
      </c>
      <c r="B68" s="32" t="s">
        <v>29</v>
      </c>
      <c r="C68" s="32" t="s">
        <v>26</v>
      </c>
      <c r="D68" s="32" t="s">
        <v>19</v>
      </c>
      <c r="E68" s="33">
        <v>10836000</v>
      </c>
      <c r="F68" s="33">
        <v>1083600</v>
      </c>
      <c r="G68" s="34" t="str">
        <f t="shared" ref="G68:G131" si="3">IF(AND(B68="Sánchez",F68&gt;5000000,C68="Zona F"),"Lo encontramos","Esta perdido")</f>
        <v>Esta perdido</v>
      </c>
      <c r="H68" s="34">
        <f t="shared" ref="H68:H131" si="4">IF(OR(B68="Pineda",B68="Bonilla"),F68*33.3%,IF(OR(B68="Sánchez",B68="Martínez"),F68*56%,0))</f>
        <v>0</v>
      </c>
      <c r="I68" s="34" t="str">
        <f t="shared" ref="I68:I131" si="5">IF((E68+F68)&lt;34000000,"DEBE PROMOVERSE",E68-F68)</f>
        <v>DEBE PROMOVERSE</v>
      </c>
    </row>
    <row r="69" spans="1:9" x14ac:dyDescent="0.35">
      <c r="A69" s="31">
        <v>38748</v>
      </c>
      <c r="B69" s="32" t="s">
        <v>29</v>
      </c>
      <c r="C69" s="32" t="s">
        <v>16</v>
      </c>
      <c r="D69" s="32" t="s">
        <v>22</v>
      </c>
      <c r="E69" s="33">
        <v>2168670</v>
      </c>
      <c r="F69" s="33">
        <v>108433.5</v>
      </c>
      <c r="G69" s="34" t="str">
        <f t="shared" si="3"/>
        <v>Esta perdido</v>
      </c>
      <c r="H69" s="34">
        <f t="shared" si="4"/>
        <v>0</v>
      </c>
      <c r="I69" s="34" t="str">
        <f t="shared" si="5"/>
        <v>DEBE PROMOVERSE</v>
      </c>
    </row>
    <row r="70" spans="1:9" x14ac:dyDescent="0.35">
      <c r="A70" s="31">
        <v>38748</v>
      </c>
      <c r="B70" s="32" t="s">
        <v>32</v>
      </c>
      <c r="C70" s="32" t="s">
        <v>30</v>
      </c>
      <c r="D70" s="32" t="s">
        <v>24</v>
      </c>
      <c r="E70" s="33">
        <v>1127708.3999999999</v>
      </c>
      <c r="F70" s="33">
        <v>56385.42</v>
      </c>
      <c r="G70" s="34" t="str">
        <f t="shared" si="3"/>
        <v>Esta perdido</v>
      </c>
      <c r="H70" s="34">
        <f t="shared" si="4"/>
        <v>0</v>
      </c>
      <c r="I70" s="34" t="str">
        <f t="shared" si="5"/>
        <v>DEBE PROMOVERSE</v>
      </c>
    </row>
    <row r="71" spans="1:9" x14ac:dyDescent="0.35">
      <c r="A71" s="31">
        <v>38748</v>
      </c>
      <c r="B71" s="32" t="s">
        <v>32</v>
      </c>
      <c r="C71" s="32" t="s">
        <v>31</v>
      </c>
      <c r="D71" s="32" t="s">
        <v>27</v>
      </c>
      <c r="E71" s="33">
        <v>43740000</v>
      </c>
      <c r="F71" s="33">
        <v>6561000</v>
      </c>
      <c r="G71" s="34" t="str">
        <f t="shared" si="3"/>
        <v>Esta perdido</v>
      </c>
      <c r="H71" s="34">
        <f t="shared" si="4"/>
        <v>0</v>
      </c>
      <c r="I71" s="34">
        <f t="shared" si="5"/>
        <v>37179000</v>
      </c>
    </row>
    <row r="72" spans="1:9" x14ac:dyDescent="0.35">
      <c r="A72" s="31">
        <v>38748</v>
      </c>
      <c r="B72" s="32" t="s">
        <v>33</v>
      </c>
      <c r="C72" s="32" t="s">
        <v>43</v>
      </c>
      <c r="D72" s="32" t="s">
        <v>28</v>
      </c>
      <c r="E72" s="33">
        <v>4857820.8</v>
      </c>
      <c r="F72" s="33">
        <v>242891.04</v>
      </c>
      <c r="G72" s="34" t="str">
        <f t="shared" si="3"/>
        <v>Esta perdido</v>
      </c>
      <c r="H72" s="34">
        <f t="shared" si="4"/>
        <v>136018.98240000001</v>
      </c>
      <c r="I72" s="34" t="str">
        <f t="shared" si="5"/>
        <v>DEBE PROMOVERSE</v>
      </c>
    </row>
    <row r="73" spans="1:9" x14ac:dyDescent="0.35">
      <c r="A73" s="31">
        <v>38748</v>
      </c>
      <c r="B73" s="32" t="s">
        <v>33</v>
      </c>
      <c r="C73" s="32" t="s">
        <v>13</v>
      </c>
      <c r="D73" s="32" t="s">
        <v>14</v>
      </c>
      <c r="E73" s="33">
        <v>25920000</v>
      </c>
      <c r="F73" s="33">
        <v>3499200</v>
      </c>
      <c r="G73" s="34" t="str">
        <f t="shared" si="3"/>
        <v>Esta perdido</v>
      </c>
      <c r="H73" s="34">
        <f t="shared" si="4"/>
        <v>1959552.0000000002</v>
      </c>
      <c r="I73" s="34" t="str">
        <f t="shared" si="5"/>
        <v>DEBE PROMOVERSE</v>
      </c>
    </row>
    <row r="74" spans="1:9" x14ac:dyDescent="0.35">
      <c r="A74" s="31">
        <v>38748</v>
      </c>
      <c r="B74" s="32" t="s">
        <v>34</v>
      </c>
      <c r="C74" s="32" t="s">
        <v>21</v>
      </c>
      <c r="D74" s="32" t="s">
        <v>17</v>
      </c>
      <c r="E74" s="33">
        <v>3762500</v>
      </c>
      <c r="F74" s="33">
        <v>188125</v>
      </c>
      <c r="G74" s="34" t="str">
        <f t="shared" si="3"/>
        <v>Esta perdido</v>
      </c>
      <c r="H74" s="34">
        <f t="shared" si="4"/>
        <v>62645.624999999993</v>
      </c>
      <c r="I74" s="34" t="str">
        <f t="shared" si="5"/>
        <v>DEBE PROMOVERSE</v>
      </c>
    </row>
    <row r="75" spans="1:9" x14ac:dyDescent="0.35">
      <c r="A75" s="31">
        <v>38748</v>
      </c>
      <c r="B75" s="32" t="s">
        <v>34</v>
      </c>
      <c r="C75" s="32" t="s">
        <v>23</v>
      </c>
      <c r="D75" s="32" t="s">
        <v>19</v>
      </c>
      <c r="E75" s="33">
        <v>751805.6</v>
      </c>
      <c r="F75" s="33">
        <v>7518.0559999999996</v>
      </c>
      <c r="G75" s="34" t="str">
        <f t="shared" si="3"/>
        <v>Esta perdido</v>
      </c>
      <c r="H75" s="34">
        <f t="shared" si="4"/>
        <v>2503.5126479999994</v>
      </c>
      <c r="I75" s="34" t="str">
        <f t="shared" si="5"/>
        <v>DEBE PROMOVERSE</v>
      </c>
    </row>
    <row r="76" spans="1:9" x14ac:dyDescent="0.35">
      <c r="A76" s="31">
        <v>38748</v>
      </c>
      <c r="B76" s="32" t="s">
        <v>35</v>
      </c>
      <c r="C76" s="32" t="s">
        <v>26</v>
      </c>
      <c r="D76" s="32" t="s">
        <v>22</v>
      </c>
      <c r="E76" s="33">
        <v>390360.6</v>
      </c>
      <c r="F76" s="33">
        <v>3903.6059999999998</v>
      </c>
      <c r="G76" s="34" t="str">
        <f t="shared" si="3"/>
        <v>Esta perdido</v>
      </c>
      <c r="H76" s="34">
        <f t="shared" si="4"/>
        <v>0</v>
      </c>
      <c r="I76" s="34" t="str">
        <f t="shared" si="5"/>
        <v>DEBE PROMOVERSE</v>
      </c>
    </row>
    <row r="77" spans="1:9" x14ac:dyDescent="0.35">
      <c r="A77" s="31">
        <v>38748</v>
      </c>
      <c r="B77" s="32" t="s">
        <v>35</v>
      </c>
      <c r="C77" s="32" t="s">
        <v>16</v>
      </c>
      <c r="D77" s="32" t="s">
        <v>24</v>
      </c>
      <c r="E77" s="33">
        <v>15119999.999999998</v>
      </c>
      <c r="F77" s="33">
        <v>1512000</v>
      </c>
      <c r="G77" s="34" t="str">
        <f t="shared" si="3"/>
        <v>Esta perdido</v>
      </c>
      <c r="H77" s="34">
        <f t="shared" si="4"/>
        <v>0</v>
      </c>
      <c r="I77" s="34" t="str">
        <f t="shared" si="5"/>
        <v>DEBE PROMOVERSE</v>
      </c>
    </row>
    <row r="78" spans="1:9" x14ac:dyDescent="0.35">
      <c r="A78" s="31">
        <v>38748</v>
      </c>
      <c r="B78" s="32" t="s">
        <v>36</v>
      </c>
      <c r="C78" s="32" t="s">
        <v>30</v>
      </c>
      <c r="D78" s="32" t="s">
        <v>27</v>
      </c>
      <c r="E78" s="33">
        <v>1677104.8</v>
      </c>
      <c r="F78" s="33">
        <v>83855.240000000005</v>
      </c>
      <c r="G78" s="34" t="str">
        <f t="shared" si="3"/>
        <v>Esta perdido</v>
      </c>
      <c r="H78" s="34">
        <f t="shared" si="4"/>
        <v>0</v>
      </c>
      <c r="I78" s="34" t="str">
        <f t="shared" si="5"/>
        <v>DEBE PROMOVERSE</v>
      </c>
    </row>
    <row r="79" spans="1:9" x14ac:dyDescent="0.35">
      <c r="A79" s="31">
        <v>38748</v>
      </c>
      <c r="B79" s="32" t="s">
        <v>36</v>
      </c>
      <c r="C79" s="32" t="s">
        <v>31</v>
      </c>
      <c r="D79" s="32" t="s">
        <v>28</v>
      </c>
      <c r="E79" s="33">
        <v>32400000</v>
      </c>
      <c r="F79" s="33">
        <v>4860000</v>
      </c>
      <c r="G79" s="34" t="str">
        <f t="shared" si="3"/>
        <v>Esta perdido</v>
      </c>
      <c r="H79" s="34">
        <f t="shared" si="4"/>
        <v>0</v>
      </c>
      <c r="I79" s="34">
        <f t="shared" si="5"/>
        <v>27540000</v>
      </c>
    </row>
    <row r="80" spans="1:9" x14ac:dyDescent="0.35">
      <c r="A80" s="31">
        <v>38748</v>
      </c>
      <c r="B80" s="32" t="s">
        <v>37</v>
      </c>
      <c r="C80" s="32" t="s">
        <v>43</v>
      </c>
      <c r="D80" s="32" t="s">
        <v>14</v>
      </c>
      <c r="E80" s="33">
        <v>4665500</v>
      </c>
      <c r="F80" s="33">
        <v>233275</v>
      </c>
      <c r="G80" s="34" t="str">
        <f t="shared" si="3"/>
        <v>Esta perdido</v>
      </c>
      <c r="H80" s="34">
        <f t="shared" si="4"/>
        <v>0</v>
      </c>
      <c r="I80" s="34" t="str">
        <f t="shared" si="5"/>
        <v>DEBE PROMOVERSE</v>
      </c>
    </row>
    <row r="81" spans="1:9" x14ac:dyDescent="0.35">
      <c r="A81" s="31">
        <v>38748</v>
      </c>
      <c r="B81" s="32" t="s">
        <v>37</v>
      </c>
      <c r="C81" s="32" t="s">
        <v>13</v>
      </c>
      <c r="D81" s="32" t="s">
        <v>17</v>
      </c>
      <c r="E81" s="33">
        <v>925299.19999999995</v>
      </c>
      <c r="F81" s="33">
        <v>9252.9920000000002</v>
      </c>
      <c r="G81" s="34" t="str">
        <f t="shared" si="3"/>
        <v>Esta perdido</v>
      </c>
      <c r="H81" s="34">
        <f t="shared" si="4"/>
        <v>0</v>
      </c>
      <c r="I81" s="34" t="str">
        <f t="shared" si="5"/>
        <v>DEBE PROMOVERSE</v>
      </c>
    </row>
    <row r="82" spans="1:9" x14ac:dyDescent="0.35">
      <c r="A82" s="31">
        <v>38748</v>
      </c>
      <c r="B82" s="32" t="s">
        <v>38</v>
      </c>
      <c r="C82" s="32" t="s">
        <v>21</v>
      </c>
      <c r="D82" s="32" t="s">
        <v>19</v>
      </c>
      <c r="E82" s="33">
        <v>477107.4</v>
      </c>
      <c r="F82" s="33">
        <v>4771.0740000000005</v>
      </c>
      <c r="G82" s="34" t="str">
        <f t="shared" si="3"/>
        <v>Esta perdido</v>
      </c>
      <c r="H82" s="34">
        <f t="shared" si="4"/>
        <v>0</v>
      </c>
      <c r="I82" s="34" t="str">
        <f t="shared" si="5"/>
        <v>DEBE PROMOVERSE</v>
      </c>
    </row>
    <row r="83" spans="1:9" x14ac:dyDescent="0.35">
      <c r="A83" s="31">
        <v>38748</v>
      </c>
      <c r="B83" s="32" t="s">
        <v>38</v>
      </c>
      <c r="C83" s="32" t="s">
        <v>23</v>
      </c>
      <c r="D83" s="32" t="s">
        <v>22</v>
      </c>
      <c r="E83" s="33">
        <v>18360000</v>
      </c>
      <c r="F83" s="33">
        <v>1836000</v>
      </c>
      <c r="G83" s="34" t="str">
        <f t="shared" si="3"/>
        <v>Esta perdido</v>
      </c>
      <c r="H83" s="34">
        <f t="shared" si="4"/>
        <v>0</v>
      </c>
      <c r="I83" s="34" t="str">
        <f t="shared" si="5"/>
        <v>DEBE PROMOVERSE</v>
      </c>
    </row>
    <row r="84" spans="1:9" x14ac:dyDescent="0.35">
      <c r="A84" s="31">
        <v>38748</v>
      </c>
      <c r="B84" s="32" t="s">
        <v>40</v>
      </c>
      <c r="C84" s="32" t="s">
        <v>26</v>
      </c>
      <c r="D84" s="32" t="s">
        <v>24</v>
      </c>
      <c r="E84" s="33">
        <v>2024092</v>
      </c>
      <c r="F84" s="33">
        <v>101204.6</v>
      </c>
      <c r="G84" s="34" t="str">
        <f t="shared" si="3"/>
        <v>Esta perdido</v>
      </c>
      <c r="H84" s="34">
        <f t="shared" si="4"/>
        <v>0</v>
      </c>
      <c r="I84" s="34" t="str">
        <f t="shared" si="5"/>
        <v>DEBE PROMOVERSE</v>
      </c>
    </row>
    <row r="85" spans="1:9" x14ac:dyDescent="0.35">
      <c r="A85" s="31">
        <v>38748</v>
      </c>
      <c r="B85" s="32" t="s">
        <v>40</v>
      </c>
      <c r="C85" s="32" t="s">
        <v>16</v>
      </c>
      <c r="D85" s="32" t="s">
        <v>27</v>
      </c>
      <c r="E85" s="33">
        <v>38880000</v>
      </c>
      <c r="F85" s="33">
        <v>5832000</v>
      </c>
      <c r="G85" s="34" t="str">
        <f t="shared" si="3"/>
        <v>Esta perdido</v>
      </c>
      <c r="H85" s="34">
        <f t="shared" si="4"/>
        <v>0</v>
      </c>
      <c r="I85" s="34">
        <f t="shared" si="5"/>
        <v>33048000</v>
      </c>
    </row>
    <row r="86" spans="1:9" x14ac:dyDescent="0.35">
      <c r="A86" s="31">
        <v>38748</v>
      </c>
      <c r="B86" s="32" t="s">
        <v>41</v>
      </c>
      <c r="C86" s="32" t="s">
        <v>30</v>
      </c>
      <c r="D86" s="32" t="s">
        <v>28</v>
      </c>
      <c r="E86" s="33">
        <v>5568500</v>
      </c>
      <c r="F86" s="33">
        <v>4454800</v>
      </c>
      <c r="G86" s="34" t="str">
        <f t="shared" si="3"/>
        <v>Esta perdido</v>
      </c>
      <c r="H86" s="34">
        <f t="shared" si="4"/>
        <v>0</v>
      </c>
      <c r="I86" s="34" t="str">
        <f t="shared" si="5"/>
        <v>DEBE PROMOVERSE</v>
      </c>
    </row>
    <row r="87" spans="1:9" x14ac:dyDescent="0.35">
      <c r="A87" s="31">
        <v>38748</v>
      </c>
      <c r="B87" s="32" t="s">
        <v>41</v>
      </c>
      <c r="C87" s="32" t="s">
        <v>31</v>
      </c>
      <c r="D87" s="32" t="s">
        <v>14</v>
      </c>
      <c r="E87" s="33">
        <v>1098792.8</v>
      </c>
      <c r="F87" s="33">
        <v>54939.640000000007</v>
      </c>
      <c r="G87" s="34" t="str">
        <f t="shared" si="3"/>
        <v>Esta perdido</v>
      </c>
      <c r="H87" s="34">
        <f t="shared" si="4"/>
        <v>0</v>
      </c>
      <c r="I87" s="34" t="str">
        <f t="shared" si="5"/>
        <v>DEBE PROMOVERSE</v>
      </c>
    </row>
    <row r="88" spans="1:9" x14ac:dyDescent="0.35">
      <c r="A88" s="31">
        <v>38748</v>
      </c>
      <c r="B88" s="32" t="s">
        <v>42</v>
      </c>
      <c r="C88" s="32" t="s">
        <v>43</v>
      </c>
      <c r="D88" s="32" t="s">
        <v>17</v>
      </c>
      <c r="E88" s="33">
        <v>563854.19999999995</v>
      </c>
      <c r="F88" s="33">
        <v>5638.5419999999995</v>
      </c>
      <c r="G88" s="34" t="str">
        <f t="shared" si="3"/>
        <v>Esta perdido</v>
      </c>
      <c r="H88" s="34">
        <f t="shared" si="4"/>
        <v>0</v>
      </c>
      <c r="I88" s="34" t="str">
        <f t="shared" si="5"/>
        <v>DEBE PROMOVERSE</v>
      </c>
    </row>
    <row r="89" spans="1:9" x14ac:dyDescent="0.35">
      <c r="A89" s="31">
        <v>38748</v>
      </c>
      <c r="B89" s="32" t="s">
        <v>42</v>
      </c>
      <c r="C89" s="32" t="s">
        <v>13</v>
      </c>
      <c r="D89" s="32" t="s">
        <v>19</v>
      </c>
      <c r="E89" s="33">
        <v>21600000</v>
      </c>
      <c r="F89" s="33">
        <v>2916000</v>
      </c>
      <c r="G89" s="34" t="str">
        <f t="shared" si="3"/>
        <v>Esta perdido</v>
      </c>
      <c r="H89" s="34">
        <f t="shared" si="4"/>
        <v>0</v>
      </c>
      <c r="I89" s="34" t="str">
        <f t="shared" si="5"/>
        <v>DEBE PROMOVERSE</v>
      </c>
    </row>
    <row r="90" spans="1:9" x14ac:dyDescent="0.35">
      <c r="A90" s="31">
        <v>38748</v>
      </c>
      <c r="B90" s="32" t="s">
        <v>12</v>
      </c>
      <c r="C90" s="32" t="s">
        <v>21</v>
      </c>
      <c r="D90" s="32" t="s">
        <v>22</v>
      </c>
      <c r="E90" s="33">
        <v>2371079.2000000002</v>
      </c>
      <c r="F90" s="33">
        <v>118553.96000000002</v>
      </c>
      <c r="G90" s="34" t="str">
        <f t="shared" si="3"/>
        <v>Esta perdido</v>
      </c>
      <c r="H90" s="34">
        <f t="shared" si="4"/>
        <v>39478.468680000005</v>
      </c>
      <c r="I90" s="34" t="str">
        <f t="shared" si="5"/>
        <v>DEBE PROMOVERSE</v>
      </c>
    </row>
    <row r="91" spans="1:9" x14ac:dyDescent="0.35">
      <c r="A91" s="31">
        <v>38748</v>
      </c>
      <c r="B91" s="32" t="s">
        <v>15</v>
      </c>
      <c r="C91" s="32" t="s">
        <v>23</v>
      </c>
      <c r="D91" s="32" t="s">
        <v>24</v>
      </c>
      <c r="E91" s="33">
        <v>45360000</v>
      </c>
      <c r="F91" s="33">
        <v>6804000</v>
      </c>
      <c r="G91" s="34" t="str">
        <f t="shared" si="3"/>
        <v>Esta perdido</v>
      </c>
      <c r="H91" s="34">
        <f t="shared" si="4"/>
        <v>3810240.0000000005</v>
      </c>
      <c r="I91" s="34">
        <f t="shared" si="5"/>
        <v>38556000</v>
      </c>
    </row>
    <row r="92" spans="1:9" x14ac:dyDescent="0.35">
      <c r="A92" s="31">
        <v>38748</v>
      </c>
      <c r="B92" s="32" t="s">
        <v>15</v>
      </c>
      <c r="C92" s="32" t="s">
        <v>26</v>
      </c>
      <c r="D92" s="32" t="s">
        <v>27</v>
      </c>
      <c r="E92" s="33">
        <v>6471500</v>
      </c>
      <c r="F92" s="33">
        <v>5177200</v>
      </c>
      <c r="G92" s="34" t="str">
        <f t="shared" si="3"/>
        <v>Esta perdido</v>
      </c>
      <c r="H92" s="34">
        <f t="shared" si="4"/>
        <v>2899232.0000000005</v>
      </c>
      <c r="I92" s="34" t="str">
        <f t="shared" si="5"/>
        <v>DEBE PROMOVERSE</v>
      </c>
    </row>
    <row r="93" spans="1:9" x14ac:dyDescent="0.35">
      <c r="A93" s="31">
        <v>38748</v>
      </c>
      <c r="B93" s="32" t="s">
        <v>20</v>
      </c>
      <c r="C93" s="32" t="s">
        <v>16</v>
      </c>
      <c r="D93" s="32" t="s">
        <v>28</v>
      </c>
      <c r="E93" s="33">
        <v>1272286.3999999999</v>
      </c>
      <c r="F93" s="33">
        <v>63614.32</v>
      </c>
      <c r="G93" s="34" t="str">
        <f t="shared" si="3"/>
        <v>Esta perdido</v>
      </c>
      <c r="H93" s="34">
        <f t="shared" si="4"/>
        <v>0</v>
      </c>
      <c r="I93" s="34" t="str">
        <f t="shared" si="5"/>
        <v>DEBE PROMOVERSE</v>
      </c>
    </row>
    <row r="94" spans="1:9" x14ac:dyDescent="0.35">
      <c r="A94" s="31">
        <v>38748</v>
      </c>
      <c r="B94" s="32" t="s">
        <v>20</v>
      </c>
      <c r="C94" s="32" t="s">
        <v>30</v>
      </c>
      <c r="D94" s="32" t="s">
        <v>14</v>
      </c>
      <c r="E94" s="33">
        <v>650601</v>
      </c>
      <c r="F94" s="33">
        <v>6506.01</v>
      </c>
      <c r="G94" s="34" t="str">
        <f t="shared" si="3"/>
        <v>Esta perdido</v>
      </c>
      <c r="H94" s="34">
        <f t="shared" si="4"/>
        <v>0</v>
      </c>
      <c r="I94" s="34" t="str">
        <f t="shared" si="5"/>
        <v>DEBE PROMOVERSE</v>
      </c>
    </row>
    <row r="95" spans="1:9" x14ac:dyDescent="0.35">
      <c r="A95" s="31">
        <v>38748</v>
      </c>
      <c r="B95" s="32" t="s">
        <v>25</v>
      </c>
      <c r="C95" s="32" t="s">
        <v>31</v>
      </c>
      <c r="D95" s="32" t="s">
        <v>17</v>
      </c>
      <c r="E95" s="33">
        <v>24839999.999999996</v>
      </c>
      <c r="F95" s="33">
        <v>3353399.9999999995</v>
      </c>
      <c r="G95" s="34" t="str">
        <f t="shared" si="3"/>
        <v>Esta perdido</v>
      </c>
      <c r="H95" s="34">
        <f t="shared" si="4"/>
        <v>0</v>
      </c>
      <c r="I95" s="34" t="str">
        <f t="shared" si="5"/>
        <v>DEBE PROMOVERSE</v>
      </c>
    </row>
    <row r="96" spans="1:9" x14ac:dyDescent="0.35">
      <c r="A96" s="31">
        <v>38748</v>
      </c>
      <c r="B96" s="32" t="s">
        <v>25</v>
      </c>
      <c r="C96" s="32" t="s">
        <v>43</v>
      </c>
      <c r="D96" s="32" t="s">
        <v>19</v>
      </c>
      <c r="E96" s="33">
        <v>2718066.4</v>
      </c>
      <c r="F96" s="33">
        <v>135903.32</v>
      </c>
      <c r="G96" s="34" t="str">
        <f t="shared" si="3"/>
        <v>Esta perdido</v>
      </c>
      <c r="H96" s="34">
        <f t="shared" si="4"/>
        <v>0</v>
      </c>
      <c r="I96" s="34" t="str">
        <f t="shared" si="5"/>
        <v>DEBE PROMOVERSE</v>
      </c>
    </row>
    <row r="97" spans="1:9" x14ac:dyDescent="0.35">
      <c r="A97" s="31">
        <v>38748</v>
      </c>
      <c r="B97" s="32" t="s">
        <v>29</v>
      </c>
      <c r="C97" s="32" t="s">
        <v>13</v>
      </c>
      <c r="D97" s="32" t="s">
        <v>22</v>
      </c>
      <c r="E97" s="33">
        <v>51840000</v>
      </c>
      <c r="F97" s="33">
        <v>8812800</v>
      </c>
      <c r="G97" s="34" t="str">
        <f t="shared" si="3"/>
        <v>Esta perdido</v>
      </c>
      <c r="H97" s="34">
        <f t="shared" si="4"/>
        <v>0</v>
      </c>
      <c r="I97" s="34">
        <f t="shared" si="5"/>
        <v>43027200</v>
      </c>
    </row>
    <row r="98" spans="1:9" x14ac:dyDescent="0.35">
      <c r="A98" s="31">
        <v>38748</v>
      </c>
      <c r="B98" s="32" t="s">
        <v>29</v>
      </c>
      <c r="C98" s="32" t="s">
        <v>21</v>
      </c>
      <c r="D98" s="32" t="s">
        <v>24</v>
      </c>
      <c r="E98" s="33">
        <v>7374500.0000000009</v>
      </c>
      <c r="F98" s="33">
        <v>5899600.0000000009</v>
      </c>
      <c r="G98" s="34" t="str">
        <f t="shared" si="3"/>
        <v>Esta perdido</v>
      </c>
      <c r="H98" s="34">
        <f t="shared" si="4"/>
        <v>0</v>
      </c>
      <c r="I98" s="34" t="str">
        <f t="shared" si="5"/>
        <v>DEBE PROMOVERSE</v>
      </c>
    </row>
    <row r="99" spans="1:9" x14ac:dyDescent="0.35">
      <c r="A99" s="31">
        <v>38748</v>
      </c>
      <c r="B99" s="32" t="s">
        <v>32</v>
      </c>
      <c r="C99" s="32" t="s">
        <v>23</v>
      </c>
      <c r="D99" s="32" t="s">
        <v>27</v>
      </c>
      <c r="E99" s="33">
        <v>1445780</v>
      </c>
      <c r="F99" s="33">
        <v>72289</v>
      </c>
      <c r="G99" s="34" t="str">
        <f t="shared" si="3"/>
        <v>Esta perdido</v>
      </c>
      <c r="H99" s="34">
        <f t="shared" si="4"/>
        <v>0</v>
      </c>
      <c r="I99" s="34" t="str">
        <f t="shared" si="5"/>
        <v>DEBE PROMOVERSE</v>
      </c>
    </row>
    <row r="100" spans="1:9" x14ac:dyDescent="0.35">
      <c r="A100" s="31">
        <v>38748</v>
      </c>
      <c r="B100" s="32" t="s">
        <v>32</v>
      </c>
      <c r="C100" s="32" t="s">
        <v>26</v>
      </c>
      <c r="D100" s="32" t="s">
        <v>28</v>
      </c>
      <c r="E100" s="33">
        <v>737347.8</v>
      </c>
      <c r="F100" s="33">
        <v>7373.478000000001</v>
      </c>
      <c r="G100" s="34" t="str">
        <f t="shared" si="3"/>
        <v>Esta perdido</v>
      </c>
      <c r="H100" s="34">
        <f t="shared" si="4"/>
        <v>0</v>
      </c>
      <c r="I100" s="34" t="str">
        <f t="shared" si="5"/>
        <v>DEBE PROMOVERSE</v>
      </c>
    </row>
    <row r="101" spans="1:9" x14ac:dyDescent="0.35">
      <c r="A101" s="31">
        <v>38748</v>
      </c>
      <c r="B101" s="32" t="s">
        <v>33</v>
      </c>
      <c r="C101" s="32" t="s">
        <v>16</v>
      </c>
      <c r="D101" s="32" t="s">
        <v>14</v>
      </c>
      <c r="E101" s="33">
        <v>28080000</v>
      </c>
      <c r="F101" s="33">
        <v>3790800.0000000005</v>
      </c>
      <c r="G101" s="34" t="str">
        <f t="shared" si="3"/>
        <v>Esta perdido</v>
      </c>
      <c r="H101" s="34">
        <f t="shared" si="4"/>
        <v>2122848.0000000005</v>
      </c>
      <c r="I101" s="34" t="str">
        <f t="shared" si="5"/>
        <v>DEBE PROMOVERSE</v>
      </c>
    </row>
    <row r="102" spans="1:9" x14ac:dyDescent="0.35">
      <c r="A102" s="31">
        <v>38748</v>
      </c>
      <c r="B102" s="32" t="s">
        <v>33</v>
      </c>
      <c r="C102" s="32" t="s">
        <v>30</v>
      </c>
      <c r="D102" s="32" t="s">
        <v>17</v>
      </c>
      <c r="E102" s="33">
        <v>3065053.6</v>
      </c>
      <c r="F102" s="33">
        <v>153252.68000000002</v>
      </c>
      <c r="G102" s="34" t="str">
        <f t="shared" si="3"/>
        <v>Esta perdido</v>
      </c>
      <c r="H102" s="34">
        <f t="shared" si="4"/>
        <v>85821.500800000023</v>
      </c>
      <c r="I102" s="34" t="str">
        <f t="shared" si="5"/>
        <v>DEBE PROMOVERSE</v>
      </c>
    </row>
    <row r="103" spans="1:9" x14ac:dyDescent="0.35">
      <c r="A103" s="31">
        <v>38748</v>
      </c>
      <c r="B103" s="32" t="s">
        <v>34</v>
      </c>
      <c r="C103" s="32" t="s">
        <v>31</v>
      </c>
      <c r="D103" s="32" t="s">
        <v>19</v>
      </c>
      <c r="E103" s="33">
        <v>58320000.000000007</v>
      </c>
      <c r="F103" s="33">
        <v>9914400.0000000019</v>
      </c>
      <c r="G103" s="34" t="str">
        <f t="shared" si="3"/>
        <v>Esta perdido</v>
      </c>
      <c r="H103" s="34">
        <f t="shared" si="4"/>
        <v>3301495.2</v>
      </c>
      <c r="I103" s="34">
        <f t="shared" si="5"/>
        <v>48405600.000000007</v>
      </c>
    </row>
    <row r="104" spans="1:9" x14ac:dyDescent="0.35">
      <c r="A104" s="31">
        <v>38748</v>
      </c>
      <c r="B104" s="32" t="s">
        <v>34</v>
      </c>
      <c r="C104" s="32" t="s">
        <v>43</v>
      </c>
      <c r="D104" s="32" t="s">
        <v>22</v>
      </c>
      <c r="E104" s="33">
        <v>8277500</v>
      </c>
      <c r="F104" s="33">
        <v>6622000</v>
      </c>
      <c r="G104" s="34" t="str">
        <f t="shared" si="3"/>
        <v>Esta perdido</v>
      </c>
      <c r="H104" s="34">
        <f t="shared" si="4"/>
        <v>2205125.9999999995</v>
      </c>
      <c r="I104" s="34" t="str">
        <f t="shared" si="5"/>
        <v>DEBE PROMOVERSE</v>
      </c>
    </row>
    <row r="105" spans="1:9" x14ac:dyDescent="0.35">
      <c r="A105" s="31">
        <v>38748</v>
      </c>
      <c r="B105" s="32" t="s">
        <v>35</v>
      </c>
      <c r="C105" s="32" t="s">
        <v>13</v>
      </c>
      <c r="D105" s="32" t="s">
        <v>24</v>
      </c>
      <c r="E105" s="33">
        <v>1619273.6</v>
      </c>
      <c r="F105" s="33">
        <v>80963.680000000008</v>
      </c>
      <c r="G105" s="34" t="str">
        <f t="shared" si="3"/>
        <v>Esta perdido</v>
      </c>
      <c r="H105" s="34">
        <f t="shared" si="4"/>
        <v>0</v>
      </c>
      <c r="I105" s="34" t="str">
        <f t="shared" si="5"/>
        <v>DEBE PROMOVERSE</v>
      </c>
    </row>
    <row r="106" spans="1:9" x14ac:dyDescent="0.35">
      <c r="A106" s="31">
        <v>38748</v>
      </c>
      <c r="B106" s="32" t="s">
        <v>35</v>
      </c>
      <c r="C106" s="32" t="s">
        <v>21</v>
      </c>
      <c r="D106" s="32" t="s">
        <v>27</v>
      </c>
      <c r="E106" s="33">
        <v>824094.6</v>
      </c>
      <c r="F106" s="33">
        <v>8240.9459999999999</v>
      </c>
      <c r="G106" s="34" t="str">
        <f t="shared" si="3"/>
        <v>Esta perdido</v>
      </c>
      <c r="H106" s="34">
        <f t="shared" si="4"/>
        <v>0</v>
      </c>
      <c r="I106" s="34" t="str">
        <f t="shared" si="5"/>
        <v>DEBE PROMOVERSE</v>
      </c>
    </row>
    <row r="107" spans="1:9" x14ac:dyDescent="0.35">
      <c r="A107" s="31">
        <v>38748</v>
      </c>
      <c r="B107" s="32" t="s">
        <v>36</v>
      </c>
      <c r="C107" s="32" t="s">
        <v>23</v>
      </c>
      <c r="D107" s="32" t="s">
        <v>28</v>
      </c>
      <c r="E107" s="33">
        <v>31320000</v>
      </c>
      <c r="F107" s="33">
        <v>4698000</v>
      </c>
      <c r="G107" s="34" t="str">
        <f t="shared" si="3"/>
        <v>Esta perdido</v>
      </c>
      <c r="H107" s="34">
        <f t="shared" si="4"/>
        <v>0</v>
      </c>
      <c r="I107" s="34">
        <f t="shared" si="5"/>
        <v>26622000</v>
      </c>
    </row>
    <row r="108" spans="1:9" x14ac:dyDescent="0.35">
      <c r="A108" s="31">
        <v>38748</v>
      </c>
      <c r="B108" s="32" t="s">
        <v>36</v>
      </c>
      <c r="C108" s="32" t="s">
        <v>26</v>
      </c>
      <c r="D108" s="32" t="s">
        <v>14</v>
      </c>
      <c r="E108" s="33">
        <v>3412040.8</v>
      </c>
      <c r="F108" s="33">
        <v>170602.04</v>
      </c>
      <c r="G108" s="34" t="str">
        <f t="shared" si="3"/>
        <v>Esta perdido</v>
      </c>
      <c r="H108" s="34">
        <f t="shared" si="4"/>
        <v>0</v>
      </c>
      <c r="I108" s="34" t="str">
        <f t="shared" si="5"/>
        <v>DEBE PROMOVERSE</v>
      </c>
    </row>
    <row r="109" spans="1:9" x14ac:dyDescent="0.35">
      <c r="A109" s="31">
        <v>38748</v>
      </c>
      <c r="B109" s="32" t="s">
        <v>37</v>
      </c>
      <c r="C109" s="32" t="s">
        <v>16</v>
      </c>
      <c r="D109" s="32" t="s">
        <v>17</v>
      </c>
      <c r="E109" s="33">
        <v>64800000</v>
      </c>
      <c r="F109" s="33">
        <v>11016000</v>
      </c>
      <c r="G109" s="34" t="str">
        <f t="shared" si="3"/>
        <v>Esta perdido</v>
      </c>
      <c r="H109" s="34">
        <f t="shared" si="4"/>
        <v>0</v>
      </c>
      <c r="I109" s="34">
        <f t="shared" si="5"/>
        <v>53784000</v>
      </c>
    </row>
    <row r="110" spans="1:9" x14ac:dyDescent="0.35">
      <c r="A110" s="31">
        <v>38748</v>
      </c>
      <c r="B110" s="32" t="s">
        <v>37</v>
      </c>
      <c r="C110" s="32" t="s">
        <v>30</v>
      </c>
      <c r="D110" s="32" t="s">
        <v>19</v>
      </c>
      <c r="E110" s="33">
        <v>9180500</v>
      </c>
      <c r="F110" s="33">
        <v>7344400</v>
      </c>
      <c r="G110" s="34" t="str">
        <f t="shared" si="3"/>
        <v>Esta perdido</v>
      </c>
      <c r="H110" s="34">
        <f t="shared" si="4"/>
        <v>0</v>
      </c>
      <c r="I110" s="34" t="str">
        <f t="shared" si="5"/>
        <v>DEBE PROMOVERSE</v>
      </c>
    </row>
    <row r="111" spans="1:9" x14ac:dyDescent="0.35">
      <c r="A111" s="31">
        <v>38748</v>
      </c>
      <c r="B111" s="32" t="s">
        <v>38</v>
      </c>
      <c r="C111" s="32" t="s">
        <v>31</v>
      </c>
      <c r="D111" s="32" t="s">
        <v>22</v>
      </c>
      <c r="E111" s="33">
        <v>1792767.2</v>
      </c>
      <c r="F111" s="33">
        <v>89638.36</v>
      </c>
      <c r="G111" s="34" t="str">
        <f t="shared" si="3"/>
        <v>Esta perdido</v>
      </c>
      <c r="H111" s="34">
        <f t="shared" si="4"/>
        <v>0</v>
      </c>
      <c r="I111" s="34" t="str">
        <f t="shared" si="5"/>
        <v>DEBE PROMOVERSE</v>
      </c>
    </row>
    <row r="112" spans="1:9" x14ac:dyDescent="0.35">
      <c r="A112" s="31">
        <v>38748</v>
      </c>
      <c r="B112" s="32" t="s">
        <v>38</v>
      </c>
      <c r="C112" s="32" t="s">
        <v>43</v>
      </c>
      <c r="D112" s="32" t="s">
        <v>24</v>
      </c>
      <c r="E112" s="33">
        <v>910841.4</v>
      </c>
      <c r="F112" s="33">
        <v>9108.4140000000007</v>
      </c>
      <c r="G112" s="34" t="str">
        <f t="shared" si="3"/>
        <v>Esta perdido</v>
      </c>
      <c r="H112" s="34">
        <f t="shared" si="4"/>
        <v>0</v>
      </c>
      <c r="I112" s="34" t="str">
        <f t="shared" si="5"/>
        <v>DEBE PROMOVERSE</v>
      </c>
    </row>
    <row r="113" spans="1:9" x14ac:dyDescent="0.35">
      <c r="A113" s="31">
        <v>38748</v>
      </c>
      <c r="B113" s="32" t="s">
        <v>40</v>
      </c>
      <c r="C113" s="32" t="s">
        <v>13</v>
      </c>
      <c r="D113" s="32" t="s">
        <v>27</v>
      </c>
      <c r="E113" s="33">
        <v>34560000</v>
      </c>
      <c r="F113" s="33">
        <v>5184000</v>
      </c>
      <c r="G113" s="34" t="str">
        <f t="shared" si="3"/>
        <v>Esta perdido</v>
      </c>
      <c r="H113" s="34">
        <f t="shared" si="4"/>
        <v>0</v>
      </c>
      <c r="I113" s="34">
        <f t="shared" si="5"/>
        <v>29376000</v>
      </c>
    </row>
    <row r="114" spans="1:9" x14ac:dyDescent="0.35">
      <c r="A114" s="31">
        <v>38748</v>
      </c>
      <c r="B114" s="32" t="s">
        <v>40</v>
      </c>
      <c r="C114" s="32" t="s">
        <v>21</v>
      </c>
      <c r="D114" s="32" t="s">
        <v>28</v>
      </c>
      <c r="E114" s="33">
        <v>6419263.2000000002</v>
      </c>
      <c r="F114" s="33">
        <v>5135410.5600000005</v>
      </c>
      <c r="G114" s="34" t="str">
        <f t="shared" si="3"/>
        <v>Esta perdido</v>
      </c>
      <c r="H114" s="34">
        <f t="shared" si="4"/>
        <v>0</v>
      </c>
      <c r="I114" s="34" t="str">
        <f t="shared" si="5"/>
        <v>DEBE PROMOVERSE</v>
      </c>
    </row>
    <row r="115" spans="1:9" x14ac:dyDescent="0.35">
      <c r="A115" s="31">
        <v>38748</v>
      </c>
      <c r="B115" s="32" t="s">
        <v>41</v>
      </c>
      <c r="C115" s="32" t="s">
        <v>23</v>
      </c>
      <c r="D115" s="32" t="s">
        <v>14</v>
      </c>
      <c r="E115" s="33">
        <v>117936000</v>
      </c>
      <c r="F115" s="33">
        <v>20049120</v>
      </c>
      <c r="G115" s="34" t="str">
        <f t="shared" si="3"/>
        <v>Esta perdido</v>
      </c>
      <c r="H115" s="34">
        <f t="shared" si="4"/>
        <v>0</v>
      </c>
      <c r="I115" s="34">
        <f t="shared" si="5"/>
        <v>97886880</v>
      </c>
    </row>
    <row r="116" spans="1:9" x14ac:dyDescent="0.35">
      <c r="A116" s="31">
        <v>38748</v>
      </c>
      <c r="B116" s="32" t="s">
        <v>41</v>
      </c>
      <c r="C116" s="32" t="s">
        <v>26</v>
      </c>
      <c r="D116" s="32" t="s">
        <v>17</v>
      </c>
      <c r="E116" s="33">
        <v>16163700</v>
      </c>
      <c r="F116" s="33">
        <v>1616370</v>
      </c>
      <c r="G116" s="34" t="str">
        <f t="shared" si="3"/>
        <v>Esta perdido</v>
      </c>
      <c r="H116" s="34">
        <f t="shared" si="4"/>
        <v>0</v>
      </c>
      <c r="I116" s="34" t="str">
        <f t="shared" si="5"/>
        <v>DEBE PROMOVERSE</v>
      </c>
    </row>
    <row r="117" spans="1:9" x14ac:dyDescent="0.35">
      <c r="A117" s="31">
        <v>38748</v>
      </c>
      <c r="B117" s="32" t="s">
        <v>42</v>
      </c>
      <c r="C117" s="32" t="s">
        <v>16</v>
      </c>
      <c r="D117" s="32" t="s">
        <v>19</v>
      </c>
      <c r="E117" s="33">
        <v>3053487.36</v>
      </c>
      <c r="F117" s="33">
        <v>152674.36799999999</v>
      </c>
      <c r="G117" s="34" t="str">
        <f t="shared" si="3"/>
        <v>Esta perdido</v>
      </c>
      <c r="H117" s="34">
        <f t="shared" si="4"/>
        <v>0</v>
      </c>
      <c r="I117" s="34" t="str">
        <f t="shared" si="5"/>
        <v>DEBE PROMOVERSE</v>
      </c>
    </row>
    <row r="118" spans="1:9" x14ac:dyDescent="0.35">
      <c r="A118" s="31">
        <v>38748</v>
      </c>
      <c r="B118" s="32" t="s">
        <v>42</v>
      </c>
      <c r="C118" s="32" t="s">
        <v>30</v>
      </c>
      <c r="D118" s="32" t="s">
        <v>22</v>
      </c>
      <c r="E118" s="33">
        <v>1500719.64</v>
      </c>
      <c r="F118" s="33">
        <v>75035.982000000004</v>
      </c>
      <c r="G118" s="34" t="str">
        <f t="shared" si="3"/>
        <v>Esta perdido</v>
      </c>
      <c r="H118" s="34">
        <f t="shared" si="4"/>
        <v>0</v>
      </c>
      <c r="I118" s="34" t="str">
        <f t="shared" si="5"/>
        <v>DEBE PROMOVERSE</v>
      </c>
    </row>
    <row r="119" spans="1:9" x14ac:dyDescent="0.35">
      <c r="A119" s="31">
        <v>38748</v>
      </c>
      <c r="B119" s="32" t="s">
        <v>12</v>
      </c>
      <c r="C119" s="32" t="s">
        <v>31</v>
      </c>
      <c r="D119" s="32" t="s">
        <v>24</v>
      </c>
      <c r="E119" s="33">
        <v>55079999.999999993</v>
      </c>
      <c r="F119" s="33">
        <v>9363600</v>
      </c>
      <c r="G119" s="34" t="str">
        <f t="shared" si="3"/>
        <v>Esta perdido</v>
      </c>
      <c r="H119" s="34">
        <f t="shared" si="4"/>
        <v>3118078.8</v>
      </c>
      <c r="I119" s="34">
        <f t="shared" si="5"/>
        <v>45716399.999999993</v>
      </c>
    </row>
    <row r="120" spans="1:9" x14ac:dyDescent="0.35">
      <c r="A120" s="31">
        <v>38748</v>
      </c>
      <c r="B120" s="32" t="s">
        <v>15</v>
      </c>
      <c r="C120" s="32" t="s">
        <v>43</v>
      </c>
      <c r="D120" s="32" t="s">
        <v>27</v>
      </c>
      <c r="E120" s="33">
        <v>5794686.2399999993</v>
      </c>
      <c r="F120" s="33">
        <v>4635748.9919999996</v>
      </c>
      <c r="G120" s="34" t="str">
        <f t="shared" si="3"/>
        <v>Esta perdido</v>
      </c>
      <c r="H120" s="34">
        <f t="shared" si="4"/>
        <v>2596019.4355199998</v>
      </c>
      <c r="I120" s="34" t="str">
        <f t="shared" si="5"/>
        <v>DEBE PROMOVERSE</v>
      </c>
    </row>
    <row r="121" spans="1:9" x14ac:dyDescent="0.35">
      <c r="A121" s="31">
        <v>38748</v>
      </c>
      <c r="B121" s="32" t="s">
        <v>15</v>
      </c>
      <c r="C121" s="32" t="s">
        <v>13</v>
      </c>
      <c r="D121" s="32" t="s">
        <v>28</v>
      </c>
      <c r="E121" s="33">
        <v>106272000</v>
      </c>
      <c r="F121" s="33">
        <v>18066240</v>
      </c>
      <c r="G121" s="34" t="str">
        <f t="shared" si="3"/>
        <v>Esta perdido</v>
      </c>
      <c r="H121" s="34">
        <f t="shared" si="4"/>
        <v>10117094.4</v>
      </c>
      <c r="I121" s="34">
        <f t="shared" si="5"/>
        <v>88205760</v>
      </c>
    </row>
    <row r="122" spans="1:9" x14ac:dyDescent="0.35">
      <c r="A122" s="31">
        <v>38748</v>
      </c>
      <c r="B122" s="32" t="s">
        <v>20</v>
      </c>
      <c r="C122" s="32" t="s">
        <v>21</v>
      </c>
      <c r="D122" s="32" t="s">
        <v>14</v>
      </c>
      <c r="E122" s="33">
        <v>14538300</v>
      </c>
      <c r="F122" s="33">
        <v>1453830</v>
      </c>
      <c r="G122" s="34" t="str">
        <f t="shared" si="3"/>
        <v>Esta perdido</v>
      </c>
      <c r="H122" s="34">
        <f t="shared" si="4"/>
        <v>0</v>
      </c>
      <c r="I122" s="34" t="str">
        <f t="shared" si="5"/>
        <v>DEBE PROMOVERSE</v>
      </c>
    </row>
    <row r="123" spans="1:9" x14ac:dyDescent="0.35">
      <c r="A123" s="31">
        <v>38748</v>
      </c>
      <c r="B123" s="32" t="s">
        <v>20</v>
      </c>
      <c r="C123" s="32" t="s">
        <v>23</v>
      </c>
      <c r="D123" s="32" t="s">
        <v>17</v>
      </c>
      <c r="E123" s="33">
        <v>2741198.88</v>
      </c>
      <c r="F123" s="33">
        <v>137059.94399999999</v>
      </c>
      <c r="G123" s="34" t="str">
        <f t="shared" si="3"/>
        <v>Esta perdido</v>
      </c>
      <c r="H123" s="34">
        <f t="shared" si="4"/>
        <v>0</v>
      </c>
      <c r="I123" s="34" t="str">
        <f t="shared" si="5"/>
        <v>DEBE PROMOVERSE</v>
      </c>
    </row>
    <row r="124" spans="1:9" x14ac:dyDescent="0.35">
      <c r="A124" s="31">
        <v>38748</v>
      </c>
      <c r="B124" s="32" t="s">
        <v>25</v>
      </c>
      <c r="C124" s="32" t="s">
        <v>26</v>
      </c>
      <c r="D124" s="32" t="s">
        <v>19</v>
      </c>
      <c r="E124" s="33">
        <v>1344575.4</v>
      </c>
      <c r="F124" s="33">
        <v>67228.77</v>
      </c>
      <c r="G124" s="34" t="str">
        <f t="shared" si="3"/>
        <v>Esta perdido</v>
      </c>
      <c r="H124" s="34">
        <f t="shared" si="4"/>
        <v>0</v>
      </c>
      <c r="I124" s="34" t="str">
        <f t="shared" si="5"/>
        <v>DEBE PROMOVERSE</v>
      </c>
    </row>
    <row r="125" spans="1:9" x14ac:dyDescent="0.35">
      <c r="A125" s="31">
        <v>38748</v>
      </c>
      <c r="B125" s="32" t="s">
        <v>25</v>
      </c>
      <c r="C125" s="32" t="s">
        <v>16</v>
      </c>
      <c r="D125" s="32" t="s">
        <v>22</v>
      </c>
      <c r="E125" s="33">
        <v>49247999.999999993</v>
      </c>
      <c r="F125" s="33">
        <v>7387199.9999999991</v>
      </c>
      <c r="G125" s="34" t="str">
        <f t="shared" si="3"/>
        <v>Esta perdido</v>
      </c>
      <c r="H125" s="34">
        <f t="shared" si="4"/>
        <v>0</v>
      </c>
      <c r="I125" s="34">
        <f t="shared" si="5"/>
        <v>41860799.999999993</v>
      </c>
    </row>
    <row r="126" spans="1:9" x14ac:dyDescent="0.35">
      <c r="A126" s="31">
        <v>38748</v>
      </c>
      <c r="B126" s="32" t="s">
        <v>29</v>
      </c>
      <c r="C126" s="32" t="s">
        <v>30</v>
      </c>
      <c r="D126" s="32" t="s">
        <v>24</v>
      </c>
      <c r="E126" s="33">
        <v>5170109.28</v>
      </c>
      <c r="F126" s="33">
        <v>4136087.4240000006</v>
      </c>
      <c r="G126" s="34" t="str">
        <f t="shared" si="3"/>
        <v>Esta perdido</v>
      </c>
      <c r="H126" s="34">
        <f t="shared" si="4"/>
        <v>0</v>
      </c>
      <c r="I126" s="34" t="str">
        <f t="shared" si="5"/>
        <v>DEBE PROMOVERSE</v>
      </c>
    </row>
    <row r="127" spans="1:9" x14ac:dyDescent="0.35">
      <c r="A127" s="31">
        <v>38748</v>
      </c>
      <c r="B127" s="32" t="s">
        <v>29</v>
      </c>
      <c r="C127" s="32" t="s">
        <v>31</v>
      </c>
      <c r="D127" s="32" t="s">
        <v>27</v>
      </c>
      <c r="E127" s="33">
        <v>94608000</v>
      </c>
      <c r="F127" s="33">
        <v>16083360.000000002</v>
      </c>
      <c r="G127" s="34" t="str">
        <f t="shared" si="3"/>
        <v>Esta perdido</v>
      </c>
      <c r="H127" s="34">
        <f t="shared" si="4"/>
        <v>0</v>
      </c>
      <c r="I127" s="34">
        <f t="shared" si="5"/>
        <v>78524640</v>
      </c>
    </row>
    <row r="128" spans="1:9" x14ac:dyDescent="0.35">
      <c r="A128" s="31">
        <v>38748</v>
      </c>
      <c r="B128" s="32" t="s">
        <v>32</v>
      </c>
      <c r="C128" s="32" t="s">
        <v>43</v>
      </c>
      <c r="D128" s="32" t="s">
        <v>28</v>
      </c>
      <c r="E128" s="33">
        <v>12912900</v>
      </c>
      <c r="F128" s="33">
        <v>1291290</v>
      </c>
      <c r="G128" s="34" t="str">
        <f t="shared" si="3"/>
        <v>Esta perdido</v>
      </c>
      <c r="H128" s="34">
        <f t="shared" si="4"/>
        <v>0</v>
      </c>
      <c r="I128" s="34" t="str">
        <f t="shared" si="5"/>
        <v>DEBE PROMOVERSE</v>
      </c>
    </row>
    <row r="129" spans="1:9" x14ac:dyDescent="0.35">
      <c r="A129" s="31">
        <v>38748</v>
      </c>
      <c r="B129" s="32" t="s">
        <v>32</v>
      </c>
      <c r="C129" s="32" t="s">
        <v>13</v>
      </c>
      <c r="D129" s="32" t="s">
        <v>14</v>
      </c>
      <c r="E129" s="33">
        <v>2428910.4</v>
      </c>
      <c r="F129" s="33">
        <v>121445.52</v>
      </c>
      <c r="G129" s="34" t="str">
        <f t="shared" si="3"/>
        <v>Esta perdido</v>
      </c>
      <c r="H129" s="34">
        <f t="shared" si="4"/>
        <v>0</v>
      </c>
      <c r="I129" s="34" t="str">
        <f t="shared" si="5"/>
        <v>DEBE PROMOVERSE</v>
      </c>
    </row>
    <row r="130" spans="1:9" x14ac:dyDescent="0.35">
      <c r="A130" s="31">
        <v>38748</v>
      </c>
      <c r="B130" s="32" t="s">
        <v>33</v>
      </c>
      <c r="C130" s="32" t="s">
        <v>21</v>
      </c>
      <c r="D130" s="32" t="s">
        <v>17</v>
      </c>
      <c r="E130" s="33">
        <v>1188431.1599999999</v>
      </c>
      <c r="F130" s="33">
        <v>59421.557999999997</v>
      </c>
      <c r="G130" s="34" t="str">
        <f t="shared" si="3"/>
        <v>Esta perdido</v>
      </c>
      <c r="H130" s="34">
        <f t="shared" si="4"/>
        <v>33276.072480000003</v>
      </c>
      <c r="I130" s="34" t="str">
        <f t="shared" si="5"/>
        <v>DEBE PROMOVERSE</v>
      </c>
    </row>
    <row r="131" spans="1:9" x14ac:dyDescent="0.35">
      <c r="A131" s="31">
        <v>38748</v>
      </c>
      <c r="B131" s="32" t="s">
        <v>33</v>
      </c>
      <c r="C131" s="32" t="s">
        <v>23</v>
      </c>
      <c r="D131" s="32" t="s">
        <v>19</v>
      </c>
      <c r="E131" s="33">
        <v>43415999.999999993</v>
      </c>
      <c r="F131" s="33">
        <v>6512399.9999999991</v>
      </c>
      <c r="G131" s="34" t="str">
        <f t="shared" si="3"/>
        <v>Esta perdido</v>
      </c>
      <c r="H131" s="34">
        <f t="shared" si="4"/>
        <v>3646944</v>
      </c>
      <c r="I131" s="34">
        <f t="shared" si="5"/>
        <v>36903599.999999993</v>
      </c>
    </row>
    <row r="132" spans="1:9" x14ac:dyDescent="0.35">
      <c r="A132" s="31">
        <v>38748</v>
      </c>
      <c r="B132" s="32" t="s">
        <v>34</v>
      </c>
      <c r="C132" s="32" t="s">
        <v>26</v>
      </c>
      <c r="D132" s="32" t="s">
        <v>22</v>
      </c>
      <c r="E132" s="33">
        <v>4545532.32</v>
      </c>
      <c r="F132" s="33">
        <v>227276.61600000004</v>
      </c>
      <c r="G132" s="34" t="str">
        <f t="shared" ref="G132:G195" si="6">IF(AND(B132="Sánchez",F132&gt;5000000,C132="Zona F"),"Lo encontramos","Esta perdido")</f>
        <v>Esta perdido</v>
      </c>
      <c r="H132" s="34">
        <f t="shared" ref="H132:H195" si="7">IF(OR(B132="Pineda",B132="Bonilla"),F132*33.3%,IF(OR(B132="Sánchez",B132="Martínez"),F132*56%,0))</f>
        <v>75683.113127999997</v>
      </c>
      <c r="I132" s="34" t="str">
        <f t="shared" ref="I132:I195" si="8">IF((E132+F132)&lt;34000000,"DEBE PROMOVERSE",E132-F132)</f>
        <v>DEBE PROMOVERSE</v>
      </c>
    </row>
    <row r="133" spans="1:9" x14ac:dyDescent="0.35">
      <c r="A133" s="31">
        <v>38748</v>
      </c>
      <c r="B133" s="32" t="s">
        <v>34</v>
      </c>
      <c r="C133" s="32" t="s">
        <v>16</v>
      </c>
      <c r="D133" s="32" t="s">
        <v>24</v>
      </c>
      <c r="E133" s="33">
        <v>82944000</v>
      </c>
      <c r="F133" s="33">
        <v>14100480.000000002</v>
      </c>
      <c r="G133" s="34" t="str">
        <f t="shared" si="6"/>
        <v>Esta perdido</v>
      </c>
      <c r="H133" s="34">
        <f t="shared" si="7"/>
        <v>4695459.8399999999</v>
      </c>
      <c r="I133" s="34">
        <f t="shared" si="8"/>
        <v>68843520</v>
      </c>
    </row>
    <row r="134" spans="1:9" x14ac:dyDescent="0.35">
      <c r="A134" s="31">
        <v>38748</v>
      </c>
      <c r="B134" s="32" t="s">
        <v>35</v>
      </c>
      <c r="C134" s="32" t="s">
        <v>30</v>
      </c>
      <c r="D134" s="32" t="s">
        <v>27</v>
      </c>
      <c r="E134" s="33">
        <v>11287500</v>
      </c>
      <c r="F134" s="33">
        <v>1128750</v>
      </c>
      <c r="G134" s="34" t="str">
        <f t="shared" si="6"/>
        <v>Esta perdido</v>
      </c>
      <c r="H134" s="34">
        <f t="shared" si="7"/>
        <v>0</v>
      </c>
      <c r="I134" s="34" t="str">
        <f t="shared" si="8"/>
        <v>DEBE PROMOVERSE</v>
      </c>
    </row>
    <row r="135" spans="1:9" x14ac:dyDescent="0.35">
      <c r="A135" s="31">
        <v>38748</v>
      </c>
      <c r="B135" s="32" t="s">
        <v>35</v>
      </c>
      <c r="C135" s="32" t="s">
        <v>31</v>
      </c>
      <c r="D135" s="32" t="s">
        <v>28</v>
      </c>
      <c r="E135" s="33">
        <v>2116621.92</v>
      </c>
      <c r="F135" s="33">
        <v>105831.09600000001</v>
      </c>
      <c r="G135" s="34" t="str">
        <f t="shared" si="6"/>
        <v>Esta perdido</v>
      </c>
      <c r="H135" s="34">
        <f t="shared" si="7"/>
        <v>0</v>
      </c>
      <c r="I135" s="34" t="str">
        <f t="shared" si="8"/>
        <v>DEBE PROMOVERSE</v>
      </c>
    </row>
    <row r="136" spans="1:9" x14ac:dyDescent="0.35">
      <c r="A136" s="31">
        <v>38748</v>
      </c>
      <c r="B136" s="32" t="s">
        <v>36</v>
      </c>
      <c r="C136" s="32" t="s">
        <v>43</v>
      </c>
      <c r="D136" s="32" t="s">
        <v>14</v>
      </c>
      <c r="E136" s="33">
        <v>1032286.92</v>
      </c>
      <c r="F136" s="33">
        <v>51614.346000000005</v>
      </c>
      <c r="G136" s="34" t="str">
        <f t="shared" si="6"/>
        <v>Esta perdido</v>
      </c>
      <c r="H136" s="34">
        <f t="shared" si="7"/>
        <v>0</v>
      </c>
      <c r="I136" s="34" t="str">
        <f t="shared" si="8"/>
        <v>DEBE PROMOVERSE</v>
      </c>
    </row>
    <row r="137" spans="1:9" x14ac:dyDescent="0.35">
      <c r="A137" s="31">
        <v>38748</v>
      </c>
      <c r="B137" s="32" t="s">
        <v>36</v>
      </c>
      <c r="C137" s="32" t="s">
        <v>13</v>
      </c>
      <c r="D137" s="32" t="s">
        <v>17</v>
      </c>
      <c r="E137" s="33">
        <v>10474800</v>
      </c>
      <c r="F137" s="33">
        <v>1047480</v>
      </c>
      <c r="G137" s="34" t="str">
        <f t="shared" si="6"/>
        <v>Esta perdido</v>
      </c>
      <c r="H137" s="34">
        <f t="shared" si="7"/>
        <v>0</v>
      </c>
      <c r="I137" s="34" t="str">
        <f t="shared" si="8"/>
        <v>DEBE PROMOVERSE</v>
      </c>
    </row>
    <row r="138" spans="1:9" x14ac:dyDescent="0.35">
      <c r="A138" s="31">
        <v>38748</v>
      </c>
      <c r="B138" s="32" t="s">
        <v>37</v>
      </c>
      <c r="C138" s="32" t="s">
        <v>21</v>
      </c>
      <c r="D138" s="32" t="s">
        <v>19</v>
      </c>
      <c r="E138" s="33">
        <v>36612000</v>
      </c>
      <c r="F138" s="33">
        <v>5491800</v>
      </c>
      <c r="G138" s="34" t="str">
        <f t="shared" si="6"/>
        <v>Esta perdido</v>
      </c>
      <c r="H138" s="34">
        <f t="shared" si="7"/>
        <v>0</v>
      </c>
      <c r="I138" s="34">
        <f t="shared" si="8"/>
        <v>31120200</v>
      </c>
    </row>
    <row r="139" spans="1:9" x14ac:dyDescent="0.35">
      <c r="A139" s="31">
        <v>38748</v>
      </c>
      <c r="B139" s="32" t="s">
        <v>37</v>
      </c>
      <c r="C139" s="32" t="s">
        <v>23</v>
      </c>
      <c r="D139" s="32" t="s">
        <v>22</v>
      </c>
      <c r="E139" s="33">
        <v>3816859.2</v>
      </c>
      <c r="F139" s="33">
        <v>190842.96000000002</v>
      </c>
      <c r="G139" s="34" t="str">
        <f t="shared" si="6"/>
        <v>Esta perdido</v>
      </c>
      <c r="H139" s="34">
        <f t="shared" si="7"/>
        <v>0</v>
      </c>
      <c r="I139" s="34" t="str">
        <f t="shared" si="8"/>
        <v>DEBE PROMOVERSE</v>
      </c>
    </row>
    <row r="140" spans="1:9" x14ac:dyDescent="0.35">
      <c r="A140" s="31">
        <v>38748</v>
      </c>
      <c r="B140" s="32" t="s">
        <v>38</v>
      </c>
      <c r="C140" s="32" t="s">
        <v>26</v>
      </c>
      <c r="D140" s="32" t="s">
        <v>24</v>
      </c>
      <c r="E140" s="33">
        <v>69336000</v>
      </c>
      <c r="F140" s="33">
        <v>11787120</v>
      </c>
      <c r="G140" s="34" t="str">
        <f t="shared" si="6"/>
        <v>Esta perdido</v>
      </c>
      <c r="H140" s="34">
        <f t="shared" si="7"/>
        <v>0</v>
      </c>
      <c r="I140" s="34">
        <f t="shared" si="8"/>
        <v>57548880</v>
      </c>
    </row>
    <row r="141" spans="1:9" x14ac:dyDescent="0.35">
      <c r="A141" s="31">
        <v>38748</v>
      </c>
      <c r="B141" s="32" t="s">
        <v>38</v>
      </c>
      <c r="C141" s="32" t="s">
        <v>16</v>
      </c>
      <c r="D141" s="32" t="s">
        <v>27</v>
      </c>
      <c r="E141" s="33">
        <v>9391200</v>
      </c>
      <c r="F141" s="33">
        <v>7512960</v>
      </c>
      <c r="G141" s="34" t="str">
        <f t="shared" si="6"/>
        <v>Esta perdido</v>
      </c>
      <c r="H141" s="34">
        <f t="shared" si="7"/>
        <v>0</v>
      </c>
      <c r="I141" s="34" t="str">
        <f t="shared" si="8"/>
        <v>DEBE PROMOVERSE</v>
      </c>
    </row>
    <row r="142" spans="1:9" x14ac:dyDescent="0.35">
      <c r="A142" s="31">
        <v>38748</v>
      </c>
      <c r="B142" s="32" t="s">
        <v>40</v>
      </c>
      <c r="C142" s="32" t="s">
        <v>30</v>
      </c>
      <c r="D142" s="32" t="s">
        <v>28</v>
      </c>
      <c r="E142" s="33">
        <v>1752285.36</v>
      </c>
      <c r="F142" s="33">
        <v>87614.268000000011</v>
      </c>
      <c r="G142" s="34" t="str">
        <f t="shared" si="6"/>
        <v>Esta perdido</v>
      </c>
      <c r="H142" s="34">
        <f t="shared" si="7"/>
        <v>0</v>
      </c>
      <c r="I142" s="34" t="str">
        <f t="shared" si="8"/>
        <v>DEBE PROMOVERSE</v>
      </c>
    </row>
    <row r="143" spans="1:9" x14ac:dyDescent="0.35">
      <c r="A143" s="31">
        <v>38748</v>
      </c>
      <c r="B143" s="32" t="s">
        <v>40</v>
      </c>
      <c r="C143" s="32" t="s">
        <v>31</v>
      </c>
      <c r="D143" s="32" t="s">
        <v>14</v>
      </c>
      <c r="E143" s="33">
        <v>850118.64</v>
      </c>
      <c r="F143" s="33">
        <v>8501.1864000000005</v>
      </c>
      <c r="G143" s="34" t="str">
        <f t="shared" si="6"/>
        <v>Esta perdido</v>
      </c>
      <c r="H143" s="34">
        <f t="shared" si="7"/>
        <v>0</v>
      </c>
      <c r="I143" s="34" t="str">
        <f t="shared" si="8"/>
        <v>DEBE PROMOVERSE</v>
      </c>
    </row>
    <row r="144" spans="1:9" x14ac:dyDescent="0.35">
      <c r="A144" s="31">
        <v>38748</v>
      </c>
      <c r="B144" s="32" t="s">
        <v>41</v>
      </c>
      <c r="C144" s="32" t="s">
        <v>43</v>
      </c>
      <c r="D144" s="32" t="s">
        <v>17</v>
      </c>
      <c r="E144" s="33">
        <v>30780000</v>
      </c>
      <c r="F144" s="33">
        <v>4617000</v>
      </c>
      <c r="G144" s="34" t="str">
        <f t="shared" si="6"/>
        <v>Esta perdido</v>
      </c>
      <c r="H144" s="34">
        <f t="shared" si="7"/>
        <v>0</v>
      </c>
      <c r="I144" s="34">
        <f t="shared" si="8"/>
        <v>26163000</v>
      </c>
    </row>
    <row r="145" spans="1:9" x14ac:dyDescent="0.35">
      <c r="A145" s="31">
        <v>38748</v>
      </c>
      <c r="B145" s="32" t="s">
        <v>41</v>
      </c>
      <c r="C145" s="32" t="s">
        <v>13</v>
      </c>
      <c r="D145" s="32" t="s">
        <v>19</v>
      </c>
      <c r="E145" s="33">
        <v>3192282.24</v>
      </c>
      <c r="F145" s="33">
        <v>159614.11200000002</v>
      </c>
      <c r="G145" s="34" t="str">
        <f t="shared" si="6"/>
        <v>Esta perdido</v>
      </c>
      <c r="H145" s="34">
        <f t="shared" si="7"/>
        <v>0</v>
      </c>
      <c r="I145" s="34" t="str">
        <f t="shared" si="8"/>
        <v>DEBE PROMOVERSE</v>
      </c>
    </row>
    <row r="146" spans="1:9" x14ac:dyDescent="0.35">
      <c r="A146" s="31">
        <v>38748</v>
      </c>
      <c r="B146" s="32" t="s">
        <v>42</v>
      </c>
      <c r="C146" s="32" t="s">
        <v>21</v>
      </c>
      <c r="D146" s="32" t="s">
        <v>22</v>
      </c>
      <c r="E146" s="33">
        <v>57672000</v>
      </c>
      <c r="F146" s="33">
        <v>9804240</v>
      </c>
      <c r="G146" s="34" t="str">
        <f t="shared" si="6"/>
        <v>Esta perdido</v>
      </c>
      <c r="H146" s="34">
        <f t="shared" si="7"/>
        <v>0</v>
      </c>
      <c r="I146" s="34">
        <f t="shared" si="8"/>
        <v>47867760</v>
      </c>
    </row>
    <row r="147" spans="1:9" x14ac:dyDescent="0.35">
      <c r="A147" s="31">
        <v>38748</v>
      </c>
      <c r="B147" s="32" t="s">
        <v>42</v>
      </c>
      <c r="C147" s="32" t="s">
        <v>23</v>
      </c>
      <c r="D147" s="32" t="s">
        <v>24</v>
      </c>
      <c r="E147" s="33">
        <v>7765800</v>
      </c>
      <c r="F147" s="33">
        <v>6212640</v>
      </c>
      <c r="G147" s="34" t="str">
        <f t="shared" si="6"/>
        <v>Esta perdido</v>
      </c>
      <c r="H147" s="34">
        <f t="shared" si="7"/>
        <v>0</v>
      </c>
      <c r="I147" s="34" t="str">
        <f t="shared" si="8"/>
        <v>DEBE PROMOVERSE</v>
      </c>
    </row>
    <row r="148" spans="1:9" x14ac:dyDescent="0.35">
      <c r="A148" s="31">
        <v>38748</v>
      </c>
      <c r="B148" s="32" t="s">
        <v>12</v>
      </c>
      <c r="C148" s="32" t="s">
        <v>26</v>
      </c>
      <c r="D148" s="32" t="s">
        <v>27</v>
      </c>
      <c r="E148" s="33">
        <v>1439996.88</v>
      </c>
      <c r="F148" s="33">
        <v>71999.843999999997</v>
      </c>
      <c r="G148" s="34" t="str">
        <f t="shared" si="6"/>
        <v>Esta perdido</v>
      </c>
      <c r="H148" s="34">
        <f t="shared" si="7"/>
        <v>23975.948051999996</v>
      </c>
      <c r="I148" s="34" t="str">
        <f t="shared" si="8"/>
        <v>DEBE PROMOVERSE</v>
      </c>
    </row>
    <row r="149" spans="1:9" x14ac:dyDescent="0.35">
      <c r="A149" s="31">
        <v>38748</v>
      </c>
      <c r="B149" s="32" t="s">
        <v>15</v>
      </c>
      <c r="C149" s="32" t="s">
        <v>16</v>
      </c>
      <c r="D149" s="32" t="s">
        <v>28</v>
      </c>
      <c r="E149" s="33">
        <v>693974.4</v>
      </c>
      <c r="F149" s="33">
        <v>6939.7440000000006</v>
      </c>
      <c r="G149" s="34" t="str">
        <f t="shared" si="6"/>
        <v>Esta perdido</v>
      </c>
      <c r="H149" s="34">
        <f t="shared" si="7"/>
        <v>3886.2566400000005</v>
      </c>
      <c r="I149" s="34" t="str">
        <f t="shared" si="8"/>
        <v>DEBE PROMOVERSE</v>
      </c>
    </row>
    <row r="150" spans="1:9" x14ac:dyDescent="0.35">
      <c r="A150" s="31">
        <v>38748</v>
      </c>
      <c r="B150" s="32" t="s">
        <v>15</v>
      </c>
      <c r="C150" s="32" t="s">
        <v>30</v>
      </c>
      <c r="D150" s="32" t="s">
        <v>14</v>
      </c>
      <c r="E150" s="33">
        <v>6953100.0000000298</v>
      </c>
      <c r="F150" s="33">
        <v>5562480.0000000242</v>
      </c>
      <c r="G150" s="34" t="str">
        <f t="shared" si="6"/>
        <v>Esta perdido</v>
      </c>
      <c r="H150" s="34">
        <f t="shared" si="7"/>
        <v>3114988.8000000138</v>
      </c>
      <c r="I150" s="34" t="str">
        <f t="shared" si="8"/>
        <v>DEBE PROMOVERSE</v>
      </c>
    </row>
    <row r="151" spans="1:9" x14ac:dyDescent="0.35">
      <c r="A151" s="31">
        <v>38748</v>
      </c>
      <c r="B151" s="32" t="s">
        <v>20</v>
      </c>
      <c r="C151" s="32" t="s">
        <v>31</v>
      </c>
      <c r="D151" s="32" t="s">
        <v>17</v>
      </c>
      <c r="E151" s="33">
        <v>23976000.000000108</v>
      </c>
      <c r="F151" s="33">
        <v>3236760.0000000149</v>
      </c>
      <c r="G151" s="34" t="str">
        <f t="shared" si="6"/>
        <v>Esta perdido</v>
      </c>
      <c r="H151" s="34">
        <f t="shared" si="7"/>
        <v>0</v>
      </c>
      <c r="I151" s="34" t="str">
        <f t="shared" si="8"/>
        <v>DEBE PROMOVERSE</v>
      </c>
    </row>
    <row r="152" spans="1:9" x14ac:dyDescent="0.35">
      <c r="A152" s="31">
        <v>38748</v>
      </c>
      <c r="B152" s="32" t="s">
        <v>20</v>
      </c>
      <c r="C152" s="32" t="s">
        <v>43</v>
      </c>
      <c r="D152" s="32" t="s">
        <v>19</v>
      </c>
      <c r="E152" s="33">
        <v>2463609.1200000118</v>
      </c>
      <c r="F152" s="33">
        <v>123180.45600000059</v>
      </c>
      <c r="G152" s="34" t="str">
        <f t="shared" si="6"/>
        <v>Esta perdido</v>
      </c>
      <c r="H152" s="34">
        <f t="shared" si="7"/>
        <v>0</v>
      </c>
      <c r="I152" s="34" t="str">
        <f t="shared" si="8"/>
        <v>DEBE PROMOVERSE</v>
      </c>
    </row>
    <row r="153" spans="1:9" x14ac:dyDescent="0.35">
      <c r="A153" s="31">
        <v>38748</v>
      </c>
      <c r="B153" s="32" t="s">
        <v>25</v>
      </c>
      <c r="C153" s="32" t="s">
        <v>13</v>
      </c>
      <c r="D153" s="32" t="s">
        <v>22</v>
      </c>
      <c r="E153" s="33">
        <v>44064000.000000209</v>
      </c>
      <c r="F153" s="33">
        <v>6609600.0000000307</v>
      </c>
      <c r="G153" s="34" t="str">
        <f t="shared" si="6"/>
        <v>Esta perdido</v>
      </c>
      <c r="H153" s="34">
        <f t="shared" si="7"/>
        <v>0</v>
      </c>
      <c r="I153" s="34">
        <f t="shared" si="8"/>
        <v>37454400.000000179</v>
      </c>
    </row>
    <row r="154" spans="1:9" x14ac:dyDescent="0.35">
      <c r="A154" s="31">
        <v>38748</v>
      </c>
      <c r="B154" s="32" t="s">
        <v>25</v>
      </c>
      <c r="C154" s="32" t="s">
        <v>21</v>
      </c>
      <c r="D154" s="32" t="s">
        <v>24</v>
      </c>
      <c r="E154" s="33">
        <v>5869500.0000000298</v>
      </c>
      <c r="F154" s="33">
        <v>4695600.0000000242</v>
      </c>
      <c r="G154" s="34" t="str">
        <f t="shared" si="6"/>
        <v>Esta perdido</v>
      </c>
      <c r="H154" s="34">
        <f t="shared" si="7"/>
        <v>0</v>
      </c>
      <c r="I154" s="34" t="str">
        <f t="shared" si="8"/>
        <v>DEBE PROMOVERSE</v>
      </c>
    </row>
    <row r="155" spans="1:9" x14ac:dyDescent="0.35">
      <c r="A155" s="31">
        <v>38748</v>
      </c>
      <c r="B155" s="32" t="s">
        <v>29</v>
      </c>
      <c r="C155" s="32" t="s">
        <v>23</v>
      </c>
      <c r="D155" s="32" t="s">
        <v>27</v>
      </c>
      <c r="E155" s="33">
        <v>1075660.3200000059</v>
      </c>
      <c r="F155" s="33">
        <v>53783.016000000294</v>
      </c>
      <c r="G155" s="34" t="str">
        <f t="shared" si="6"/>
        <v>Esta perdido</v>
      </c>
      <c r="H155" s="34">
        <f t="shared" si="7"/>
        <v>0</v>
      </c>
      <c r="I155" s="34" t="str">
        <f t="shared" si="8"/>
        <v>DEBE PROMOVERSE</v>
      </c>
    </row>
    <row r="156" spans="1:9" x14ac:dyDescent="0.35">
      <c r="A156" s="31">
        <v>38748</v>
      </c>
      <c r="B156" s="32" t="s">
        <v>29</v>
      </c>
      <c r="C156" s="32" t="s">
        <v>26</v>
      </c>
      <c r="D156" s="32" t="s">
        <v>28</v>
      </c>
      <c r="E156" s="33">
        <v>511806.12000000291</v>
      </c>
      <c r="F156" s="33">
        <v>5118.0612000000292</v>
      </c>
      <c r="G156" s="34" t="str">
        <f t="shared" si="6"/>
        <v>Esta perdido</v>
      </c>
      <c r="H156" s="34">
        <f t="shared" si="7"/>
        <v>0</v>
      </c>
      <c r="I156" s="34" t="str">
        <f t="shared" si="8"/>
        <v>DEBE PROMOVERSE</v>
      </c>
    </row>
    <row r="157" spans="1:9" x14ac:dyDescent="0.35">
      <c r="A157" s="31">
        <v>38748</v>
      </c>
      <c r="B157" s="32" t="s">
        <v>32</v>
      </c>
      <c r="C157" s="32" t="s">
        <v>16</v>
      </c>
      <c r="D157" s="32" t="s">
        <v>14</v>
      </c>
      <c r="E157" s="33">
        <v>18144000.000000108</v>
      </c>
      <c r="F157" s="33">
        <v>1814400.0000000109</v>
      </c>
      <c r="G157" s="34" t="str">
        <f t="shared" si="6"/>
        <v>Esta perdido</v>
      </c>
      <c r="H157" s="34">
        <f t="shared" si="7"/>
        <v>0</v>
      </c>
      <c r="I157" s="34" t="str">
        <f t="shared" si="8"/>
        <v>DEBE PROMOVERSE</v>
      </c>
    </row>
    <row r="158" spans="1:9" x14ac:dyDescent="0.35">
      <c r="A158" s="31">
        <v>38748</v>
      </c>
      <c r="B158" s="32" t="s">
        <v>32</v>
      </c>
      <c r="C158" s="32" t="s">
        <v>30</v>
      </c>
      <c r="D158" s="32" t="s">
        <v>17</v>
      </c>
      <c r="E158" s="33">
        <v>1839032.1600000116</v>
      </c>
      <c r="F158" s="33">
        <v>91951.60800000059</v>
      </c>
      <c r="G158" s="34" t="str">
        <f t="shared" si="6"/>
        <v>Esta perdido</v>
      </c>
      <c r="H158" s="34">
        <f t="shared" si="7"/>
        <v>0</v>
      </c>
      <c r="I158" s="34" t="str">
        <f t="shared" si="8"/>
        <v>DEBE PROMOVERSE</v>
      </c>
    </row>
    <row r="159" spans="1:9" x14ac:dyDescent="0.35">
      <c r="A159" s="31">
        <v>38748</v>
      </c>
      <c r="B159" s="32" t="s">
        <v>33</v>
      </c>
      <c r="C159" s="32" t="s">
        <v>31</v>
      </c>
      <c r="D159" s="32" t="s">
        <v>19</v>
      </c>
      <c r="E159" s="33">
        <v>32400000.000000216</v>
      </c>
      <c r="F159" s="33">
        <v>4860000.0000000326</v>
      </c>
      <c r="G159" s="34" t="str">
        <f t="shared" si="6"/>
        <v>Esta perdido</v>
      </c>
      <c r="H159" s="34">
        <f t="shared" si="7"/>
        <v>2721600.0000000186</v>
      </c>
      <c r="I159" s="34">
        <f t="shared" si="8"/>
        <v>27540000.000000183</v>
      </c>
    </row>
    <row r="160" spans="1:9" x14ac:dyDescent="0.35">
      <c r="A160" s="31">
        <v>38748</v>
      </c>
      <c r="B160" s="32" t="s">
        <v>33</v>
      </c>
      <c r="C160" s="32" t="s">
        <v>43</v>
      </c>
      <c r="D160" s="32" t="s">
        <v>22</v>
      </c>
      <c r="E160" s="33">
        <v>4244100.0000000298</v>
      </c>
      <c r="F160" s="33">
        <v>212205.00000000151</v>
      </c>
      <c r="G160" s="34" t="str">
        <f t="shared" si="6"/>
        <v>Esta perdido</v>
      </c>
      <c r="H160" s="34">
        <f t="shared" si="7"/>
        <v>118834.80000000086</v>
      </c>
      <c r="I160" s="34" t="str">
        <f t="shared" si="8"/>
        <v>DEBE PROMOVERSE</v>
      </c>
    </row>
    <row r="161" spans="1:9" x14ac:dyDescent="0.35">
      <c r="A161" s="31">
        <v>38748</v>
      </c>
      <c r="B161" s="32" t="s">
        <v>34</v>
      </c>
      <c r="C161" s="32" t="s">
        <v>13</v>
      </c>
      <c r="D161" s="32" t="s">
        <v>24</v>
      </c>
      <c r="E161" s="33">
        <v>5707939.4399999995</v>
      </c>
      <c r="F161" s="33">
        <v>4566351.5520000001</v>
      </c>
      <c r="G161" s="34" t="str">
        <f t="shared" si="6"/>
        <v>Esta perdido</v>
      </c>
      <c r="H161" s="34">
        <f t="shared" si="7"/>
        <v>1520595.0668159998</v>
      </c>
      <c r="I161" s="34" t="str">
        <f t="shared" si="8"/>
        <v>DEBE PROMOVERSE</v>
      </c>
    </row>
    <row r="162" spans="1:9" x14ac:dyDescent="0.35">
      <c r="A162" s="31">
        <v>38748</v>
      </c>
      <c r="B162" s="32" t="s">
        <v>34</v>
      </c>
      <c r="C162" s="32" t="s">
        <v>21</v>
      </c>
      <c r="D162" s="32" t="s">
        <v>27</v>
      </c>
      <c r="E162" s="33">
        <v>2836620.36</v>
      </c>
      <c r="F162" s="33">
        <v>141831.01800000001</v>
      </c>
      <c r="G162" s="34" t="str">
        <f t="shared" si="6"/>
        <v>Esta perdido</v>
      </c>
      <c r="H162" s="34">
        <f t="shared" si="7"/>
        <v>47229.728993999997</v>
      </c>
      <c r="I162" s="34" t="str">
        <f t="shared" si="8"/>
        <v>DEBE PROMOVERSE</v>
      </c>
    </row>
    <row r="163" spans="1:9" x14ac:dyDescent="0.35">
      <c r="A163" s="31">
        <v>38748</v>
      </c>
      <c r="B163" s="32" t="s">
        <v>35</v>
      </c>
      <c r="C163" s="32" t="s">
        <v>23</v>
      </c>
      <c r="D163" s="32" t="s">
        <v>28</v>
      </c>
      <c r="E163" s="33">
        <v>105300000</v>
      </c>
      <c r="F163" s="33">
        <v>17901000</v>
      </c>
      <c r="G163" s="34" t="str">
        <f t="shared" si="6"/>
        <v>Esta perdido</v>
      </c>
      <c r="H163" s="34">
        <f t="shared" si="7"/>
        <v>0</v>
      </c>
      <c r="I163" s="34">
        <f t="shared" si="8"/>
        <v>87399000</v>
      </c>
    </row>
    <row r="164" spans="1:9" x14ac:dyDescent="0.35">
      <c r="A164" s="31">
        <v>38748</v>
      </c>
      <c r="B164" s="32" t="s">
        <v>35</v>
      </c>
      <c r="C164" s="32" t="s">
        <v>26</v>
      </c>
      <c r="D164" s="32" t="s">
        <v>14</v>
      </c>
      <c r="E164" s="33">
        <v>11207686.559999999</v>
      </c>
      <c r="F164" s="33">
        <v>1120768.656</v>
      </c>
      <c r="G164" s="34" t="str">
        <f t="shared" si="6"/>
        <v>Esta perdido</v>
      </c>
      <c r="H164" s="34">
        <f t="shared" si="7"/>
        <v>0</v>
      </c>
      <c r="I164" s="34" t="str">
        <f t="shared" si="8"/>
        <v>DEBE PROMOVERSE</v>
      </c>
    </row>
    <row r="165" spans="1:9" x14ac:dyDescent="0.35">
      <c r="A165" s="31">
        <v>38748</v>
      </c>
      <c r="B165" s="32" t="s">
        <v>36</v>
      </c>
      <c r="C165" s="32" t="s">
        <v>16</v>
      </c>
      <c r="D165" s="32" t="s">
        <v>17</v>
      </c>
      <c r="E165" s="33">
        <v>208008000.00000003</v>
      </c>
      <c r="F165" s="33">
        <v>35361360.000000007</v>
      </c>
      <c r="G165" s="34" t="str">
        <f t="shared" si="6"/>
        <v>Esta perdido</v>
      </c>
      <c r="H165" s="34">
        <f t="shared" si="7"/>
        <v>0</v>
      </c>
      <c r="I165" s="34">
        <f t="shared" si="8"/>
        <v>172646640.00000003</v>
      </c>
    </row>
    <row r="166" spans="1:9" x14ac:dyDescent="0.35">
      <c r="A166" s="31">
        <v>38748</v>
      </c>
      <c r="B166" s="32" t="s">
        <v>36</v>
      </c>
      <c r="C166" s="32" t="s">
        <v>30</v>
      </c>
      <c r="D166" s="32" t="s">
        <v>19</v>
      </c>
      <c r="E166" s="33">
        <v>28805700.000000026</v>
      </c>
      <c r="F166" s="33">
        <v>3888769.5000000037</v>
      </c>
      <c r="G166" s="34" t="str">
        <f t="shared" si="6"/>
        <v>Esta perdido</v>
      </c>
      <c r="H166" s="34">
        <f t="shared" si="7"/>
        <v>0</v>
      </c>
      <c r="I166" s="34" t="str">
        <f t="shared" si="8"/>
        <v>DEBE PROMOVERSE</v>
      </c>
    </row>
    <row r="167" spans="1:9" x14ac:dyDescent="0.35">
      <c r="A167" s="31">
        <v>38748</v>
      </c>
      <c r="B167" s="32" t="s">
        <v>37</v>
      </c>
      <c r="C167" s="32" t="s">
        <v>31</v>
      </c>
      <c r="D167" s="32" t="s">
        <v>22</v>
      </c>
      <c r="E167" s="33">
        <v>5499747.1200000057</v>
      </c>
      <c r="F167" s="33">
        <v>4399797.6960000051</v>
      </c>
      <c r="G167" s="34" t="str">
        <f t="shared" si="6"/>
        <v>Esta perdido</v>
      </c>
      <c r="H167" s="34">
        <f t="shared" si="7"/>
        <v>0</v>
      </c>
      <c r="I167" s="34" t="str">
        <f t="shared" si="8"/>
        <v>DEBE PROMOVERSE</v>
      </c>
    </row>
    <row r="168" spans="1:9" x14ac:dyDescent="0.35">
      <c r="A168" s="31">
        <v>38748</v>
      </c>
      <c r="B168" s="32" t="s">
        <v>37</v>
      </c>
      <c r="C168" s="32" t="s">
        <v>43</v>
      </c>
      <c r="D168" s="32" t="s">
        <v>24</v>
      </c>
      <c r="E168" s="33">
        <v>2732524.2</v>
      </c>
      <c r="F168" s="33">
        <v>136626.21000000002</v>
      </c>
      <c r="G168" s="34" t="str">
        <f t="shared" si="6"/>
        <v>Esta perdido</v>
      </c>
      <c r="H168" s="34">
        <f t="shared" si="7"/>
        <v>0</v>
      </c>
      <c r="I168" s="34" t="str">
        <f t="shared" si="8"/>
        <v>DEBE PROMOVERSE</v>
      </c>
    </row>
    <row r="169" spans="1:9" x14ac:dyDescent="0.35">
      <c r="A169" s="31">
        <v>38748</v>
      </c>
      <c r="B169" s="32" t="s">
        <v>38</v>
      </c>
      <c r="C169" s="32" t="s">
        <v>13</v>
      </c>
      <c r="D169" s="32" t="s">
        <v>27</v>
      </c>
      <c r="E169" s="33">
        <v>101412000.0000001</v>
      </c>
      <c r="F169" s="33">
        <v>17240040.000000019</v>
      </c>
      <c r="G169" s="34" t="str">
        <f t="shared" si="6"/>
        <v>Esta perdido</v>
      </c>
      <c r="H169" s="34">
        <f t="shared" si="7"/>
        <v>0</v>
      </c>
      <c r="I169" s="34">
        <f t="shared" si="8"/>
        <v>84171960.000000089</v>
      </c>
    </row>
    <row r="170" spans="1:9" x14ac:dyDescent="0.35">
      <c r="A170" s="31">
        <v>38748</v>
      </c>
      <c r="B170" s="32" t="s">
        <v>38</v>
      </c>
      <c r="C170" s="32" t="s">
        <v>21</v>
      </c>
      <c r="D170" s="32" t="s">
        <v>28</v>
      </c>
      <c r="E170" s="33">
        <v>10791301.920000013</v>
      </c>
      <c r="F170" s="33">
        <v>1079130.1920000014</v>
      </c>
      <c r="G170" s="34" t="str">
        <f t="shared" si="6"/>
        <v>Esta perdido</v>
      </c>
      <c r="H170" s="34">
        <f t="shared" si="7"/>
        <v>0</v>
      </c>
      <c r="I170" s="34" t="str">
        <f t="shared" si="8"/>
        <v>DEBE PROMOVERSE</v>
      </c>
    </row>
    <row r="171" spans="1:9" x14ac:dyDescent="0.35">
      <c r="A171" s="31">
        <v>38748</v>
      </c>
      <c r="B171" s="32" t="s">
        <v>40</v>
      </c>
      <c r="C171" s="32" t="s">
        <v>23</v>
      </c>
      <c r="D171" s="32" t="s">
        <v>14</v>
      </c>
      <c r="E171" s="33">
        <v>200232000.00000021</v>
      </c>
      <c r="F171" s="33">
        <v>34039440.000000037</v>
      </c>
      <c r="G171" s="34" t="str">
        <f t="shared" si="6"/>
        <v>Esta perdido</v>
      </c>
      <c r="H171" s="34">
        <f t="shared" si="7"/>
        <v>0</v>
      </c>
      <c r="I171" s="34">
        <f t="shared" si="8"/>
        <v>166192560.00000018</v>
      </c>
    </row>
    <row r="172" spans="1:9" x14ac:dyDescent="0.35">
      <c r="A172" s="31">
        <v>38748</v>
      </c>
      <c r="B172" s="32" t="s">
        <v>40</v>
      </c>
      <c r="C172" s="32" t="s">
        <v>26</v>
      </c>
      <c r="D172" s="32" t="s">
        <v>17</v>
      </c>
      <c r="E172" s="33">
        <v>27722100.00000003</v>
      </c>
      <c r="F172" s="33">
        <v>3742483.5000000042</v>
      </c>
      <c r="G172" s="34" t="str">
        <f t="shared" si="6"/>
        <v>Esta perdido</v>
      </c>
      <c r="H172" s="34">
        <f t="shared" si="7"/>
        <v>0</v>
      </c>
      <c r="I172" s="34" t="str">
        <f t="shared" si="8"/>
        <v>DEBE PROMOVERSE</v>
      </c>
    </row>
    <row r="173" spans="1:9" x14ac:dyDescent="0.35">
      <c r="A173" s="31">
        <v>38748</v>
      </c>
      <c r="B173" s="32" t="s">
        <v>41</v>
      </c>
      <c r="C173" s="32" t="s">
        <v>16</v>
      </c>
      <c r="D173" s="32" t="s">
        <v>19</v>
      </c>
      <c r="E173" s="33">
        <v>5291554.8000000054</v>
      </c>
      <c r="F173" s="33">
        <v>4233243.8400000045</v>
      </c>
      <c r="G173" s="34" t="str">
        <f t="shared" si="6"/>
        <v>Esta perdido</v>
      </c>
      <c r="H173" s="34">
        <f t="shared" si="7"/>
        <v>0</v>
      </c>
      <c r="I173" s="34" t="str">
        <f t="shared" si="8"/>
        <v>DEBE PROMOVERSE</v>
      </c>
    </row>
    <row r="174" spans="1:9" x14ac:dyDescent="0.35">
      <c r="A174" s="31">
        <v>38748</v>
      </c>
      <c r="B174" s="32" t="s">
        <v>41</v>
      </c>
      <c r="C174" s="32" t="s">
        <v>30</v>
      </c>
      <c r="D174" s="32" t="s">
        <v>22</v>
      </c>
      <c r="E174" s="33">
        <v>2628428.0400000056</v>
      </c>
      <c r="F174" s="33">
        <v>131421.40200000029</v>
      </c>
      <c r="G174" s="34" t="str">
        <f t="shared" si="6"/>
        <v>Esta perdido</v>
      </c>
      <c r="H174" s="34">
        <f t="shared" si="7"/>
        <v>0</v>
      </c>
      <c r="I174" s="34" t="str">
        <f t="shared" si="8"/>
        <v>DEBE PROMOVERSE</v>
      </c>
    </row>
    <row r="175" spans="1:9" x14ac:dyDescent="0.35">
      <c r="A175" s="31">
        <v>38748</v>
      </c>
      <c r="B175" s="32" t="s">
        <v>42</v>
      </c>
      <c r="C175" s="32" t="s">
        <v>31</v>
      </c>
      <c r="D175" s="32" t="s">
        <v>24</v>
      </c>
      <c r="E175" s="33">
        <v>97524000.000000224</v>
      </c>
      <c r="F175" s="33">
        <v>16579080.000000039</v>
      </c>
      <c r="G175" s="34" t="str">
        <f t="shared" si="6"/>
        <v>Esta perdido</v>
      </c>
      <c r="H175" s="34">
        <f t="shared" si="7"/>
        <v>0</v>
      </c>
      <c r="I175" s="34">
        <f t="shared" si="8"/>
        <v>80944920.000000179</v>
      </c>
    </row>
    <row r="176" spans="1:9" x14ac:dyDescent="0.35">
      <c r="A176" s="31">
        <v>38748</v>
      </c>
      <c r="B176" s="32" t="s">
        <v>42</v>
      </c>
      <c r="C176" s="32" t="s">
        <v>43</v>
      </c>
      <c r="D176" s="32" t="s">
        <v>27</v>
      </c>
      <c r="E176" s="33">
        <v>10374917.280000024</v>
      </c>
      <c r="F176" s="33">
        <v>1037491.7280000024</v>
      </c>
      <c r="G176" s="34" t="str">
        <f t="shared" si="6"/>
        <v>Esta perdido</v>
      </c>
      <c r="H176" s="34">
        <f t="shared" si="7"/>
        <v>0</v>
      </c>
      <c r="I176" s="34" t="str">
        <f t="shared" si="8"/>
        <v>DEBE PROMOVERSE</v>
      </c>
    </row>
    <row r="177" spans="1:9" x14ac:dyDescent="0.35">
      <c r="A177" s="31">
        <v>38748</v>
      </c>
      <c r="B177" s="32" t="s">
        <v>12</v>
      </c>
      <c r="C177" s="32" t="s">
        <v>13</v>
      </c>
      <c r="D177" s="32" t="s">
        <v>28</v>
      </c>
      <c r="E177" s="33">
        <v>192456000.00000042</v>
      </c>
      <c r="F177" s="33">
        <v>32717520.000000075</v>
      </c>
      <c r="G177" s="34" t="str">
        <f t="shared" si="6"/>
        <v>Esta perdido</v>
      </c>
      <c r="H177" s="34">
        <f t="shared" si="7"/>
        <v>10894934.160000024</v>
      </c>
      <c r="I177" s="34">
        <f t="shared" si="8"/>
        <v>159738480.00000036</v>
      </c>
    </row>
    <row r="178" spans="1:9" x14ac:dyDescent="0.35">
      <c r="A178" s="31">
        <v>38748</v>
      </c>
      <c r="B178" s="32" t="s">
        <v>15</v>
      </c>
      <c r="C178" s="32" t="s">
        <v>21</v>
      </c>
      <c r="D178" s="32" t="s">
        <v>14</v>
      </c>
      <c r="E178" s="33">
        <v>26638500.00000006</v>
      </c>
      <c r="F178" s="33">
        <v>3596197.5000000084</v>
      </c>
      <c r="G178" s="34" t="str">
        <f t="shared" si="6"/>
        <v>Esta perdido</v>
      </c>
      <c r="H178" s="34">
        <f t="shared" si="7"/>
        <v>2013870.600000005</v>
      </c>
      <c r="I178" s="34" t="str">
        <f t="shared" si="8"/>
        <v>DEBE PROMOVERSE</v>
      </c>
    </row>
    <row r="179" spans="1:9" x14ac:dyDescent="0.35">
      <c r="A179" s="31">
        <v>38748</v>
      </c>
      <c r="B179" s="32" t="s">
        <v>15</v>
      </c>
      <c r="C179" s="32" t="s">
        <v>23</v>
      </c>
      <c r="D179" s="32" t="s">
        <v>17</v>
      </c>
      <c r="E179" s="33">
        <v>5083362.4800000116</v>
      </c>
      <c r="F179" s="33">
        <v>4066689.9840000095</v>
      </c>
      <c r="G179" s="34" t="str">
        <f t="shared" si="6"/>
        <v>Esta perdido</v>
      </c>
      <c r="H179" s="34">
        <f t="shared" si="7"/>
        <v>2277346.3910400057</v>
      </c>
      <c r="I179" s="34" t="str">
        <f t="shared" si="8"/>
        <v>DEBE PROMOVERSE</v>
      </c>
    </row>
    <row r="180" spans="1:9" x14ac:dyDescent="0.35">
      <c r="A180" s="31">
        <v>38748</v>
      </c>
      <c r="B180" s="32" t="s">
        <v>20</v>
      </c>
      <c r="C180" s="32" t="s">
        <v>26</v>
      </c>
      <c r="D180" s="32" t="s">
        <v>19</v>
      </c>
      <c r="E180" s="33">
        <v>2524331.8800000059</v>
      </c>
      <c r="F180" s="33">
        <v>126216.5940000003</v>
      </c>
      <c r="G180" s="34" t="str">
        <f t="shared" si="6"/>
        <v>Esta perdido</v>
      </c>
      <c r="H180" s="34">
        <f t="shared" si="7"/>
        <v>0</v>
      </c>
      <c r="I180" s="34" t="str">
        <f t="shared" si="8"/>
        <v>DEBE PROMOVERSE</v>
      </c>
    </row>
    <row r="181" spans="1:9" x14ac:dyDescent="0.35">
      <c r="A181" s="31">
        <v>38748</v>
      </c>
      <c r="B181" s="32" t="s">
        <v>20</v>
      </c>
      <c r="C181" s="32" t="s">
        <v>16</v>
      </c>
      <c r="D181" s="32" t="s">
        <v>22</v>
      </c>
      <c r="E181" s="33">
        <v>93636000.000000328</v>
      </c>
      <c r="F181" s="33">
        <v>15918120.000000058</v>
      </c>
      <c r="G181" s="34" t="str">
        <f t="shared" si="6"/>
        <v>Esta perdido</v>
      </c>
      <c r="H181" s="34">
        <f t="shared" si="7"/>
        <v>0</v>
      </c>
      <c r="I181" s="34">
        <f t="shared" si="8"/>
        <v>77717880.000000268</v>
      </c>
    </row>
    <row r="182" spans="1:9" x14ac:dyDescent="0.35">
      <c r="A182" s="31">
        <v>38748</v>
      </c>
      <c r="B182" s="32" t="s">
        <v>25</v>
      </c>
      <c r="C182" s="32" t="s">
        <v>30</v>
      </c>
      <c r="D182" s="32" t="s">
        <v>24</v>
      </c>
      <c r="E182" s="33">
        <v>9958532.6400000341</v>
      </c>
      <c r="F182" s="33">
        <v>7966826.1120000277</v>
      </c>
      <c r="G182" s="34" t="str">
        <f t="shared" si="6"/>
        <v>Esta perdido</v>
      </c>
      <c r="H182" s="34">
        <f t="shared" si="7"/>
        <v>0</v>
      </c>
      <c r="I182" s="34" t="str">
        <f t="shared" si="8"/>
        <v>DEBE PROMOVERSE</v>
      </c>
    </row>
    <row r="183" spans="1:9" x14ac:dyDescent="0.35">
      <c r="A183" s="31">
        <v>38748</v>
      </c>
      <c r="B183" s="32" t="s">
        <v>25</v>
      </c>
      <c r="C183" s="32" t="s">
        <v>31</v>
      </c>
      <c r="D183" s="32" t="s">
        <v>27</v>
      </c>
      <c r="E183" s="33">
        <v>184680000.00000063</v>
      </c>
      <c r="F183" s="33">
        <v>31395600.000000108</v>
      </c>
      <c r="G183" s="34" t="str">
        <f t="shared" si="6"/>
        <v>Esta perdido</v>
      </c>
      <c r="H183" s="34">
        <f t="shared" si="7"/>
        <v>0</v>
      </c>
      <c r="I183" s="34">
        <f t="shared" si="8"/>
        <v>153284400.00000051</v>
      </c>
    </row>
    <row r="184" spans="1:9" x14ac:dyDescent="0.35">
      <c r="A184" s="31">
        <v>38748</v>
      </c>
      <c r="B184" s="32" t="s">
        <v>29</v>
      </c>
      <c r="C184" s="32" t="s">
        <v>43</v>
      </c>
      <c r="D184" s="32" t="s">
        <v>28</v>
      </c>
      <c r="E184" s="33">
        <v>25554900.000000093</v>
      </c>
      <c r="F184" s="33">
        <v>3449911.5000000126</v>
      </c>
      <c r="G184" s="34" t="str">
        <f t="shared" si="6"/>
        <v>Esta perdido</v>
      </c>
      <c r="H184" s="34">
        <f t="shared" si="7"/>
        <v>0</v>
      </c>
      <c r="I184" s="34" t="str">
        <f t="shared" si="8"/>
        <v>DEBE PROMOVERSE</v>
      </c>
    </row>
    <row r="185" spans="1:9" x14ac:dyDescent="0.35">
      <c r="A185" s="31">
        <v>38748</v>
      </c>
      <c r="B185" s="32" t="s">
        <v>29</v>
      </c>
      <c r="C185" s="32" t="s">
        <v>13</v>
      </c>
      <c r="D185" s="32" t="s">
        <v>14</v>
      </c>
      <c r="E185" s="33">
        <v>4875170.1600000169</v>
      </c>
      <c r="F185" s="33">
        <v>243758.50800000085</v>
      </c>
      <c r="G185" s="34" t="str">
        <f t="shared" si="6"/>
        <v>Esta perdido</v>
      </c>
      <c r="H185" s="34">
        <f t="shared" si="7"/>
        <v>0</v>
      </c>
      <c r="I185" s="34" t="str">
        <f t="shared" si="8"/>
        <v>DEBE PROMOVERSE</v>
      </c>
    </row>
    <row r="186" spans="1:9" x14ac:dyDescent="0.35">
      <c r="A186" s="31">
        <v>38748</v>
      </c>
      <c r="B186" s="32" t="s">
        <v>32</v>
      </c>
      <c r="C186" s="32" t="s">
        <v>21</v>
      </c>
      <c r="D186" s="32" t="s">
        <v>17</v>
      </c>
      <c r="E186" s="33">
        <v>2420235.7200000086</v>
      </c>
      <c r="F186" s="33">
        <v>121011.78600000043</v>
      </c>
      <c r="G186" s="34" t="str">
        <f t="shared" si="6"/>
        <v>Esta perdido</v>
      </c>
      <c r="H186" s="34">
        <f t="shared" si="7"/>
        <v>0</v>
      </c>
      <c r="I186" s="34" t="str">
        <f t="shared" si="8"/>
        <v>DEBE PROMOVERSE</v>
      </c>
    </row>
    <row r="187" spans="1:9" x14ac:dyDescent="0.35">
      <c r="A187" s="31">
        <v>38748</v>
      </c>
      <c r="B187" s="32" t="s">
        <v>32</v>
      </c>
      <c r="C187" s="32" t="s">
        <v>23</v>
      </c>
      <c r="D187" s="32" t="s">
        <v>19</v>
      </c>
      <c r="E187" s="33">
        <v>89748000.000000328</v>
      </c>
      <c r="F187" s="33">
        <v>15257160.000000058</v>
      </c>
      <c r="G187" s="34" t="str">
        <f t="shared" si="6"/>
        <v>Esta perdido</v>
      </c>
      <c r="H187" s="34">
        <f t="shared" si="7"/>
        <v>0</v>
      </c>
      <c r="I187" s="34">
        <f t="shared" si="8"/>
        <v>74490840.000000268</v>
      </c>
    </row>
    <row r="188" spans="1:9" x14ac:dyDescent="0.35">
      <c r="A188" s="31">
        <v>38748</v>
      </c>
      <c r="B188" s="32" t="s">
        <v>33</v>
      </c>
      <c r="C188" s="32" t="s">
        <v>26</v>
      </c>
      <c r="D188" s="32" t="s">
        <v>22</v>
      </c>
      <c r="E188" s="33">
        <v>9542148.0000000354</v>
      </c>
      <c r="F188" s="33">
        <v>7633718.4000000283</v>
      </c>
      <c r="G188" s="34" t="str">
        <f t="shared" si="6"/>
        <v>Esta perdido</v>
      </c>
      <c r="H188" s="34">
        <f t="shared" si="7"/>
        <v>4274882.3040000163</v>
      </c>
      <c r="I188" s="34" t="str">
        <f t="shared" si="8"/>
        <v>DEBE PROMOVERSE</v>
      </c>
    </row>
    <row r="189" spans="1:9" x14ac:dyDescent="0.35">
      <c r="A189" s="31">
        <v>38748</v>
      </c>
      <c r="B189" s="32" t="s">
        <v>33</v>
      </c>
      <c r="C189" s="32" t="s">
        <v>16</v>
      </c>
      <c r="D189" s="32" t="s">
        <v>24</v>
      </c>
      <c r="E189" s="33">
        <v>176904000.00000086</v>
      </c>
      <c r="F189" s="33">
        <v>30073680.000000149</v>
      </c>
      <c r="G189" s="34" t="str">
        <f t="shared" si="6"/>
        <v>Esta perdido</v>
      </c>
      <c r="H189" s="34">
        <f t="shared" si="7"/>
        <v>16841260.800000086</v>
      </c>
      <c r="I189" s="34">
        <f t="shared" si="8"/>
        <v>146830320.00000072</v>
      </c>
    </row>
    <row r="190" spans="1:9" x14ac:dyDescent="0.35">
      <c r="A190" s="31">
        <v>38748</v>
      </c>
      <c r="B190" s="32" t="s">
        <v>34</v>
      </c>
      <c r="C190" s="32" t="s">
        <v>30</v>
      </c>
      <c r="D190" s="32" t="s">
        <v>27</v>
      </c>
      <c r="E190" s="33">
        <v>24471300.000000119</v>
      </c>
      <c r="F190" s="33">
        <v>3303625.5000000163</v>
      </c>
      <c r="G190" s="34" t="str">
        <f t="shared" si="6"/>
        <v>Esta perdido</v>
      </c>
      <c r="H190" s="34">
        <f t="shared" si="7"/>
        <v>1100107.2915000054</v>
      </c>
      <c r="I190" s="34" t="str">
        <f t="shared" si="8"/>
        <v>DEBE PROMOVERSE</v>
      </c>
    </row>
    <row r="191" spans="1:9" x14ac:dyDescent="0.35">
      <c r="A191" s="31">
        <v>38748</v>
      </c>
      <c r="B191" s="32" t="s">
        <v>34</v>
      </c>
      <c r="C191" s="32" t="s">
        <v>31</v>
      </c>
      <c r="D191" s="32" t="s">
        <v>28</v>
      </c>
      <c r="E191" s="33">
        <v>4666977.8400000231</v>
      </c>
      <c r="F191" s="33">
        <v>233348.89200000116</v>
      </c>
      <c r="G191" s="34" t="str">
        <f t="shared" si="6"/>
        <v>Esta perdido</v>
      </c>
      <c r="H191" s="34">
        <f t="shared" si="7"/>
        <v>77705.181036000373</v>
      </c>
      <c r="I191" s="34" t="str">
        <f t="shared" si="8"/>
        <v>DEBE PROMOVERSE</v>
      </c>
    </row>
    <row r="192" spans="1:9" x14ac:dyDescent="0.35">
      <c r="A192" s="31">
        <v>38748</v>
      </c>
      <c r="B192" s="32" t="s">
        <v>35</v>
      </c>
      <c r="C192" s="32" t="s">
        <v>43</v>
      </c>
      <c r="D192" s="32" t="s">
        <v>14</v>
      </c>
      <c r="E192" s="33">
        <v>2316139.5600000117</v>
      </c>
      <c r="F192" s="33">
        <v>115806.97800000058</v>
      </c>
      <c r="G192" s="34" t="str">
        <f t="shared" si="6"/>
        <v>Esta perdido</v>
      </c>
      <c r="H192" s="34">
        <f t="shared" si="7"/>
        <v>0</v>
      </c>
      <c r="I192" s="34" t="str">
        <f t="shared" si="8"/>
        <v>DEBE PROMOVERSE</v>
      </c>
    </row>
    <row r="193" spans="1:9" x14ac:dyDescent="0.35">
      <c r="A193" s="31">
        <v>38748</v>
      </c>
      <c r="B193" s="32" t="s">
        <v>35</v>
      </c>
      <c r="C193" s="32" t="s">
        <v>13</v>
      </c>
      <c r="D193" s="32" t="s">
        <v>17</v>
      </c>
      <c r="E193" s="33">
        <v>85860000.000000432</v>
      </c>
      <c r="F193" s="33">
        <v>14596200.000000075</v>
      </c>
      <c r="G193" s="34" t="str">
        <f t="shared" si="6"/>
        <v>Esta perdido</v>
      </c>
      <c r="H193" s="34">
        <f t="shared" si="7"/>
        <v>0</v>
      </c>
      <c r="I193" s="34">
        <f t="shared" si="8"/>
        <v>71263800.000000358</v>
      </c>
    </row>
    <row r="194" spans="1:9" x14ac:dyDescent="0.35">
      <c r="A194" s="31">
        <v>38748</v>
      </c>
      <c r="B194" s="32" t="s">
        <v>36</v>
      </c>
      <c r="C194" s="32" t="s">
        <v>21</v>
      </c>
      <c r="D194" s="32" t="s">
        <v>19</v>
      </c>
      <c r="E194" s="33">
        <v>9125763.360000046</v>
      </c>
      <c r="F194" s="33">
        <v>7300610.6880000373</v>
      </c>
      <c r="G194" s="34" t="str">
        <f t="shared" si="6"/>
        <v>Esta perdido</v>
      </c>
      <c r="H194" s="34">
        <f t="shared" si="7"/>
        <v>0</v>
      </c>
      <c r="I194" s="34" t="str">
        <f t="shared" si="8"/>
        <v>DEBE PROMOVERSE</v>
      </c>
    </row>
    <row r="195" spans="1:9" x14ac:dyDescent="0.35">
      <c r="A195" s="31">
        <v>38748</v>
      </c>
      <c r="B195" s="32" t="s">
        <v>36</v>
      </c>
      <c r="C195" s="32" t="s">
        <v>23</v>
      </c>
      <c r="D195" s="32" t="s">
        <v>22</v>
      </c>
      <c r="E195" s="33">
        <v>169128000.00000086</v>
      </c>
      <c r="F195" s="33">
        <v>28751760.000000149</v>
      </c>
      <c r="G195" s="34" t="str">
        <f t="shared" si="6"/>
        <v>Esta perdido</v>
      </c>
      <c r="H195" s="34">
        <f t="shared" si="7"/>
        <v>0</v>
      </c>
      <c r="I195" s="34">
        <f t="shared" si="8"/>
        <v>140376240.00000072</v>
      </c>
    </row>
    <row r="196" spans="1:9" x14ac:dyDescent="0.35">
      <c r="A196" s="31">
        <v>38748</v>
      </c>
      <c r="B196" s="32" t="s">
        <v>37</v>
      </c>
      <c r="C196" s="32" t="s">
        <v>26</v>
      </c>
      <c r="D196" s="32" t="s">
        <v>24</v>
      </c>
      <c r="E196" s="33">
        <v>23387700.000000123</v>
      </c>
      <c r="F196" s="33">
        <v>3157339.5000000168</v>
      </c>
      <c r="G196" s="34" t="str">
        <f t="shared" ref="G196:G259" si="9">IF(AND(B196="Sánchez",F196&gt;5000000,C196="Zona F"),"Lo encontramos","Esta perdido")</f>
        <v>Esta perdido</v>
      </c>
      <c r="H196" s="34">
        <f t="shared" ref="H196:H259" si="10">IF(OR(B196="Pineda",B196="Bonilla"),F196*33.3%,IF(OR(B196="Sánchez",B196="Martínez"),F196*56%,0))</f>
        <v>0</v>
      </c>
      <c r="I196" s="34" t="str">
        <f t="shared" ref="I196:I259" si="11">IF((E196+F196)&lt;34000000,"DEBE PROMOVERSE",E196-F196)</f>
        <v>DEBE PROMOVERSE</v>
      </c>
    </row>
    <row r="197" spans="1:9" x14ac:dyDescent="0.35">
      <c r="A197" s="31">
        <v>38748</v>
      </c>
      <c r="B197" s="32" t="s">
        <v>37</v>
      </c>
      <c r="C197" s="32" t="s">
        <v>16</v>
      </c>
      <c r="D197" s="32" t="s">
        <v>27</v>
      </c>
      <c r="E197" s="33">
        <v>4458785.5200000284</v>
      </c>
      <c r="F197" s="33">
        <v>222939.27600000144</v>
      </c>
      <c r="G197" s="34" t="str">
        <f t="shared" si="9"/>
        <v>Esta perdido</v>
      </c>
      <c r="H197" s="34">
        <f t="shared" si="10"/>
        <v>0</v>
      </c>
      <c r="I197" s="34" t="str">
        <f t="shared" si="11"/>
        <v>DEBE PROMOVERSE</v>
      </c>
    </row>
    <row r="198" spans="1:9" x14ac:dyDescent="0.35">
      <c r="A198" s="31">
        <v>38748</v>
      </c>
      <c r="B198" s="32" t="s">
        <v>38</v>
      </c>
      <c r="C198" s="32" t="s">
        <v>30</v>
      </c>
      <c r="D198" s="32" t="s">
        <v>28</v>
      </c>
      <c r="E198" s="33">
        <v>2212043.4000000143</v>
      </c>
      <c r="F198" s="33">
        <v>110602.17000000073</v>
      </c>
      <c r="G198" s="34" t="str">
        <f t="shared" si="9"/>
        <v>Esta perdido</v>
      </c>
      <c r="H198" s="34">
        <f t="shared" si="10"/>
        <v>0</v>
      </c>
      <c r="I198" s="34" t="str">
        <f t="shared" si="11"/>
        <v>DEBE PROMOVERSE</v>
      </c>
    </row>
    <row r="199" spans="1:9" x14ac:dyDescent="0.35">
      <c r="A199" s="31">
        <v>38748</v>
      </c>
      <c r="B199" s="32" t="s">
        <v>38</v>
      </c>
      <c r="C199" s="32" t="s">
        <v>31</v>
      </c>
      <c r="D199" s="32" t="s">
        <v>14</v>
      </c>
      <c r="E199" s="33">
        <v>81972000.000000536</v>
      </c>
      <c r="F199" s="33">
        <v>13935240.000000091</v>
      </c>
      <c r="G199" s="34" t="str">
        <f t="shared" si="9"/>
        <v>Esta perdido</v>
      </c>
      <c r="H199" s="34">
        <f t="shared" si="10"/>
        <v>0</v>
      </c>
      <c r="I199" s="34">
        <f t="shared" si="11"/>
        <v>68036760.000000447</v>
      </c>
    </row>
    <row r="200" spans="1:9" x14ac:dyDescent="0.35">
      <c r="A200" s="31">
        <v>38748</v>
      </c>
      <c r="B200" s="32" t="s">
        <v>40</v>
      </c>
      <c r="C200" s="32" t="s">
        <v>43</v>
      </c>
      <c r="D200" s="32" t="s">
        <v>17</v>
      </c>
      <c r="E200" s="33">
        <v>8709378.7200000584</v>
      </c>
      <c r="F200" s="33">
        <v>6967502.9760000473</v>
      </c>
      <c r="G200" s="34" t="str">
        <f t="shared" si="9"/>
        <v>Esta perdido</v>
      </c>
      <c r="H200" s="34">
        <f t="shared" si="10"/>
        <v>0</v>
      </c>
      <c r="I200" s="34" t="str">
        <f t="shared" si="11"/>
        <v>DEBE PROMOVERSE</v>
      </c>
    </row>
    <row r="201" spans="1:9" x14ac:dyDescent="0.35">
      <c r="A201" s="31">
        <v>38748</v>
      </c>
      <c r="B201" s="32" t="s">
        <v>40</v>
      </c>
      <c r="C201" s="32" t="s">
        <v>13</v>
      </c>
      <c r="D201" s="32" t="s">
        <v>19</v>
      </c>
      <c r="E201" s="33">
        <v>161352000.0000011</v>
      </c>
      <c r="F201" s="33">
        <v>27429840.00000019</v>
      </c>
      <c r="G201" s="34" t="str">
        <f t="shared" si="9"/>
        <v>Esta perdido</v>
      </c>
      <c r="H201" s="34">
        <f t="shared" si="10"/>
        <v>0</v>
      </c>
      <c r="I201" s="34">
        <f t="shared" si="11"/>
        <v>133922160.00000091</v>
      </c>
    </row>
    <row r="202" spans="1:9" x14ac:dyDescent="0.35">
      <c r="A202" s="31">
        <v>38748</v>
      </c>
      <c r="B202" s="32" t="s">
        <v>41</v>
      </c>
      <c r="C202" s="32" t="s">
        <v>21</v>
      </c>
      <c r="D202" s="32" t="s">
        <v>22</v>
      </c>
      <c r="E202" s="33">
        <v>22304100.000000149</v>
      </c>
      <c r="F202" s="33">
        <v>3011053.5000000205</v>
      </c>
      <c r="G202" s="34" t="str">
        <f t="shared" si="9"/>
        <v>Esta perdido</v>
      </c>
      <c r="H202" s="34">
        <f t="shared" si="10"/>
        <v>0</v>
      </c>
      <c r="I202" s="34" t="str">
        <f t="shared" si="11"/>
        <v>DEBE PROMOVERSE</v>
      </c>
    </row>
    <row r="203" spans="1:9" x14ac:dyDescent="0.35">
      <c r="A203" s="31">
        <v>38748</v>
      </c>
      <c r="B203" s="32" t="s">
        <v>41</v>
      </c>
      <c r="C203" s="32" t="s">
        <v>23</v>
      </c>
      <c r="D203" s="32" t="s">
        <v>24</v>
      </c>
      <c r="E203" s="33">
        <v>4250593.2000000291</v>
      </c>
      <c r="F203" s="33">
        <v>212529.66000000146</v>
      </c>
      <c r="G203" s="34" t="str">
        <f t="shared" si="9"/>
        <v>Esta perdido</v>
      </c>
      <c r="H203" s="34">
        <f t="shared" si="10"/>
        <v>0</v>
      </c>
      <c r="I203" s="34" t="str">
        <f t="shared" si="11"/>
        <v>DEBE PROMOVERSE</v>
      </c>
    </row>
    <row r="204" spans="1:9" x14ac:dyDescent="0.35">
      <c r="A204" s="31">
        <v>38748</v>
      </c>
      <c r="B204" s="32" t="s">
        <v>42</v>
      </c>
      <c r="C204" s="32" t="s">
        <v>26</v>
      </c>
      <c r="D204" s="32" t="s">
        <v>27</v>
      </c>
      <c r="E204" s="33">
        <v>2107947.2400000142</v>
      </c>
      <c r="F204" s="33">
        <v>105397.36200000072</v>
      </c>
      <c r="G204" s="34" t="str">
        <f t="shared" si="9"/>
        <v>Esta perdido</v>
      </c>
      <c r="H204" s="34">
        <f t="shared" si="10"/>
        <v>0</v>
      </c>
      <c r="I204" s="34" t="str">
        <f t="shared" si="11"/>
        <v>DEBE PROMOVERSE</v>
      </c>
    </row>
    <row r="205" spans="1:9" x14ac:dyDescent="0.35">
      <c r="A205" s="31">
        <v>38748</v>
      </c>
      <c r="B205" s="32" t="s">
        <v>42</v>
      </c>
      <c r="C205" s="32" t="s">
        <v>16</v>
      </c>
      <c r="D205" s="32" t="s">
        <v>28</v>
      </c>
      <c r="E205" s="33">
        <v>78084000.000000641</v>
      </c>
      <c r="F205" s="33">
        <v>13274280.00000011</v>
      </c>
      <c r="G205" s="34" t="str">
        <f t="shared" si="9"/>
        <v>Esta perdido</v>
      </c>
      <c r="H205" s="34">
        <f t="shared" si="10"/>
        <v>0</v>
      </c>
      <c r="I205" s="34">
        <f t="shared" si="11"/>
        <v>64809720.000000529</v>
      </c>
    </row>
    <row r="206" spans="1:9" x14ac:dyDescent="0.35">
      <c r="A206" s="31">
        <v>38748</v>
      </c>
      <c r="B206" s="32" t="s">
        <v>12</v>
      </c>
      <c r="C206" s="32" t="s">
        <v>30</v>
      </c>
      <c r="D206" s="32" t="s">
        <v>14</v>
      </c>
      <c r="E206" s="33">
        <v>8292994.0800000699</v>
      </c>
      <c r="F206" s="33">
        <v>6634395.2640000563</v>
      </c>
      <c r="G206" s="34" t="str">
        <f t="shared" si="9"/>
        <v>Esta perdido</v>
      </c>
      <c r="H206" s="34">
        <f t="shared" si="10"/>
        <v>2209253.6229120186</v>
      </c>
      <c r="I206" s="34" t="str">
        <f t="shared" si="11"/>
        <v>DEBE PROMOVERSE</v>
      </c>
    </row>
    <row r="207" spans="1:9" x14ac:dyDescent="0.35">
      <c r="A207" s="31">
        <v>38748</v>
      </c>
      <c r="B207" s="32" t="s">
        <v>15</v>
      </c>
      <c r="C207" s="32" t="s">
        <v>31</v>
      </c>
      <c r="D207" s="32" t="s">
        <v>17</v>
      </c>
      <c r="E207" s="33">
        <v>153576000.00000128</v>
      </c>
      <c r="F207" s="33">
        <v>26107920.00000022</v>
      </c>
      <c r="G207" s="34" t="str">
        <f t="shared" si="9"/>
        <v>Esta perdido</v>
      </c>
      <c r="H207" s="34">
        <f t="shared" si="10"/>
        <v>14620435.200000124</v>
      </c>
      <c r="I207" s="34">
        <f t="shared" si="11"/>
        <v>127468080.00000106</v>
      </c>
    </row>
    <row r="208" spans="1:9" x14ac:dyDescent="0.35">
      <c r="A208" s="31">
        <v>38748</v>
      </c>
      <c r="B208" s="32" t="s">
        <v>15</v>
      </c>
      <c r="C208" s="32" t="s">
        <v>43</v>
      </c>
      <c r="D208" s="32" t="s">
        <v>19</v>
      </c>
      <c r="E208" s="33">
        <v>21220500.000000183</v>
      </c>
      <c r="F208" s="33">
        <v>2864767.5000000247</v>
      </c>
      <c r="G208" s="34" t="str">
        <f t="shared" si="9"/>
        <v>Esta perdido</v>
      </c>
      <c r="H208" s="34">
        <f t="shared" si="10"/>
        <v>1604269.800000014</v>
      </c>
      <c r="I208" s="34" t="str">
        <f t="shared" si="11"/>
        <v>DEBE PROMOVERSE</v>
      </c>
    </row>
    <row r="209" spans="1:9" x14ac:dyDescent="0.35">
      <c r="A209" s="31">
        <v>38748</v>
      </c>
      <c r="B209" s="32" t="s">
        <v>20</v>
      </c>
      <c r="C209" s="32" t="s">
        <v>13</v>
      </c>
      <c r="D209" s="32" t="s">
        <v>22</v>
      </c>
      <c r="E209" s="33">
        <v>4042400.8800000343</v>
      </c>
      <c r="F209" s="33">
        <v>202120.04400000174</v>
      </c>
      <c r="G209" s="34" t="str">
        <f t="shared" si="9"/>
        <v>Esta perdido</v>
      </c>
      <c r="H209" s="34">
        <f t="shared" si="10"/>
        <v>0</v>
      </c>
      <c r="I209" s="34" t="str">
        <f t="shared" si="11"/>
        <v>DEBE PROMOVERSE</v>
      </c>
    </row>
    <row r="210" spans="1:9" x14ac:dyDescent="0.35">
      <c r="A210" s="31">
        <v>38748</v>
      </c>
      <c r="B210" s="32" t="s">
        <v>20</v>
      </c>
      <c r="C210" s="32" t="s">
        <v>21</v>
      </c>
      <c r="D210" s="32" t="s">
        <v>24</v>
      </c>
      <c r="E210" s="33">
        <v>2003851.0800000173</v>
      </c>
      <c r="F210" s="33">
        <v>100192.55400000088</v>
      </c>
      <c r="G210" s="34" t="str">
        <f t="shared" si="9"/>
        <v>Esta perdido</v>
      </c>
      <c r="H210" s="34">
        <f t="shared" si="10"/>
        <v>0</v>
      </c>
      <c r="I210" s="34" t="str">
        <f t="shared" si="11"/>
        <v>DEBE PROMOVERSE</v>
      </c>
    </row>
    <row r="211" spans="1:9" x14ac:dyDescent="0.35">
      <c r="A211" s="31">
        <v>38748</v>
      </c>
      <c r="B211" s="32" t="s">
        <v>25</v>
      </c>
      <c r="C211" s="32" t="s">
        <v>23</v>
      </c>
      <c r="D211" s="32" t="s">
        <v>27</v>
      </c>
      <c r="E211" s="33">
        <v>74196000.000000641</v>
      </c>
      <c r="F211" s="33">
        <v>12613320.00000011</v>
      </c>
      <c r="G211" s="34" t="str">
        <f t="shared" si="9"/>
        <v>Esta perdido</v>
      </c>
      <c r="H211" s="34">
        <f t="shared" si="10"/>
        <v>0</v>
      </c>
      <c r="I211" s="34">
        <f t="shared" si="11"/>
        <v>61582680.000000529</v>
      </c>
    </row>
    <row r="212" spans="1:9" x14ac:dyDescent="0.35">
      <c r="A212" s="31">
        <v>38748</v>
      </c>
      <c r="B212" s="32" t="s">
        <v>25</v>
      </c>
      <c r="C212" s="32" t="s">
        <v>26</v>
      </c>
      <c r="D212" s="32" t="s">
        <v>28</v>
      </c>
      <c r="E212" s="33">
        <v>7876609.4400000805</v>
      </c>
      <c r="F212" s="33">
        <v>6301287.5520000644</v>
      </c>
      <c r="G212" s="34" t="str">
        <f t="shared" si="9"/>
        <v>Esta perdido</v>
      </c>
      <c r="H212" s="34">
        <f t="shared" si="10"/>
        <v>0</v>
      </c>
      <c r="I212" s="34" t="str">
        <f t="shared" si="11"/>
        <v>DEBE PROMOVERSE</v>
      </c>
    </row>
    <row r="213" spans="1:9" x14ac:dyDescent="0.35">
      <c r="A213" s="31">
        <v>38748</v>
      </c>
      <c r="B213" s="32" t="s">
        <v>29</v>
      </c>
      <c r="C213" s="32" t="s">
        <v>16</v>
      </c>
      <c r="D213" s="32" t="s">
        <v>14</v>
      </c>
      <c r="E213" s="33">
        <v>145800000.00000152</v>
      </c>
      <c r="F213" s="33">
        <v>24786000.000000261</v>
      </c>
      <c r="G213" s="34" t="str">
        <f t="shared" si="9"/>
        <v>Esta perdido</v>
      </c>
      <c r="H213" s="34">
        <f t="shared" si="10"/>
        <v>0</v>
      </c>
      <c r="I213" s="34">
        <f t="shared" si="11"/>
        <v>121014000.00000125</v>
      </c>
    </row>
    <row r="214" spans="1:9" x14ac:dyDescent="0.35">
      <c r="A214" s="31">
        <v>38748</v>
      </c>
      <c r="B214" s="32" t="s">
        <v>29</v>
      </c>
      <c r="C214" s="32" t="s">
        <v>30</v>
      </c>
      <c r="D214" s="32" t="s">
        <v>17</v>
      </c>
      <c r="E214" s="33">
        <v>20136900.000000209</v>
      </c>
      <c r="F214" s="33">
        <v>2718481.5000000284</v>
      </c>
      <c r="G214" s="34" t="str">
        <f t="shared" si="9"/>
        <v>Esta perdido</v>
      </c>
      <c r="H214" s="34">
        <f t="shared" si="10"/>
        <v>0</v>
      </c>
      <c r="I214" s="34" t="str">
        <f t="shared" si="11"/>
        <v>DEBE PROMOVERSE</v>
      </c>
    </row>
    <row r="215" spans="1:9" x14ac:dyDescent="0.35">
      <c r="A215" s="31">
        <v>38748</v>
      </c>
      <c r="B215" s="32" t="s">
        <v>32</v>
      </c>
      <c r="C215" s="32" t="s">
        <v>31</v>
      </c>
      <c r="D215" s="32" t="s">
        <v>19</v>
      </c>
      <c r="E215" s="33">
        <v>3834208.5600000406</v>
      </c>
      <c r="F215" s="33">
        <v>191710.42800000205</v>
      </c>
      <c r="G215" s="34" t="str">
        <f t="shared" si="9"/>
        <v>Esta perdido</v>
      </c>
      <c r="H215" s="34">
        <f t="shared" si="10"/>
        <v>0</v>
      </c>
      <c r="I215" s="34" t="str">
        <f t="shared" si="11"/>
        <v>DEBE PROMOVERSE</v>
      </c>
    </row>
    <row r="216" spans="1:9" x14ac:dyDescent="0.35">
      <c r="A216" s="31">
        <v>38748</v>
      </c>
      <c r="B216" s="32" t="s">
        <v>32</v>
      </c>
      <c r="C216" s="32" t="s">
        <v>43</v>
      </c>
      <c r="D216" s="32" t="s">
        <v>22</v>
      </c>
      <c r="E216" s="33">
        <v>1899754.9200000202</v>
      </c>
      <c r="F216" s="33">
        <v>94987.746000001018</v>
      </c>
      <c r="G216" s="34" t="str">
        <f t="shared" si="9"/>
        <v>Esta perdido</v>
      </c>
      <c r="H216" s="34">
        <f t="shared" si="10"/>
        <v>0</v>
      </c>
      <c r="I216" s="34" t="str">
        <f t="shared" si="11"/>
        <v>DEBE PROMOVERSE</v>
      </c>
    </row>
    <row r="217" spans="1:9" x14ac:dyDescent="0.35">
      <c r="A217" s="31">
        <v>38748</v>
      </c>
      <c r="B217" s="32" t="s">
        <v>33</v>
      </c>
      <c r="C217" s="32" t="s">
        <v>13</v>
      </c>
      <c r="D217" s="32" t="s">
        <v>24</v>
      </c>
      <c r="E217" s="33">
        <v>70308000.00000076</v>
      </c>
      <c r="F217" s="33">
        <v>11952360.00000013</v>
      </c>
      <c r="G217" s="34" t="str">
        <f t="shared" si="9"/>
        <v>Esta perdido</v>
      </c>
      <c r="H217" s="34">
        <f t="shared" si="10"/>
        <v>6693321.6000000732</v>
      </c>
      <c r="I217" s="34">
        <f t="shared" si="11"/>
        <v>58355640.000000626</v>
      </c>
    </row>
    <row r="218" spans="1:9" x14ac:dyDescent="0.35">
      <c r="A218" s="31">
        <v>38748</v>
      </c>
      <c r="B218" s="32" t="s">
        <v>33</v>
      </c>
      <c r="C218" s="32" t="s">
        <v>21</v>
      </c>
      <c r="D218" s="32" t="s">
        <v>27</v>
      </c>
      <c r="E218" s="33">
        <v>7460224.8000000818</v>
      </c>
      <c r="F218" s="33">
        <v>5968179.840000066</v>
      </c>
      <c r="G218" s="34" t="str">
        <f t="shared" si="9"/>
        <v>Esta perdido</v>
      </c>
      <c r="H218" s="34">
        <f t="shared" si="10"/>
        <v>3342180.7104000375</v>
      </c>
      <c r="I218" s="34" t="str">
        <f t="shared" si="11"/>
        <v>DEBE PROMOVERSE</v>
      </c>
    </row>
    <row r="219" spans="1:9" x14ac:dyDescent="0.35">
      <c r="A219" s="31">
        <v>38748</v>
      </c>
      <c r="B219" s="32" t="s">
        <v>34</v>
      </c>
      <c r="C219" s="32" t="s">
        <v>23</v>
      </c>
      <c r="D219" s="32" t="s">
        <v>28</v>
      </c>
      <c r="E219" s="33">
        <v>138024000.00000152</v>
      </c>
      <c r="F219" s="33">
        <v>23464080.000000261</v>
      </c>
      <c r="G219" s="34" t="str">
        <f t="shared" si="9"/>
        <v>Esta perdido</v>
      </c>
      <c r="H219" s="34">
        <f t="shared" si="10"/>
        <v>7813538.6400000863</v>
      </c>
      <c r="I219" s="34">
        <f t="shared" si="11"/>
        <v>114559920.00000125</v>
      </c>
    </row>
    <row r="220" spans="1:9" x14ac:dyDescent="0.35">
      <c r="A220" s="31">
        <v>38748</v>
      </c>
      <c r="B220" s="32" t="s">
        <v>34</v>
      </c>
      <c r="C220" s="32" t="s">
        <v>26</v>
      </c>
      <c r="D220" s="32" t="s">
        <v>14</v>
      </c>
      <c r="E220" s="33">
        <v>19053300.000000242</v>
      </c>
      <c r="F220" s="33">
        <v>1905330.0000000242</v>
      </c>
      <c r="G220" s="34" t="str">
        <f t="shared" si="9"/>
        <v>Esta perdido</v>
      </c>
      <c r="H220" s="34">
        <f t="shared" si="10"/>
        <v>634474.89000000805</v>
      </c>
      <c r="I220" s="34" t="str">
        <f t="shared" si="11"/>
        <v>DEBE PROMOVERSE</v>
      </c>
    </row>
    <row r="221" spans="1:9" x14ac:dyDescent="0.35">
      <c r="A221" s="31">
        <v>38748</v>
      </c>
      <c r="B221" s="32" t="s">
        <v>35</v>
      </c>
      <c r="C221" s="32" t="s">
        <v>16</v>
      </c>
      <c r="D221" s="32" t="s">
        <v>17</v>
      </c>
      <c r="E221" s="33">
        <v>3626016.2400000463</v>
      </c>
      <c r="F221" s="33">
        <v>181300.81200000233</v>
      </c>
      <c r="G221" s="34" t="str">
        <f t="shared" si="9"/>
        <v>Esta perdido</v>
      </c>
      <c r="H221" s="34">
        <f t="shared" si="10"/>
        <v>0</v>
      </c>
      <c r="I221" s="34" t="str">
        <f t="shared" si="11"/>
        <v>DEBE PROMOVERSE</v>
      </c>
    </row>
    <row r="222" spans="1:9" x14ac:dyDescent="0.35">
      <c r="A222" s="31">
        <v>38748</v>
      </c>
      <c r="B222" s="32" t="s">
        <v>35</v>
      </c>
      <c r="C222" s="32" t="s">
        <v>30</v>
      </c>
      <c r="D222" s="32" t="s">
        <v>19</v>
      </c>
      <c r="E222" s="33">
        <v>1795658.7600000231</v>
      </c>
      <c r="F222" s="33">
        <v>89782.938000001159</v>
      </c>
      <c r="G222" s="34" t="str">
        <f t="shared" si="9"/>
        <v>Esta perdido</v>
      </c>
      <c r="H222" s="34">
        <f t="shared" si="10"/>
        <v>0</v>
      </c>
      <c r="I222" s="34" t="str">
        <f t="shared" si="11"/>
        <v>DEBE PROMOVERSE</v>
      </c>
    </row>
    <row r="223" spans="1:9" x14ac:dyDescent="0.35">
      <c r="A223" s="31">
        <v>38748</v>
      </c>
      <c r="B223" s="32" t="s">
        <v>36</v>
      </c>
      <c r="C223" s="32" t="s">
        <v>31</v>
      </c>
      <c r="D223" s="32" t="s">
        <v>22</v>
      </c>
      <c r="E223" s="33">
        <v>66420000.000000864</v>
      </c>
      <c r="F223" s="33">
        <v>11291400.000000147</v>
      </c>
      <c r="G223" s="34" t="str">
        <f t="shared" si="9"/>
        <v>Esta perdido</v>
      </c>
      <c r="H223" s="34">
        <f t="shared" si="10"/>
        <v>0</v>
      </c>
      <c r="I223" s="34">
        <f t="shared" si="11"/>
        <v>55128600.000000715</v>
      </c>
    </row>
    <row r="224" spans="1:9" x14ac:dyDescent="0.35">
      <c r="A224" s="31">
        <v>38748</v>
      </c>
      <c r="B224" s="32" t="s">
        <v>36</v>
      </c>
      <c r="C224" s="32" t="s">
        <v>43</v>
      </c>
      <c r="D224" s="32" t="s">
        <v>24</v>
      </c>
      <c r="E224" s="33">
        <v>7043840.1600000923</v>
      </c>
      <c r="F224" s="33">
        <v>5635072.1280000741</v>
      </c>
      <c r="G224" s="34" t="str">
        <f t="shared" si="9"/>
        <v>Esta perdido</v>
      </c>
      <c r="H224" s="34">
        <f t="shared" si="10"/>
        <v>0</v>
      </c>
      <c r="I224" s="34" t="str">
        <f t="shared" si="11"/>
        <v>DEBE PROMOVERSE</v>
      </c>
    </row>
    <row r="225" spans="1:9" x14ac:dyDescent="0.35">
      <c r="A225" s="31">
        <v>38748</v>
      </c>
      <c r="B225" s="32" t="s">
        <v>37</v>
      </c>
      <c r="C225" s="32" t="s">
        <v>13</v>
      </c>
      <c r="D225" s="32" t="s">
        <v>27</v>
      </c>
      <c r="E225" s="33">
        <v>130248000.00000173</v>
      </c>
      <c r="F225" s="33">
        <v>22142160.000000294</v>
      </c>
      <c r="G225" s="34" t="str">
        <f t="shared" si="9"/>
        <v>Esta perdido</v>
      </c>
      <c r="H225" s="34">
        <f t="shared" si="10"/>
        <v>0</v>
      </c>
      <c r="I225" s="34">
        <f t="shared" si="11"/>
        <v>108105840.00000143</v>
      </c>
    </row>
    <row r="226" spans="1:9" x14ac:dyDescent="0.35">
      <c r="A226" s="31">
        <v>38748</v>
      </c>
      <c r="B226" s="32" t="s">
        <v>37</v>
      </c>
      <c r="C226" s="32" t="s">
        <v>21</v>
      </c>
      <c r="D226" s="32" t="s">
        <v>28</v>
      </c>
      <c r="E226" s="33">
        <v>17969700.000000238</v>
      </c>
      <c r="F226" s="33">
        <v>1796970.000000024</v>
      </c>
      <c r="G226" s="34" t="str">
        <f t="shared" si="9"/>
        <v>Esta perdido</v>
      </c>
      <c r="H226" s="34">
        <f t="shared" si="10"/>
        <v>0</v>
      </c>
      <c r="I226" s="34" t="str">
        <f t="shared" si="11"/>
        <v>DEBE PROMOVERSE</v>
      </c>
    </row>
    <row r="227" spans="1:9" x14ac:dyDescent="0.35">
      <c r="A227" s="31">
        <v>38748</v>
      </c>
      <c r="B227" s="32" t="s">
        <v>38</v>
      </c>
      <c r="C227" s="32" t="s">
        <v>23</v>
      </c>
      <c r="D227" s="32" t="s">
        <v>14</v>
      </c>
      <c r="E227" s="33">
        <v>3417823.9200000465</v>
      </c>
      <c r="F227" s="33">
        <v>170891.19600000232</v>
      </c>
      <c r="G227" s="34" t="str">
        <f t="shared" si="9"/>
        <v>Esta perdido</v>
      </c>
      <c r="H227" s="34">
        <f t="shared" si="10"/>
        <v>0</v>
      </c>
      <c r="I227" s="34" t="str">
        <f t="shared" si="11"/>
        <v>DEBE PROMOVERSE</v>
      </c>
    </row>
    <row r="228" spans="1:9" x14ac:dyDescent="0.35">
      <c r="A228" s="31">
        <v>38748</v>
      </c>
      <c r="B228" s="32" t="s">
        <v>38</v>
      </c>
      <c r="C228" s="32" t="s">
        <v>26</v>
      </c>
      <c r="D228" s="32" t="s">
        <v>17</v>
      </c>
      <c r="E228" s="33">
        <v>1691562.6000000262</v>
      </c>
      <c r="F228" s="33">
        <v>84578.130000001314</v>
      </c>
      <c r="G228" s="34" t="str">
        <f t="shared" si="9"/>
        <v>Esta perdido</v>
      </c>
      <c r="H228" s="34">
        <f t="shared" si="10"/>
        <v>0</v>
      </c>
      <c r="I228" s="34" t="str">
        <f t="shared" si="11"/>
        <v>DEBE PROMOVERSE</v>
      </c>
    </row>
    <row r="229" spans="1:9" x14ac:dyDescent="0.35">
      <c r="A229" s="31">
        <v>38748</v>
      </c>
      <c r="B229" s="32" t="s">
        <v>40</v>
      </c>
      <c r="C229" s="32" t="s">
        <v>16</v>
      </c>
      <c r="D229" s="32" t="s">
        <v>19</v>
      </c>
      <c r="E229" s="33">
        <v>62532000.000000969</v>
      </c>
      <c r="F229" s="33">
        <v>10630440.000000166</v>
      </c>
      <c r="G229" s="34" t="str">
        <f t="shared" si="9"/>
        <v>Esta perdido</v>
      </c>
      <c r="H229" s="34">
        <f t="shared" si="10"/>
        <v>0</v>
      </c>
      <c r="I229" s="34">
        <f t="shared" si="11"/>
        <v>51901560.000000805</v>
      </c>
    </row>
    <row r="230" spans="1:9" x14ac:dyDescent="0.35">
      <c r="A230" s="31">
        <v>38748</v>
      </c>
      <c r="B230" s="32" t="s">
        <v>40</v>
      </c>
      <c r="C230" s="32" t="s">
        <v>30</v>
      </c>
      <c r="D230" s="32" t="s">
        <v>22</v>
      </c>
      <c r="E230" s="33">
        <v>6627455.5200001039</v>
      </c>
      <c r="F230" s="33">
        <v>5301964.4160000831</v>
      </c>
      <c r="G230" s="34" t="str">
        <f t="shared" si="9"/>
        <v>Esta perdido</v>
      </c>
      <c r="H230" s="34">
        <f t="shared" si="10"/>
        <v>0</v>
      </c>
      <c r="I230" s="34" t="str">
        <f t="shared" si="11"/>
        <v>DEBE PROMOVERSE</v>
      </c>
    </row>
    <row r="231" spans="1:9" x14ac:dyDescent="0.35">
      <c r="A231" s="31">
        <v>38748</v>
      </c>
      <c r="B231" s="32" t="s">
        <v>41</v>
      </c>
      <c r="C231" s="32" t="s">
        <v>31</v>
      </c>
      <c r="D231" s="32" t="s">
        <v>24</v>
      </c>
      <c r="E231" s="33">
        <v>122472000.00000194</v>
      </c>
      <c r="F231" s="33">
        <v>20820240.000000332</v>
      </c>
      <c r="G231" s="34" t="str">
        <f t="shared" si="9"/>
        <v>Esta perdido</v>
      </c>
      <c r="H231" s="34">
        <f t="shared" si="10"/>
        <v>0</v>
      </c>
      <c r="I231" s="34">
        <f t="shared" si="11"/>
        <v>101651760.00000161</v>
      </c>
    </row>
    <row r="232" spans="1:9" x14ac:dyDescent="0.35">
      <c r="A232" s="31">
        <v>38748</v>
      </c>
      <c r="B232" s="32" t="s">
        <v>41</v>
      </c>
      <c r="C232" s="32" t="s">
        <v>43</v>
      </c>
      <c r="D232" s="32" t="s">
        <v>27</v>
      </c>
      <c r="E232" s="33">
        <v>16886100.000000272</v>
      </c>
      <c r="F232" s="33">
        <v>1688610.0000000272</v>
      </c>
      <c r="G232" s="34" t="str">
        <f t="shared" si="9"/>
        <v>Esta perdido</v>
      </c>
      <c r="H232" s="34">
        <f t="shared" si="10"/>
        <v>0</v>
      </c>
      <c r="I232" s="34" t="str">
        <f t="shared" si="11"/>
        <v>DEBE PROMOVERSE</v>
      </c>
    </row>
    <row r="233" spans="1:9" x14ac:dyDescent="0.35">
      <c r="A233" s="31">
        <v>38748</v>
      </c>
      <c r="B233" s="32" t="s">
        <v>42</v>
      </c>
      <c r="C233" s="32" t="s">
        <v>13</v>
      </c>
      <c r="D233" s="32" t="s">
        <v>28</v>
      </c>
      <c r="E233" s="33">
        <v>3209631.6000000522</v>
      </c>
      <c r="F233" s="33">
        <v>160481.58000000264</v>
      </c>
      <c r="G233" s="34" t="str">
        <f t="shared" si="9"/>
        <v>Esta perdido</v>
      </c>
      <c r="H233" s="34">
        <f t="shared" si="10"/>
        <v>0</v>
      </c>
      <c r="I233" s="34" t="str">
        <f t="shared" si="11"/>
        <v>DEBE PROMOVERSE</v>
      </c>
    </row>
    <row r="234" spans="1:9" x14ac:dyDescent="0.35">
      <c r="A234" s="31">
        <v>38748</v>
      </c>
      <c r="B234" s="32" t="s">
        <v>42</v>
      </c>
      <c r="C234" s="32" t="s">
        <v>21</v>
      </c>
      <c r="D234" s="32" t="s">
        <v>14</v>
      </c>
      <c r="E234" s="33">
        <v>1587466.440000026</v>
      </c>
      <c r="F234" s="33">
        <v>79373.32200000131</v>
      </c>
      <c r="G234" s="34" t="str">
        <f t="shared" si="9"/>
        <v>Esta perdido</v>
      </c>
      <c r="H234" s="34">
        <f t="shared" si="10"/>
        <v>0</v>
      </c>
      <c r="I234" s="34" t="str">
        <f t="shared" si="11"/>
        <v>DEBE PROMOVERSE</v>
      </c>
    </row>
    <row r="235" spans="1:9" x14ac:dyDescent="0.35">
      <c r="A235" s="31">
        <v>38748</v>
      </c>
      <c r="B235" s="32" t="s">
        <v>12</v>
      </c>
      <c r="C235" s="32" t="s">
        <v>23</v>
      </c>
      <c r="D235" s="32" t="s">
        <v>17</v>
      </c>
      <c r="E235" s="33">
        <v>58644000.000000976</v>
      </c>
      <c r="F235" s="33">
        <v>9969480.0000001658</v>
      </c>
      <c r="G235" s="34" t="str">
        <f t="shared" si="9"/>
        <v>Esta perdido</v>
      </c>
      <c r="H235" s="34">
        <f t="shared" si="10"/>
        <v>3319836.8400000548</v>
      </c>
      <c r="I235" s="34">
        <f t="shared" si="11"/>
        <v>48674520.000000812</v>
      </c>
    </row>
    <row r="236" spans="1:9" x14ac:dyDescent="0.35">
      <c r="A236" s="31">
        <v>38748</v>
      </c>
      <c r="B236" s="32" t="s">
        <v>15</v>
      </c>
      <c r="C236" s="32" t="s">
        <v>21</v>
      </c>
      <c r="D236" s="32" t="s">
        <v>19</v>
      </c>
      <c r="E236" s="33">
        <v>6211070.8800001154</v>
      </c>
      <c r="F236" s="33">
        <v>4968856.7040000921</v>
      </c>
      <c r="G236" s="34" t="str">
        <f t="shared" si="9"/>
        <v>Esta perdido</v>
      </c>
      <c r="H236" s="34">
        <f t="shared" si="10"/>
        <v>2782559.7542400518</v>
      </c>
      <c r="I236" s="34" t="str">
        <f t="shared" si="11"/>
        <v>DEBE PROMOVERSE</v>
      </c>
    </row>
    <row r="237" spans="1:9" x14ac:dyDescent="0.35">
      <c r="A237" s="31">
        <v>38748</v>
      </c>
      <c r="B237" s="32" t="s">
        <v>15</v>
      </c>
      <c r="C237" s="32" t="s">
        <v>23</v>
      </c>
      <c r="D237" s="32" t="s">
        <v>22</v>
      </c>
      <c r="E237" s="33">
        <v>114696000.00000216</v>
      </c>
      <c r="F237" s="33">
        <v>19498320.000000369</v>
      </c>
      <c r="G237" s="34" t="str">
        <f t="shared" si="9"/>
        <v>Esta perdido</v>
      </c>
      <c r="H237" s="34">
        <f t="shared" si="10"/>
        <v>10919059.200000208</v>
      </c>
      <c r="I237" s="34">
        <f t="shared" si="11"/>
        <v>95197680.000001788</v>
      </c>
    </row>
    <row r="238" spans="1:9" x14ac:dyDescent="0.35">
      <c r="A238" s="31">
        <v>38748</v>
      </c>
      <c r="B238" s="32" t="s">
        <v>20</v>
      </c>
      <c r="C238" s="32" t="s">
        <v>26</v>
      </c>
      <c r="D238" s="32" t="s">
        <v>24</v>
      </c>
      <c r="E238" s="33">
        <v>15802500.000000302</v>
      </c>
      <c r="F238" s="33">
        <v>1580250.0000000303</v>
      </c>
      <c r="G238" s="34" t="str">
        <f t="shared" si="9"/>
        <v>Esta perdido</v>
      </c>
      <c r="H238" s="34">
        <f t="shared" si="10"/>
        <v>0</v>
      </c>
      <c r="I238" s="34" t="str">
        <f t="shared" si="11"/>
        <v>DEBE PROMOVERSE</v>
      </c>
    </row>
    <row r="239" spans="1:9" x14ac:dyDescent="0.35">
      <c r="A239" s="31">
        <v>38748</v>
      </c>
      <c r="B239" s="32" t="s">
        <v>20</v>
      </c>
      <c r="C239" s="32" t="s">
        <v>16</v>
      </c>
      <c r="D239" s="32" t="s">
        <v>27</v>
      </c>
      <c r="E239" s="33">
        <v>3001439.2800000575</v>
      </c>
      <c r="F239" s="33">
        <v>150071.96400000289</v>
      </c>
      <c r="G239" s="34" t="str">
        <f t="shared" si="9"/>
        <v>Esta perdido</v>
      </c>
      <c r="H239" s="34">
        <f t="shared" si="10"/>
        <v>0</v>
      </c>
      <c r="I239" s="34" t="str">
        <f t="shared" si="11"/>
        <v>DEBE PROMOVERSE</v>
      </c>
    </row>
    <row r="240" spans="1:9" x14ac:dyDescent="0.35">
      <c r="A240" s="31">
        <v>38748</v>
      </c>
      <c r="B240" s="32" t="s">
        <v>25</v>
      </c>
      <c r="C240" s="32" t="s">
        <v>30</v>
      </c>
      <c r="D240" s="32" t="s">
        <v>28</v>
      </c>
      <c r="E240" s="33">
        <v>1483370.2800000289</v>
      </c>
      <c r="F240" s="33">
        <v>74168.514000001451</v>
      </c>
      <c r="G240" s="34" t="str">
        <f t="shared" si="9"/>
        <v>Esta perdido</v>
      </c>
      <c r="H240" s="34">
        <f t="shared" si="10"/>
        <v>0</v>
      </c>
      <c r="I240" s="34" t="str">
        <f t="shared" si="11"/>
        <v>DEBE PROMOVERSE</v>
      </c>
    </row>
    <row r="241" spans="1:9" x14ac:dyDescent="0.35">
      <c r="A241" s="31">
        <v>38748</v>
      </c>
      <c r="B241" s="32" t="s">
        <v>25</v>
      </c>
      <c r="C241" s="32" t="s">
        <v>31</v>
      </c>
      <c r="D241" s="32" t="s">
        <v>14</v>
      </c>
      <c r="E241" s="33">
        <v>54756000.00000108</v>
      </c>
      <c r="F241" s="33">
        <v>9308520.0000001844</v>
      </c>
      <c r="G241" s="34" t="str">
        <f t="shared" si="9"/>
        <v>Esta perdido</v>
      </c>
      <c r="H241" s="34">
        <f t="shared" si="10"/>
        <v>0</v>
      </c>
      <c r="I241" s="34">
        <f t="shared" si="11"/>
        <v>45447480.000000894</v>
      </c>
    </row>
    <row r="242" spans="1:9" x14ac:dyDescent="0.35">
      <c r="A242" s="31">
        <v>38748</v>
      </c>
      <c r="B242" s="32" t="s">
        <v>29</v>
      </c>
      <c r="C242" s="32" t="s">
        <v>43</v>
      </c>
      <c r="D242" s="32" t="s">
        <v>17</v>
      </c>
      <c r="E242" s="33">
        <v>5794686.2400001157</v>
      </c>
      <c r="F242" s="33">
        <v>4635748.9920000928</v>
      </c>
      <c r="G242" s="34" t="str">
        <f t="shared" si="9"/>
        <v>Esta perdido</v>
      </c>
      <c r="H242" s="34">
        <f t="shared" si="10"/>
        <v>0</v>
      </c>
      <c r="I242" s="34" t="str">
        <f t="shared" si="11"/>
        <v>DEBE PROMOVERSE</v>
      </c>
    </row>
    <row r="243" spans="1:9" x14ac:dyDescent="0.35">
      <c r="A243" s="31">
        <v>38748</v>
      </c>
      <c r="B243" s="32" t="s">
        <v>29</v>
      </c>
      <c r="C243" s="32" t="s">
        <v>13</v>
      </c>
      <c r="D243" s="32" t="s">
        <v>19</v>
      </c>
      <c r="E243" s="33">
        <v>106920000.00000215</v>
      </c>
      <c r="F243" s="33">
        <v>18176400.000000365</v>
      </c>
      <c r="G243" s="34" t="str">
        <f t="shared" si="9"/>
        <v>Esta perdido</v>
      </c>
      <c r="H243" s="34">
        <f t="shared" si="10"/>
        <v>0</v>
      </c>
      <c r="I243" s="34">
        <f t="shared" si="11"/>
        <v>88743600.000001788</v>
      </c>
    </row>
    <row r="244" spans="1:9" x14ac:dyDescent="0.35">
      <c r="A244" s="31">
        <v>38748</v>
      </c>
      <c r="B244" s="32" t="s">
        <v>32</v>
      </c>
      <c r="C244" s="32" t="s">
        <v>39</v>
      </c>
      <c r="D244" s="32" t="s">
        <v>22</v>
      </c>
      <c r="E244" s="33">
        <v>14718900.00000033</v>
      </c>
      <c r="F244" s="33">
        <v>1471890.0000000331</v>
      </c>
      <c r="G244" s="34" t="str">
        <f t="shared" si="9"/>
        <v>Esta perdido</v>
      </c>
      <c r="H244" s="34">
        <f t="shared" si="10"/>
        <v>0</v>
      </c>
      <c r="I244" s="34" t="str">
        <f t="shared" si="11"/>
        <v>DEBE PROMOVERSE</v>
      </c>
    </row>
    <row r="245" spans="1:9" x14ac:dyDescent="0.35">
      <c r="A245" s="31">
        <v>38748</v>
      </c>
      <c r="B245" s="32" t="s">
        <v>32</v>
      </c>
      <c r="C245" s="32" t="s">
        <v>18</v>
      </c>
      <c r="D245" s="32" t="s">
        <v>24</v>
      </c>
      <c r="E245" s="33">
        <v>2793246.9600000638</v>
      </c>
      <c r="F245" s="33">
        <v>139662.3480000032</v>
      </c>
      <c r="G245" s="34" t="str">
        <f t="shared" si="9"/>
        <v>Esta perdido</v>
      </c>
      <c r="H245" s="34">
        <f t="shared" si="10"/>
        <v>0</v>
      </c>
      <c r="I245" s="34" t="str">
        <f t="shared" si="11"/>
        <v>DEBE PROMOVERSE</v>
      </c>
    </row>
    <row r="246" spans="1:9" x14ac:dyDescent="0.35">
      <c r="A246" s="31">
        <v>38748</v>
      </c>
      <c r="B246" s="32" t="s">
        <v>33</v>
      </c>
      <c r="C246" s="32" t="s">
        <v>21</v>
      </c>
      <c r="D246" s="32" t="s">
        <v>27</v>
      </c>
      <c r="E246" s="33">
        <v>1379274.1200000318</v>
      </c>
      <c r="F246" s="33">
        <v>68963.706000001592</v>
      </c>
      <c r="G246" s="34" t="str">
        <f t="shared" si="9"/>
        <v>Esta perdido</v>
      </c>
      <c r="H246" s="34">
        <f t="shared" si="10"/>
        <v>38619.675360000896</v>
      </c>
      <c r="I246" s="34" t="str">
        <f t="shared" si="11"/>
        <v>DEBE PROMOVERSE</v>
      </c>
    </row>
    <row r="247" spans="1:9" x14ac:dyDescent="0.35">
      <c r="A247" s="31">
        <v>38748</v>
      </c>
      <c r="B247" s="32" t="s">
        <v>33</v>
      </c>
      <c r="C247" s="32" t="s">
        <v>23</v>
      </c>
      <c r="D247" s="32" t="s">
        <v>28</v>
      </c>
      <c r="E247" s="33">
        <v>50868000.000001192</v>
      </c>
      <c r="F247" s="33">
        <v>8647560.000000203</v>
      </c>
      <c r="G247" s="34" t="str">
        <f t="shared" si="9"/>
        <v>Esta perdido</v>
      </c>
      <c r="H247" s="34">
        <f t="shared" si="10"/>
        <v>4842633.6000001142</v>
      </c>
      <c r="I247" s="34">
        <f t="shared" si="11"/>
        <v>42220440.000000991</v>
      </c>
    </row>
    <row r="248" spans="1:9" x14ac:dyDescent="0.35">
      <c r="A248" s="31">
        <v>38748</v>
      </c>
      <c r="B248" s="32" t="s">
        <v>34</v>
      </c>
      <c r="C248" s="32" t="s">
        <v>26</v>
      </c>
      <c r="D248" s="32" t="s">
        <v>14</v>
      </c>
      <c r="E248" s="33">
        <v>5378301.6000001272</v>
      </c>
      <c r="F248" s="33">
        <v>4302641.2800001018</v>
      </c>
      <c r="G248" s="34" t="str">
        <f t="shared" si="9"/>
        <v>Esta perdido</v>
      </c>
      <c r="H248" s="34">
        <f t="shared" si="10"/>
        <v>1432779.5462400338</v>
      </c>
      <c r="I248" s="34" t="str">
        <f t="shared" si="11"/>
        <v>DEBE PROMOVERSE</v>
      </c>
    </row>
    <row r="249" spans="1:9" x14ac:dyDescent="0.35">
      <c r="A249" s="31">
        <v>38748</v>
      </c>
      <c r="B249" s="32" t="s">
        <v>34</v>
      </c>
      <c r="C249" s="32" t="s">
        <v>16</v>
      </c>
      <c r="D249" s="32" t="s">
        <v>17</v>
      </c>
      <c r="E249" s="33">
        <v>99144000.000002369</v>
      </c>
      <c r="F249" s="33">
        <v>16854480.000000402</v>
      </c>
      <c r="G249" s="34" t="str">
        <f t="shared" si="9"/>
        <v>Esta perdido</v>
      </c>
      <c r="H249" s="34">
        <f t="shared" si="10"/>
        <v>5612541.840000133</v>
      </c>
      <c r="I249" s="34">
        <f t="shared" si="11"/>
        <v>82289520.000001967</v>
      </c>
    </row>
    <row r="250" spans="1:9" x14ac:dyDescent="0.35">
      <c r="A250" s="31">
        <v>38748</v>
      </c>
      <c r="B250" s="32" t="s">
        <v>35</v>
      </c>
      <c r="C250" s="32" t="s">
        <v>30</v>
      </c>
      <c r="D250" s="32" t="s">
        <v>19</v>
      </c>
      <c r="E250" s="33">
        <v>13635300.000000332</v>
      </c>
      <c r="F250" s="33">
        <v>1363530.0000000333</v>
      </c>
      <c r="G250" s="34" t="str">
        <f t="shared" si="9"/>
        <v>Esta perdido</v>
      </c>
      <c r="H250" s="34">
        <f t="shared" si="10"/>
        <v>0</v>
      </c>
      <c r="I250" s="34" t="str">
        <f t="shared" si="11"/>
        <v>DEBE PROMOVERSE</v>
      </c>
    </row>
    <row r="251" spans="1:9" x14ac:dyDescent="0.35">
      <c r="A251" s="31">
        <v>38748</v>
      </c>
      <c r="B251" s="32" t="s">
        <v>35</v>
      </c>
      <c r="C251" s="32" t="s">
        <v>31</v>
      </c>
      <c r="D251" s="32" t="s">
        <v>22</v>
      </c>
      <c r="E251" s="33">
        <v>2585054.640000069</v>
      </c>
      <c r="F251" s="33">
        <v>129252.73200000345</v>
      </c>
      <c r="G251" s="34" t="str">
        <f t="shared" si="9"/>
        <v>Esta perdido</v>
      </c>
      <c r="H251" s="34">
        <f t="shared" si="10"/>
        <v>0</v>
      </c>
      <c r="I251" s="34" t="str">
        <f t="shared" si="11"/>
        <v>DEBE PROMOVERSE</v>
      </c>
    </row>
    <row r="252" spans="1:9" x14ac:dyDescent="0.35">
      <c r="A252" s="31">
        <v>38748</v>
      </c>
      <c r="B252" s="32" t="s">
        <v>36</v>
      </c>
      <c r="C252" s="32" t="s">
        <v>43</v>
      </c>
      <c r="D252" s="32" t="s">
        <v>24</v>
      </c>
      <c r="E252" s="33">
        <v>1275177.9600000347</v>
      </c>
      <c r="F252" s="33">
        <v>63758.898000001733</v>
      </c>
      <c r="G252" s="34" t="str">
        <f t="shared" si="9"/>
        <v>Esta perdido</v>
      </c>
      <c r="H252" s="34">
        <f t="shared" si="10"/>
        <v>0</v>
      </c>
      <c r="I252" s="34" t="str">
        <f t="shared" si="11"/>
        <v>DEBE PROMOVERSE</v>
      </c>
    </row>
    <row r="253" spans="1:9" x14ac:dyDescent="0.35">
      <c r="A253" s="31">
        <v>38748</v>
      </c>
      <c r="B253" s="32" t="s">
        <v>36</v>
      </c>
      <c r="C253" s="32" t="s">
        <v>13</v>
      </c>
      <c r="D253" s="32" t="s">
        <v>27</v>
      </c>
      <c r="E253" s="33">
        <v>46980000.000001304</v>
      </c>
      <c r="F253" s="33">
        <v>7047000.0000001956</v>
      </c>
      <c r="G253" s="34" t="str">
        <f t="shared" si="9"/>
        <v>Esta perdido</v>
      </c>
      <c r="H253" s="34">
        <f t="shared" si="10"/>
        <v>0</v>
      </c>
      <c r="I253" s="34">
        <f t="shared" si="11"/>
        <v>39933000.00000111</v>
      </c>
    </row>
    <row r="254" spans="1:9" x14ac:dyDescent="0.35">
      <c r="A254" s="31">
        <v>38748</v>
      </c>
      <c r="B254" s="32" t="s">
        <v>37</v>
      </c>
      <c r="C254" s="32" t="s">
        <v>39</v>
      </c>
      <c r="D254" s="32" t="s">
        <v>28</v>
      </c>
      <c r="E254" s="33">
        <v>4961916.9600001387</v>
      </c>
      <c r="F254" s="33">
        <v>248095.84800000695</v>
      </c>
      <c r="G254" s="34" t="str">
        <f t="shared" si="9"/>
        <v>Esta perdido</v>
      </c>
      <c r="H254" s="34">
        <f t="shared" si="10"/>
        <v>0</v>
      </c>
      <c r="I254" s="34" t="str">
        <f t="shared" si="11"/>
        <v>DEBE PROMOVERSE</v>
      </c>
    </row>
    <row r="255" spans="1:9" x14ac:dyDescent="0.35">
      <c r="A255" s="31">
        <v>38748</v>
      </c>
      <c r="B255" s="32" t="s">
        <v>37</v>
      </c>
      <c r="C255" s="32" t="s">
        <v>18</v>
      </c>
      <c r="D255" s="32" t="s">
        <v>14</v>
      </c>
      <c r="E255" s="33">
        <v>91368000.000002593</v>
      </c>
      <c r="F255" s="33">
        <v>15532560.000000441</v>
      </c>
      <c r="G255" s="34" t="str">
        <f t="shared" si="9"/>
        <v>Esta perdido</v>
      </c>
      <c r="H255" s="34">
        <f t="shared" si="10"/>
        <v>0</v>
      </c>
      <c r="I255" s="34">
        <f t="shared" si="11"/>
        <v>75835440.000002146</v>
      </c>
    </row>
    <row r="256" spans="1:9" x14ac:dyDescent="0.35">
      <c r="A256" s="31">
        <v>38748</v>
      </c>
      <c r="B256" s="32" t="s">
        <v>38</v>
      </c>
      <c r="C256" s="32" t="s">
        <v>21</v>
      </c>
      <c r="D256" s="32" t="s">
        <v>17</v>
      </c>
      <c r="E256" s="33">
        <v>12551700.000000361</v>
      </c>
      <c r="F256" s="33">
        <v>1255170.0000000361</v>
      </c>
      <c r="G256" s="34" t="str">
        <f t="shared" si="9"/>
        <v>Esta perdido</v>
      </c>
      <c r="H256" s="34">
        <f t="shared" si="10"/>
        <v>0</v>
      </c>
      <c r="I256" s="34" t="str">
        <f t="shared" si="11"/>
        <v>DEBE PROMOVERSE</v>
      </c>
    </row>
    <row r="257" spans="1:9" x14ac:dyDescent="0.35">
      <c r="A257" s="31">
        <v>38748</v>
      </c>
      <c r="B257" s="32" t="s">
        <v>38</v>
      </c>
      <c r="C257" s="32" t="s">
        <v>23</v>
      </c>
      <c r="D257" s="32" t="s">
        <v>19</v>
      </c>
      <c r="E257" s="33">
        <v>2376862.3200000697</v>
      </c>
      <c r="F257" s="33">
        <v>118843.11600000349</v>
      </c>
      <c r="G257" s="34" t="str">
        <f t="shared" si="9"/>
        <v>Esta perdido</v>
      </c>
      <c r="H257" s="34">
        <f t="shared" si="10"/>
        <v>0</v>
      </c>
      <c r="I257" s="34" t="str">
        <f t="shared" si="11"/>
        <v>DEBE PROMOVERSE</v>
      </c>
    </row>
    <row r="258" spans="1:9" x14ac:dyDescent="0.35">
      <c r="A258" s="31">
        <v>38748</v>
      </c>
      <c r="B258" s="32" t="s">
        <v>40</v>
      </c>
      <c r="C258" s="32" t="s">
        <v>26</v>
      </c>
      <c r="D258" s="32" t="s">
        <v>22</v>
      </c>
      <c r="E258" s="33">
        <v>1171081.8000000345</v>
      </c>
      <c r="F258" s="33">
        <v>58554.090000001728</v>
      </c>
      <c r="G258" s="34" t="str">
        <f t="shared" si="9"/>
        <v>Esta perdido</v>
      </c>
      <c r="H258" s="34">
        <f t="shared" si="10"/>
        <v>0</v>
      </c>
      <c r="I258" s="34" t="str">
        <f t="shared" si="11"/>
        <v>DEBE PROMOVERSE</v>
      </c>
    </row>
    <row r="259" spans="1:9" x14ac:dyDescent="0.35">
      <c r="A259" s="31">
        <v>38748</v>
      </c>
      <c r="B259" s="32" t="s">
        <v>40</v>
      </c>
      <c r="C259" s="32" t="s">
        <v>16</v>
      </c>
      <c r="D259" s="32" t="s">
        <v>24</v>
      </c>
      <c r="E259" s="33">
        <v>12009900.000000391</v>
      </c>
      <c r="F259" s="33">
        <v>1200990.0000000391</v>
      </c>
      <c r="G259" s="34" t="str">
        <f t="shared" si="9"/>
        <v>Esta perdido</v>
      </c>
      <c r="H259" s="34">
        <f t="shared" si="10"/>
        <v>0</v>
      </c>
      <c r="I259" s="34" t="str">
        <f t="shared" si="11"/>
        <v>DEBE PROMOVERSE</v>
      </c>
    </row>
    <row r="260" spans="1:9" x14ac:dyDescent="0.35">
      <c r="A260" s="31">
        <v>38748</v>
      </c>
      <c r="B260" s="32" t="s">
        <v>41</v>
      </c>
      <c r="C260" s="32" t="s">
        <v>30</v>
      </c>
      <c r="D260" s="32" t="s">
        <v>27</v>
      </c>
      <c r="E260" s="33">
        <v>42444000.000001401</v>
      </c>
      <c r="F260" s="33">
        <v>6366600.0000002095</v>
      </c>
      <c r="G260" s="34" t="str">
        <f t="shared" ref="G260:G323" si="12">IF(AND(B260="Sánchez",F260&gt;5000000,C260="Zona F"),"Lo encontramos","Esta perdido")</f>
        <v>Esta perdido</v>
      </c>
      <c r="H260" s="34">
        <f t="shared" ref="H260:H323" si="13">IF(OR(B260="Pineda",B260="Bonilla"),F260*33.3%,IF(OR(B260="Sánchez",B260="Martínez"),F260*56%,0))</f>
        <v>0</v>
      </c>
      <c r="I260" s="34">
        <f t="shared" ref="I260:I323" si="14">IF((E260+F260)&lt;34000000,"DEBE PROMOVERSE",E260-F260)</f>
        <v>36077400.000001192</v>
      </c>
    </row>
    <row r="261" spans="1:9" x14ac:dyDescent="0.35">
      <c r="A261" s="31">
        <v>38748</v>
      </c>
      <c r="B261" s="32" t="s">
        <v>41</v>
      </c>
      <c r="C261" s="32" t="s">
        <v>31</v>
      </c>
      <c r="D261" s="32" t="s">
        <v>28</v>
      </c>
      <c r="E261" s="33">
        <v>4476134.8800001498</v>
      </c>
      <c r="F261" s="33">
        <v>223806.74400000751</v>
      </c>
      <c r="G261" s="34" t="str">
        <f t="shared" si="12"/>
        <v>Esta perdido</v>
      </c>
      <c r="H261" s="34">
        <f t="shared" si="13"/>
        <v>0</v>
      </c>
      <c r="I261" s="34" t="str">
        <f t="shared" si="14"/>
        <v>DEBE PROMOVERSE</v>
      </c>
    </row>
    <row r="262" spans="1:9" x14ac:dyDescent="0.35">
      <c r="A262" s="31">
        <v>38748</v>
      </c>
      <c r="B262" s="32" t="s">
        <v>42</v>
      </c>
      <c r="C262" s="32" t="s">
        <v>43</v>
      </c>
      <c r="D262" s="32" t="s">
        <v>14</v>
      </c>
      <c r="E262" s="33">
        <v>82296000.000002816</v>
      </c>
      <c r="F262" s="33">
        <v>13990320.000000481</v>
      </c>
      <c r="G262" s="34" t="str">
        <f t="shared" si="12"/>
        <v>Esta perdido</v>
      </c>
      <c r="H262" s="34">
        <f t="shared" si="13"/>
        <v>0</v>
      </c>
      <c r="I262" s="34">
        <f t="shared" si="14"/>
        <v>68305680.000002339</v>
      </c>
    </row>
    <row r="263" spans="1:9" x14ac:dyDescent="0.35">
      <c r="A263" s="31">
        <v>38748</v>
      </c>
      <c r="B263" s="32" t="s">
        <v>42</v>
      </c>
      <c r="C263" s="32" t="s">
        <v>13</v>
      </c>
      <c r="D263" s="32" t="s">
        <v>17</v>
      </c>
      <c r="E263" s="33">
        <v>11287500.000000391</v>
      </c>
      <c r="F263" s="33">
        <v>1128750.0000000391</v>
      </c>
      <c r="G263" s="34" t="str">
        <f t="shared" si="12"/>
        <v>Esta perdido</v>
      </c>
      <c r="H263" s="34">
        <f t="shared" si="13"/>
        <v>0</v>
      </c>
      <c r="I263" s="34" t="str">
        <f t="shared" si="14"/>
        <v>DEBE PROMOVERSE</v>
      </c>
    </row>
    <row r="264" spans="1:9" x14ac:dyDescent="0.35">
      <c r="A264" s="31">
        <v>38748</v>
      </c>
      <c r="B264" s="32" t="s">
        <v>12</v>
      </c>
      <c r="C264" s="32" t="s">
        <v>39</v>
      </c>
      <c r="D264" s="32" t="s">
        <v>19</v>
      </c>
      <c r="E264" s="33">
        <v>2133971.2800000752</v>
      </c>
      <c r="F264" s="33">
        <v>106698.56400000377</v>
      </c>
      <c r="G264" s="34" t="str">
        <f t="shared" si="12"/>
        <v>Esta perdido</v>
      </c>
      <c r="H264" s="34">
        <f t="shared" si="13"/>
        <v>35530.621812001249</v>
      </c>
      <c r="I264" s="34" t="str">
        <f t="shared" si="14"/>
        <v>DEBE PROMOVERSE</v>
      </c>
    </row>
    <row r="265" spans="1:9" x14ac:dyDescent="0.35">
      <c r="A265" s="31">
        <v>38748</v>
      </c>
      <c r="B265" s="32" t="s">
        <v>15</v>
      </c>
      <c r="C265" s="32" t="s">
        <v>18</v>
      </c>
      <c r="D265" s="32" t="s">
        <v>22</v>
      </c>
      <c r="E265" s="33">
        <v>1049636.2800000375</v>
      </c>
      <c r="F265" s="33">
        <v>52481.814000001876</v>
      </c>
      <c r="G265" s="34" t="str">
        <f t="shared" si="12"/>
        <v>Esta perdido</v>
      </c>
      <c r="H265" s="34">
        <f t="shared" si="13"/>
        <v>29389.815840001054</v>
      </c>
      <c r="I265" s="34" t="str">
        <f t="shared" si="14"/>
        <v>DEBE PROMOVERSE</v>
      </c>
    </row>
    <row r="266" spans="1:9" x14ac:dyDescent="0.35">
      <c r="A266" s="31">
        <v>38748</v>
      </c>
      <c r="B266" s="32" t="s">
        <v>15</v>
      </c>
      <c r="C266" s="32" t="s">
        <v>21</v>
      </c>
      <c r="D266" s="32" t="s">
        <v>24</v>
      </c>
      <c r="E266" s="33">
        <v>38556000.000001401</v>
      </c>
      <c r="F266" s="33">
        <v>5783400.0000002095</v>
      </c>
      <c r="G266" s="34" t="str">
        <f t="shared" si="12"/>
        <v>Esta perdido</v>
      </c>
      <c r="H266" s="34">
        <f t="shared" si="13"/>
        <v>3238704.0000001178</v>
      </c>
      <c r="I266" s="34">
        <f t="shared" si="14"/>
        <v>32772600.000001192</v>
      </c>
    </row>
    <row r="267" spans="1:9" x14ac:dyDescent="0.35">
      <c r="A267" s="31">
        <v>38748</v>
      </c>
      <c r="B267" s="32" t="s">
        <v>20</v>
      </c>
      <c r="C267" s="32" t="s">
        <v>23</v>
      </c>
      <c r="D267" s="32" t="s">
        <v>27</v>
      </c>
      <c r="E267" s="33">
        <v>4059750.2400001623</v>
      </c>
      <c r="F267" s="33">
        <v>202987.51200000814</v>
      </c>
      <c r="G267" s="34" t="str">
        <f t="shared" si="12"/>
        <v>Esta perdido</v>
      </c>
      <c r="H267" s="34">
        <f t="shared" si="13"/>
        <v>0</v>
      </c>
      <c r="I267" s="34" t="str">
        <f t="shared" si="14"/>
        <v>DEBE PROMOVERSE</v>
      </c>
    </row>
    <row r="268" spans="1:9" x14ac:dyDescent="0.35">
      <c r="A268" s="31">
        <v>38748</v>
      </c>
      <c r="B268" s="32" t="s">
        <v>20</v>
      </c>
      <c r="C268" s="32" t="s">
        <v>26</v>
      </c>
      <c r="D268" s="32" t="s">
        <v>28</v>
      </c>
      <c r="E268" s="33">
        <v>74520000.000003025</v>
      </c>
      <c r="F268" s="33">
        <v>12668400.000000516</v>
      </c>
      <c r="G268" s="34" t="str">
        <f t="shared" si="12"/>
        <v>Esta perdido</v>
      </c>
      <c r="H268" s="34">
        <f t="shared" si="13"/>
        <v>0</v>
      </c>
      <c r="I268" s="34">
        <f t="shared" si="14"/>
        <v>61851600.000002511</v>
      </c>
    </row>
    <row r="269" spans="1:9" x14ac:dyDescent="0.35">
      <c r="A269" s="31">
        <v>38748</v>
      </c>
      <c r="B269" s="32" t="s">
        <v>25</v>
      </c>
      <c r="C269" s="32" t="s">
        <v>16</v>
      </c>
      <c r="D269" s="32" t="s">
        <v>14</v>
      </c>
      <c r="E269" s="33">
        <v>10203900.000000421</v>
      </c>
      <c r="F269" s="33">
        <v>1020390.0000000421</v>
      </c>
      <c r="G269" s="34" t="str">
        <f t="shared" si="12"/>
        <v>Esta perdido</v>
      </c>
      <c r="H269" s="34">
        <f t="shared" si="13"/>
        <v>0</v>
      </c>
      <c r="I269" s="34" t="str">
        <f t="shared" si="14"/>
        <v>DEBE PROMOVERSE</v>
      </c>
    </row>
    <row r="270" spans="1:9" x14ac:dyDescent="0.35">
      <c r="A270" s="31">
        <v>38748</v>
      </c>
      <c r="B270" s="32" t="s">
        <v>25</v>
      </c>
      <c r="C270" s="32" t="s">
        <v>30</v>
      </c>
      <c r="D270" s="32" t="s">
        <v>17</v>
      </c>
      <c r="E270" s="33">
        <v>1925778.960000081</v>
      </c>
      <c r="F270" s="33">
        <v>96288.948000004049</v>
      </c>
      <c r="G270" s="34" t="str">
        <f t="shared" si="12"/>
        <v>Esta perdido</v>
      </c>
      <c r="H270" s="34">
        <f t="shared" si="13"/>
        <v>0</v>
      </c>
      <c r="I270" s="34" t="str">
        <f t="shared" si="14"/>
        <v>DEBE PROMOVERSE</v>
      </c>
    </row>
    <row r="271" spans="1:9" x14ac:dyDescent="0.35">
      <c r="A271" s="31">
        <v>38748</v>
      </c>
      <c r="B271" s="32" t="s">
        <v>29</v>
      </c>
      <c r="C271" s="32" t="s">
        <v>31</v>
      </c>
      <c r="D271" s="32" t="s">
        <v>19</v>
      </c>
      <c r="E271" s="33">
        <v>945540.12000004051</v>
      </c>
      <c r="F271" s="33">
        <v>9455.4012000004059</v>
      </c>
      <c r="G271" s="34" t="str">
        <f t="shared" si="12"/>
        <v>Esta perdido</v>
      </c>
      <c r="H271" s="34">
        <f t="shared" si="13"/>
        <v>0</v>
      </c>
      <c r="I271" s="34" t="str">
        <f t="shared" si="14"/>
        <v>DEBE PROMOVERSE</v>
      </c>
    </row>
    <row r="272" spans="1:9" x14ac:dyDescent="0.35">
      <c r="A272" s="31">
        <v>38748</v>
      </c>
      <c r="B272" s="32" t="s">
        <v>29</v>
      </c>
      <c r="C272" s="32" t="s">
        <v>43</v>
      </c>
      <c r="D272" s="32" t="s">
        <v>22</v>
      </c>
      <c r="E272" s="33">
        <v>9662100.000000421</v>
      </c>
      <c r="F272" s="33">
        <v>7729680.0000003371</v>
      </c>
      <c r="G272" s="34" t="str">
        <f t="shared" si="12"/>
        <v>Esta perdido</v>
      </c>
      <c r="H272" s="34">
        <f t="shared" si="13"/>
        <v>0</v>
      </c>
      <c r="I272" s="34" t="str">
        <f t="shared" si="14"/>
        <v>DEBE PROMOVERSE</v>
      </c>
    </row>
    <row r="273" spans="1:9" x14ac:dyDescent="0.35">
      <c r="A273" s="31">
        <v>38748</v>
      </c>
      <c r="B273" s="32" t="s">
        <v>32</v>
      </c>
      <c r="C273" s="32" t="s">
        <v>13</v>
      </c>
      <c r="D273" s="32" t="s">
        <v>24</v>
      </c>
      <c r="E273" s="33">
        <v>34020000.000001512</v>
      </c>
      <c r="F273" s="33">
        <v>5103000.0000002263</v>
      </c>
      <c r="G273" s="34" t="str">
        <f t="shared" si="12"/>
        <v>Esta perdido</v>
      </c>
      <c r="H273" s="34">
        <f t="shared" si="13"/>
        <v>0</v>
      </c>
      <c r="I273" s="34">
        <f t="shared" si="14"/>
        <v>28917000.000001285</v>
      </c>
    </row>
    <row r="274" spans="1:9" x14ac:dyDescent="0.35">
      <c r="A274" s="31">
        <v>38748</v>
      </c>
      <c r="B274" s="32" t="s">
        <v>32</v>
      </c>
      <c r="C274" s="32" t="s">
        <v>39</v>
      </c>
      <c r="D274" s="32" t="s">
        <v>27</v>
      </c>
      <c r="E274" s="33">
        <v>3573968.1600001622</v>
      </c>
      <c r="F274" s="33">
        <v>178698.40800000812</v>
      </c>
      <c r="G274" s="34" t="str">
        <f t="shared" si="12"/>
        <v>Esta perdido</v>
      </c>
      <c r="H274" s="34">
        <f t="shared" si="13"/>
        <v>0</v>
      </c>
      <c r="I274" s="34" t="str">
        <f t="shared" si="14"/>
        <v>DEBE PROMOVERSE</v>
      </c>
    </row>
    <row r="275" spans="1:9" x14ac:dyDescent="0.35">
      <c r="A275" s="31">
        <v>38748</v>
      </c>
      <c r="B275" s="32" t="s">
        <v>33</v>
      </c>
      <c r="C275" s="32" t="s">
        <v>18</v>
      </c>
      <c r="D275" s="32" t="s">
        <v>28</v>
      </c>
      <c r="E275" s="33">
        <v>65448000.000003241</v>
      </c>
      <c r="F275" s="33">
        <v>11126160.000000551</v>
      </c>
      <c r="G275" s="34" t="str">
        <f t="shared" si="12"/>
        <v>Esta perdido</v>
      </c>
      <c r="H275" s="34">
        <f t="shared" si="13"/>
        <v>6230649.6000003098</v>
      </c>
      <c r="I275" s="34">
        <f t="shared" si="14"/>
        <v>54321840.00000269</v>
      </c>
    </row>
    <row r="276" spans="1:9" x14ac:dyDescent="0.35">
      <c r="A276" s="31">
        <v>38748</v>
      </c>
      <c r="B276" s="32" t="s">
        <v>33</v>
      </c>
      <c r="C276" s="32" t="s">
        <v>21</v>
      </c>
      <c r="D276" s="32" t="s">
        <v>14</v>
      </c>
      <c r="E276" s="33">
        <v>8939700.0000004508</v>
      </c>
      <c r="F276" s="33">
        <v>7151760.0000003614</v>
      </c>
      <c r="G276" s="34" t="str">
        <f t="shared" si="12"/>
        <v>Esta perdido</v>
      </c>
      <c r="H276" s="34">
        <f t="shared" si="13"/>
        <v>4004985.6000002027</v>
      </c>
      <c r="I276" s="34" t="str">
        <f t="shared" si="14"/>
        <v>DEBE PROMOVERSE</v>
      </c>
    </row>
    <row r="277" spans="1:9" x14ac:dyDescent="0.35">
      <c r="A277" s="31">
        <v>38748</v>
      </c>
      <c r="B277" s="32" t="s">
        <v>34</v>
      </c>
      <c r="C277" s="32" t="s">
        <v>23</v>
      </c>
      <c r="D277" s="32" t="s">
        <v>17</v>
      </c>
      <c r="E277" s="33">
        <v>1682887.9200000865</v>
      </c>
      <c r="F277" s="33">
        <v>84144.39600000433</v>
      </c>
      <c r="G277" s="34" t="str">
        <f t="shared" si="12"/>
        <v>Esta perdido</v>
      </c>
      <c r="H277" s="34">
        <f t="shared" si="13"/>
        <v>28020.083868001439</v>
      </c>
      <c r="I277" s="34" t="str">
        <f t="shared" si="14"/>
        <v>DEBE PROMOVERSE</v>
      </c>
    </row>
    <row r="278" spans="1:9" x14ac:dyDescent="0.35">
      <c r="A278" s="31">
        <v>38748</v>
      </c>
      <c r="B278" s="32" t="s">
        <v>34</v>
      </c>
      <c r="C278" s="32" t="s">
        <v>26</v>
      </c>
      <c r="D278" s="32" t="s">
        <v>19</v>
      </c>
      <c r="E278" s="33">
        <v>824094.6000000434</v>
      </c>
      <c r="F278" s="33">
        <v>8240.9460000004347</v>
      </c>
      <c r="G278" s="34" t="str">
        <f t="shared" si="12"/>
        <v>Esta perdido</v>
      </c>
      <c r="H278" s="34">
        <f t="shared" si="13"/>
        <v>2744.2350180001445</v>
      </c>
      <c r="I278" s="34" t="str">
        <f t="shared" si="14"/>
        <v>DEBE PROMOVERSE</v>
      </c>
    </row>
    <row r="279" spans="1:9" x14ac:dyDescent="0.35">
      <c r="A279" s="31">
        <v>38046</v>
      </c>
      <c r="B279" s="32" t="s">
        <v>35</v>
      </c>
      <c r="C279" s="32" t="s">
        <v>16</v>
      </c>
      <c r="D279" s="32" t="s">
        <v>22</v>
      </c>
      <c r="E279" s="33">
        <v>30132000.000001621</v>
      </c>
      <c r="F279" s="33">
        <v>4519800.0000002431</v>
      </c>
      <c r="G279" s="34" t="str">
        <f t="shared" si="12"/>
        <v>Esta perdido</v>
      </c>
      <c r="H279" s="34">
        <f t="shared" si="13"/>
        <v>0</v>
      </c>
      <c r="I279" s="34">
        <f t="shared" si="14"/>
        <v>25612200.000001378</v>
      </c>
    </row>
    <row r="280" spans="1:9" x14ac:dyDescent="0.35">
      <c r="A280" s="31">
        <v>38046</v>
      </c>
      <c r="B280" s="32" t="s">
        <v>35</v>
      </c>
      <c r="C280" s="32" t="s">
        <v>30</v>
      </c>
      <c r="D280" s="32" t="s">
        <v>24</v>
      </c>
      <c r="E280" s="33">
        <v>3157583.5200001737</v>
      </c>
      <c r="F280" s="33">
        <v>157879.17600000871</v>
      </c>
      <c r="G280" s="34" t="str">
        <f t="shared" si="12"/>
        <v>Esta perdido</v>
      </c>
      <c r="H280" s="34">
        <f t="shared" si="13"/>
        <v>0</v>
      </c>
      <c r="I280" s="34" t="str">
        <f t="shared" si="14"/>
        <v>DEBE PROMOVERSE</v>
      </c>
    </row>
    <row r="281" spans="1:9" x14ac:dyDescent="0.35">
      <c r="A281" s="31">
        <v>38046</v>
      </c>
      <c r="B281" s="32" t="s">
        <v>36</v>
      </c>
      <c r="C281" s="32" t="s">
        <v>31</v>
      </c>
      <c r="D281" s="32" t="s">
        <v>27</v>
      </c>
      <c r="E281" s="33">
        <v>57672000.000003241</v>
      </c>
      <c r="F281" s="33">
        <v>9804240.0000005513</v>
      </c>
      <c r="G281" s="34" t="str">
        <f t="shared" si="12"/>
        <v>Esta perdido</v>
      </c>
      <c r="H281" s="34">
        <f t="shared" si="13"/>
        <v>0</v>
      </c>
      <c r="I281" s="34">
        <f t="shared" si="14"/>
        <v>47867760.00000269</v>
      </c>
    </row>
    <row r="282" spans="1:9" x14ac:dyDescent="0.35">
      <c r="A282" s="31">
        <v>38046</v>
      </c>
      <c r="B282" s="32" t="s">
        <v>36</v>
      </c>
      <c r="C282" s="32" t="s">
        <v>43</v>
      </c>
      <c r="D282" s="32" t="s">
        <v>28</v>
      </c>
      <c r="E282" s="33">
        <v>7856100.0000004517</v>
      </c>
      <c r="F282" s="33">
        <v>6284880.0000003614</v>
      </c>
      <c r="G282" s="34" t="str">
        <f t="shared" si="12"/>
        <v>Esta perdido</v>
      </c>
      <c r="H282" s="34">
        <f t="shared" si="13"/>
        <v>0</v>
      </c>
      <c r="I282" s="34" t="str">
        <f t="shared" si="14"/>
        <v>DEBE PROMOVERSE</v>
      </c>
    </row>
    <row r="283" spans="1:9" x14ac:dyDescent="0.35">
      <c r="A283" s="31">
        <v>38046</v>
      </c>
      <c r="B283" s="32" t="s">
        <v>37</v>
      </c>
      <c r="C283" s="32" t="s">
        <v>13</v>
      </c>
      <c r="D283" s="32" t="s">
        <v>14</v>
      </c>
      <c r="E283" s="33">
        <v>1474695.6000000925</v>
      </c>
      <c r="F283" s="33">
        <v>73734.780000004626</v>
      </c>
      <c r="G283" s="34" t="str">
        <f t="shared" si="12"/>
        <v>Esta perdido</v>
      </c>
      <c r="H283" s="34">
        <f t="shared" si="13"/>
        <v>0</v>
      </c>
      <c r="I283" s="34" t="str">
        <f t="shared" si="14"/>
        <v>DEBE PROMOVERSE</v>
      </c>
    </row>
    <row r="284" spans="1:9" x14ac:dyDescent="0.35">
      <c r="A284" s="31">
        <v>38046</v>
      </c>
      <c r="B284" s="32" t="s">
        <v>37</v>
      </c>
      <c r="C284" s="32" t="s">
        <v>39</v>
      </c>
      <c r="D284" s="32" t="s">
        <v>17</v>
      </c>
      <c r="E284" s="33">
        <v>719998.44000004628</v>
      </c>
      <c r="F284" s="33">
        <v>7199.9844000004632</v>
      </c>
      <c r="G284" s="34" t="str">
        <f t="shared" si="12"/>
        <v>Esta perdido</v>
      </c>
      <c r="H284" s="34">
        <f t="shared" si="13"/>
        <v>0</v>
      </c>
      <c r="I284" s="34" t="str">
        <f t="shared" si="14"/>
        <v>DEBE PROMOVERSE</v>
      </c>
    </row>
    <row r="285" spans="1:9" x14ac:dyDescent="0.35">
      <c r="A285" s="31">
        <v>38046</v>
      </c>
      <c r="B285" s="32" t="s">
        <v>38</v>
      </c>
      <c r="C285" s="32" t="s">
        <v>18</v>
      </c>
      <c r="D285" s="32" t="s">
        <v>19</v>
      </c>
      <c r="E285" s="33">
        <v>26244000.000001729</v>
      </c>
      <c r="F285" s="33">
        <v>3542940.0000002338</v>
      </c>
      <c r="G285" s="34" t="str">
        <f t="shared" si="12"/>
        <v>Esta perdido</v>
      </c>
      <c r="H285" s="34">
        <f t="shared" si="13"/>
        <v>0</v>
      </c>
      <c r="I285" s="34" t="str">
        <f t="shared" si="14"/>
        <v>DEBE PROMOVERSE</v>
      </c>
    </row>
    <row r="286" spans="1:9" x14ac:dyDescent="0.35">
      <c r="A286" s="31">
        <v>38046</v>
      </c>
      <c r="B286" s="32" t="s">
        <v>38</v>
      </c>
      <c r="C286" s="32" t="s">
        <v>21</v>
      </c>
      <c r="D286" s="32" t="s">
        <v>22</v>
      </c>
      <c r="E286" s="33">
        <v>2741198.8800001852</v>
      </c>
      <c r="F286" s="33">
        <v>137059.94400000927</v>
      </c>
      <c r="G286" s="34" t="str">
        <f t="shared" si="12"/>
        <v>Esta perdido</v>
      </c>
      <c r="H286" s="34">
        <f t="shared" si="13"/>
        <v>0</v>
      </c>
      <c r="I286" s="34" t="str">
        <f t="shared" si="14"/>
        <v>DEBE PROMOVERSE</v>
      </c>
    </row>
    <row r="287" spans="1:9" x14ac:dyDescent="0.35">
      <c r="A287" s="31">
        <v>38046</v>
      </c>
      <c r="B287" s="32" t="s">
        <v>40</v>
      </c>
      <c r="C287" s="32" t="s">
        <v>23</v>
      </c>
      <c r="D287" s="32" t="s">
        <v>24</v>
      </c>
      <c r="E287" s="33">
        <v>49896000.000003457</v>
      </c>
      <c r="F287" s="33">
        <v>7484400.0000005187</v>
      </c>
      <c r="G287" s="34" t="str">
        <f t="shared" si="12"/>
        <v>Esta perdido</v>
      </c>
      <c r="H287" s="34">
        <f t="shared" si="13"/>
        <v>0</v>
      </c>
      <c r="I287" s="34">
        <f t="shared" si="14"/>
        <v>42411600.000002936</v>
      </c>
    </row>
    <row r="288" spans="1:9" x14ac:dyDescent="0.35">
      <c r="A288" s="31">
        <v>38046</v>
      </c>
      <c r="B288" s="32" t="s">
        <v>40</v>
      </c>
      <c r="C288" s="32" t="s">
        <v>26</v>
      </c>
      <c r="D288" s="32" t="s">
        <v>27</v>
      </c>
      <c r="E288" s="33">
        <v>6772500.0000004815</v>
      </c>
      <c r="F288" s="33">
        <v>5418000.0000003856</v>
      </c>
      <c r="G288" s="34" t="str">
        <f t="shared" si="12"/>
        <v>Esta perdido</v>
      </c>
      <c r="H288" s="34">
        <f t="shared" si="13"/>
        <v>0</v>
      </c>
      <c r="I288" s="34" t="str">
        <f t="shared" si="14"/>
        <v>DEBE PROMOVERSE</v>
      </c>
    </row>
    <row r="289" spans="1:9" x14ac:dyDescent="0.35">
      <c r="A289" s="31">
        <v>38046</v>
      </c>
      <c r="B289" s="32" t="s">
        <v>41</v>
      </c>
      <c r="C289" s="32" t="s">
        <v>16</v>
      </c>
      <c r="D289" s="32" t="s">
        <v>24</v>
      </c>
      <c r="E289" s="33">
        <v>1266503.2800000925</v>
      </c>
      <c r="F289" s="33">
        <v>63325.164000004625</v>
      </c>
      <c r="G289" s="34" t="str">
        <f t="shared" si="12"/>
        <v>Esta perdido</v>
      </c>
      <c r="H289" s="34">
        <f t="shared" si="13"/>
        <v>0</v>
      </c>
      <c r="I289" s="34" t="str">
        <f t="shared" si="14"/>
        <v>DEBE PROMOVERSE</v>
      </c>
    </row>
    <row r="290" spans="1:9" x14ac:dyDescent="0.35">
      <c r="A290" s="31">
        <v>38046</v>
      </c>
      <c r="B290" s="32" t="s">
        <v>41</v>
      </c>
      <c r="C290" s="32" t="s">
        <v>30</v>
      </c>
      <c r="D290" s="32" t="s">
        <v>24</v>
      </c>
      <c r="E290" s="33">
        <v>615902.28000004636</v>
      </c>
      <c r="F290" s="33">
        <v>6159.0228000004636</v>
      </c>
      <c r="G290" s="34" t="str">
        <f t="shared" si="12"/>
        <v>Esta perdido</v>
      </c>
      <c r="H290" s="34">
        <f t="shared" si="13"/>
        <v>0</v>
      </c>
      <c r="I290" s="34" t="str">
        <f t="shared" si="14"/>
        <v>DEBE PROMOVERSE</v>
      </c>
    </row>
    <row r="291" spans="1:9" x14ac:dyDescent="0.35">
      <c r="A291" s="31">
        <v>38046</v>
      </c>
      <c r="B291" s="32" t="s">
        <v>42</v>
      </c>
      <c r="C291" s="32" t="s">
        <v>31</v>
      </c>
      <c r="D291" s="32" t="s">
        <v>27</v>
      </c>
      <c r="E291" s="33">
        <v>22356000.000001837</v>
      </c>
      <c r="F291" s="33">
        <v>3018060.0000002482</v>
      </c>
      <c r="G291" s="34" t="str">
        <f t="shared" si="12"/>
        <v>Esta perdido</v>
      </c>
      <c r="H291" s="34">
        <f t="shared" si="13"/>
        <v>0</v>
      </c>
      <c r="I291" s="34" t="str">
        <f t="shared" si="14"/>
        <v>DEBE PROMOVERSE</v>
      </c>
    </row>
    <row r="292" spans="1:9" x14ac:dyDescent="0.35">
      <c r="A292" s="31">
        <v>38046</v>
      </c>
      <c r="B292" s="32" t="s">
        <v>42</v>
      </c>
      <c r="C292" s="32" t="s">
        <v>43</v>
      </c>
      <c r="D292" s="32" t="s">
        <v>27</v>
      </c>
      <c r="E292" s="33">
        <v>2324814.2400001963</v>
      </c>
      <c r="F292" s="33">
        <v>116240.71200000982</v>
      </c>
      <c r="G292" s="34" t="str">
        <f t="shared" si="12"/>
        <v>Esta perdido</v>
      </c>
      <c r="H292" s="34">
        <f t="shared" si="13"/>
        <v>0</v>
      </c>
      <c r="I292" s="34" t="str">
        <f t="shared" si="14"/>
        <v>DEBE PROMOVERSE</v>
      </c>
    </row>
    <row r="293" spans="1:9" x14ac:dyDescent="0.35">
      <c r="A293" s="31">
        <v>38046</v>
      </c>
      <c r="B293" s="32" t="s">
        <v>12</v>
      </c>
      <c r="C293" s="32" t="s">
        <v>13</v>
      </c>
      <c r="D293" s="32" t="s">
        <v>19</v>
      </c>
      <c r="E293" s="33">
        <v>42120000.000003673</v>
      </c>
      <c r="F293" s="33">
        <v>6318000.0000005504</v>
      </c>
      <c r="G293" s="34" t="str">
        <f t="shared" si="12"/>
        <v>Esta perdido</v>
      </c>
      <c r="H293" s="34">
        <f t="shared" si="13"/>
        <v>2103894.000000183</v>
      </c>
      <c r="I293" s="34">
        <f t="shared" si="14"/>
        <v>35802000.000003122</v>
      </c>
    </row>
    <row r="294" spans="1:9" x14ac:dyDescent="0.35">
      <c r="A294" s="31">
        <v>38046</v>
      </c>
      <c r="B294" s="32" t="s">
        <v>15</v>
      </c>
      <c r="C294" s="32" t="s">
        <v>39</v>
      </c>
      <c r="D294" s="32" t="s">
        <v>19</v>
      </c>
      <c r="E294" s="33">
        <v>5688900.0000005113</v>
      </c>
      <c r="F294" s="33">
        <v>4551120.0000004089</v>
      </c>
      <c r="G294" s="34" t="str">
        <f t="shared" si="12"/>
        <v>Esta perdido</v>
      </c>
      <c r="H294" s="34">
        <f t="shared" si="13"/>
        <v>2548627.2000002293</v>
      </c>
      <c r="I294" s="34" t="str">
        <f t="shared" si="14"/>
        <v>DEBE PROMOVERSE</v>
      </c>
    </row>
    <row r="295" spans="1:9" x14ac:dyDescent="0.35">
      <c r="A295" s="31">
        <v>38046</v>
      </c>
      <c r="B295" s="32" t="s">
        <v>15</v>
      </c>
      <c r="C295" s="32" t="s">
        <v>18</v>
      </c>
      <c r="D295" s="32" t="s">
        <v>17</v>
      </c>
      <c r="E295" s="33">
        <v>1058310.9600000982</v>
      </c>
      <c r="F295" s="33">
        <v>52915.548000004914</v>
      </c>
      <c r="G295" s="34" t="str">
        <f t="shared" si="12"/>
        <v>Esta perdido</v>
      </c>
      <c r="H295" s="34">
        <f t="shared" si="13"/>
        <v>29632.706880002755</v>
      </c>
      <c r="I295" s="34" t="str">
        <f t="shared" si="14"/>
        <v>DEBE PROMOVERSE</v>
      </c>
    </row>
    <row r="296" spans="1:9" x14ac:dyDescent="0.35">
      <c r="A296" s="31">
        <v>38046</v>
      </c>
      <c r="B296" s="32" t="s">
        <v>20</v>
      </c>
      <c r="C296" s="32" t="s">
        <v>21</v>
      </c>
      <c r="D296" s="32" t="s">
        <v>17</v>
      </c>
      <c r="E296" s="33">
        <v>511806.12000004918</v>
      </c>
      <c r="F296" s="33">
        <v>5118.0612000004921</v>
      </c>
      <c r="G296" s="34" t="str">
        <f t="shared" si="12"/>
        <v>Esta perdido</v>
      </c>
      <c r="H296" s="34">
        <f t="shared" si="13"/>
        <v>0</v>
      </c>
      <c r="I296" s="34" t="str">
        <f t="shared" si="14"/>
        <v>DEBE PROMOVERSE</v>
      </c>
    </row>
    <row r="297" spans="1:9" x14ac:dyDescent="0.35">
      <c r="A297" s="31">
        <v>38046</v>
      </c>
      <c r="B297" s="32" t="s">
        <v>20</v>
      </c>
      <c r="C297" s="32" t="s">
        <v>23</v>
      </c>
      <c r="D297" s="32" t="s">
        <v>17</v>
      </c>
      <c r="E297" s="33">
        <v>18468000.000001837</v>
      </c>
      <c r="F297" s="33">
        <v>1846800.0000001837</v>
      </c>
      <c r="G297" s="34" t="str">
        <f t="shared" si="12"/>
        <v>Esta perdido</v>
      </c>
      <c r="H297" s="34">
        <f t="shared" si="13"/>
        <v>0</v>
      </c>
      <c r="I297" s="34" t="str">
        <f t="shared" si="14"/>
        <v>DEBE PROMOVERSE</v>
      </c>
    </row>
    <row r="298" spans="1:9" x14ac:dyDescent="0.35">
      <c r="A298" s="31">
        <v>38046</v>
      </c>
      <c r="B298" s="32" t="s">
        <v>25</v>
      </c>
      <c r="C298" s="32" t="s">
        <v>26</v>
      </c>
      <c r="D298" s="32" t="s">
        <v>14</v>
      </c>
      <c r="E298" s="33">
        <v>1908429.6000002082</v>
      </c>
      <c r="F298" s="33">
        <v>95421.480000010415</v>
      </c>
      <c r="G298" s="34" t="str">
        <f t="shared" si="12"/>
        <v>Esta perdido</v>
      </c>
      <c r="H298" s="34">
        <f t="shared" si="13"/>
        <v>0</v>
      </c>
      <c r="I298" s="34" t="str">
        <f t="shared" si="14"/>
        <v>DEBE PROMOVERSE</v>
      </c>
    </row>
    <row r="299" spans="1:9" x14ac:dyDescent="0.35">
      <c r="A299" s="31">
        <v>38046</v>
      </c>
      <c r="B299" s="32" t="s">
        <v>25</v>
      </c>
      <c r="C299" s="32" t="s">
        <v>16</v>
      </c>
      <c r="D299" s="32" t="s">
        <v>14</v>
      </c>
      <c r="E299" s="33">
        <v>34344000.000003889</v>
      </c>
      <c r="F299" s="33">
        <v>5151600.000000583</v>
      </c>
      <c r="G299" s="34" t="str">
        <f t="shared" si="12"/>
        <v>Esta perdido</v>
      </c>
      <c r="H299" s="34">
        <f t="shared" si="13"/>
        <v>0</v>
      </c>
      <c r="I299" s="34">
        <f t="shared" si="14"/>
        <v>29192400.000003308</v>
      </c>
    </row>
    <row r="300" spans="1:9" x14ac:dyDescent="0.35">
      <c r="A300" s="31">
        <v>38046</v>
      </c>
      <c r="B300" s="32" t="s">
        <v>29</v>
      </c>
      <c r="C300" s="32" t="s">
        <v>30</v>
      </c>
      <c r="D300" s="32" t="s">
        <v>22</v>
      </c>
      <c r="E300" s="33">
        <v>4605300.000000542</v>
      </c>
      <c r="F300" s="33">
        <v>230265.00000002712</v>
      </c>
      <c r="G300" s="34" t="str">
        <f t="shared" si="12"/>
        <v>Esta perdido</v>
      </c>
      <c r="H300" s="34">
        <f t="shared" si="13"/>
        <v>0</v>
      </c>
      <c r="I300" s="34" t="str">
        <f t="shared" si="14"/>
        <v>DEBE PROMOVERSE</v>
      </c>
    </row>
    <row r="301" spans="1:9" x14ac:dyDescent="0.35">
      <c r="A301" s="31">
        <v>38046</v>
      </c>
      <c r="B301" s="32" t="s">
        <v>29</v>
      </c>
      <c r="C301" s="32" t="s">
        <v>31</v>
      </c>
      <c r="D301" s="32" t="s">
        <v>22</v>
      </c>
      <c r="E301" s="33">
        <v>850118.64000010409</v>
      </c>
      <c r="F301" s="33">
        <v>8501.186400001041</v>
      </c>
      <c r="G301" s="34" t="str">
        <f t="shared" si="12"/>
        <v>Esta perdido</v>
      </c>
      <c r="H301" s="34">
        <f t="shared" si="13"/>
        <v>0</v>
      </c>
      <c r="I301" s="34" t="str">
        <f t="shared" si="14"/>
        <v>DEBE PROMOVERSE</v>
      </c>
    </row>
    <row r="302" spans="1:9" x14ac:dyDescent="0.35">
      <c r="A302" s="31">
        <v>38046</v>
      </c>
      <c r="B302" s="32" t="s">
        <v>32</v>
      </c>
      <c r="C302" s="32" t="s">
        <v>43</v>
      </c>
      <c r="D302" s="32" t="s">
        <v>28</v>
      </c>
      <c r="E302" s="33">
        <v>407709.96000005206</v>
      </c>
      <c r="F302" s="33">
        <v>4077.0996000005207</v>
      </c>
      <c r="G302" s="34" t="str">
        <f t="shared" si="12"/>
        <v>Esta perdido</v>
      </c>
      <c r="H302" s="34">
        <f t="shared" si="13"/>
        <v>0</v>
      </c>
      <c r="I302" s="34" t="str">
        <f t="shared" si="14"/>
        <v>DEBE PROMOVERSE</v>
      </c>
    </row>
    <row r="303" spans="1:9" x14ac:dyDescent="0.35">
      <c r="A303" s="31">
        <v>38046</v>
      </c>
      <c r="B303" s="32" t="s">
        <v>32</v>
      </c>
      <c r="C303" s="32" t="s">
        <v>13</v>
      </c>
      <c r="D303" s="32" t="s">
        <v>28</v>
      </c>
      <c r="E303" s="33">
        <v>14580000.000001943</v>
      </c>
      <c r="F303" s="33">
        <v>1458000.0000001944</v>
      </c>
      <c r="G303" s="34" t="str">
        <f t="shared" si="12"/>
        <v>Esta perdido</v>
      </c>
      <c r="H303" s="34">
        <f t="shared" si="13"/>
        <v>0</v>
      </c>
      <c r="I303" s="34" t="str">
        <f t="shared" si="14"/>
        <v>DEBE PROMOVERSE</v>
      </c>
    </row>
    <row r="304" spans="1:9" x14ac:dyDescent="0.35">
      <c r="A304" s="31">
        <v>38046</v>
      </c>
      <c r="B304" s="32" t="s">
        <v>33</v>
      </c>
      <c r="C304" s="32" t="s">
        <v>39</v>
      </c>
      <c r="D304" s="32" t="s">
        <v>24</v>
      </c>
      <c r="E304" s="33">
        <v>1492044.9600002081</v>
      </c>
      <c r="F304" s="33">
        <v>74602.248000010411</v>
      </c>
      <c r="G304" s="34" t="str">
        <f t="shared" si="12"/>
        <v>Esta perdido</v>
      </c>
      <c r="H304" s="34">
        <f t="shared" si="13"/>
        <v>41777.258880005837</v>
      </c>
      <c r="I304" s="34" t="str">
        <f t="shared" si="14"/>
        <v>DEBE PROMOVERSE</v>
      </c>
    </row>
    <row r="305" spans="1:9" x14ac:dyDescent="0.35">
      <c r="A305" s="31">
        <v>38046</v>
      </c>
      <c r="B305" s="32" t="s">
        <v>33</v>
      </c>
      <c r="C305" s="32" t="s">
        <v>18</v>
      </c>
      <c r="D305" s="32" t="s">
        <v>24</v>
      </c>
      <c r="E305" s="33">
        <v>26568000.000003889</v>
      </c>
      <c r="F305" s="33">
        <v>3586680.0000005253</v>
      </c>
      <c r="G305" s="34" t="str">
        <f t="shared" si="12"/>
        <v>Esta perdido</v>
      </c>
      <c r="H305" s="34">
        <f t="shared" si="13"/>
        <v>2008540.8000002943</v>
      </c>
      <c r="I305" s="34" t="str">
        <f t="shared" si="14"/>
        <v>DEBE PROMOVERSE</v>
      </c>
    </row>
    <row r="306" spans="1:9" x14ac:dyDescent="0.35">
      <c r="A306" s="31">
        <v>38046</v>
      </c>
      <c r="B306" s="32" t="s">
        <v>34</v>
      </c>
      <c r="C306" s="32" t="s">
        <v>21</v>
      </c>
      <c r="D306" s="32" t="s">
        <v>27</v>
      </c>
      <c r="E306" s="33">
        <v>3521700.0000005718</v>
      </c>
      <c r="F306" s="33">
        <v>176085.00000002861</v>
      </c>
      <c r="G306" s="34" t="str">
        <f t="shared" si="12"/>
        <v>Esta perdido</v>
      </c>
      <c r="H306" s="34">
        <f t="shared" si="13"/>
        <v>58636.305000009517</v>
      </c>
      <c r="I306" s="34" t="str">
        <f t="shared" si="14"/>
        <v>DEBE PROMOVERSE</v>
      </c>
    </row>
    <row r="307" spans="1:9" x14ac:dyDescent="0.35">
      <c r="A307" s="31">
        <v>38046</v>
      </c>
      <c r="B307" s="32" t="s">
        <v>34</v>
      </c>
      <c r="C307" s="32" t="s">
        <v>23</v>
      </c>
      <c r="D307" s="32" t="s">
        <v>27</v>
      </c>
      <c r="E307" s="33">
        <v>641926.32000010984</v>
      </c>
      <c r="F307" s="33">
        <v>6419.263200001099</v>
      </c>
      <c r="G307" s="34" t="str">
        <f t="shared" si="12"/>
        <v>Esta perdido</v>
      </c>
      <c r="H307" s="34">
        <f t="shared" si="13"/>
        <v>2137.6146456003657</v>
      </c>
      <c r="I307" s="34" t="str">
        <f t="shared" si="14"/>
        <v>DEBE PROMOVERSE</v>
      </c>
    </row>
    <row r="308" spans="1:9" x14ac:dyDescent="0.35">
      <c r="A308" s="31">
        <v>38046</v>
      </c>
      <c r="B308" s="32" t="s">
        <v>35</v>
      </c>
      <c r="C308" s="32" t="s">
        <v>26</v>
      </c>
      <c r="D308" s="32" t="s">
        <v>19</v>
      </c>
      <c r="E308" s="33">
        <v>303613.80000005494</v>
      </c>
      <c r="F308" s="33">
        <v>3036.1380000005493</v>
      </c>
      <c r="G308" s="34" t="str">
        <f t="shared" si="12"/>
        <v>Esta perdido</v>
      </c>
      <c r="H308" s="34">
        <f t="shared" si="13"/>
        <v>0</v>
      </c>
      <c r="I308" s="34" t="str">
        <f t="shared" si="14"/>
        <v>DEBE PROMOVERSE</v>
      </c>
    </row>
    <row r="309" spans="1:9" x14ac:dyDescent="0.35">
      <c r="A309" s="31">
        <v>38046</v>
      </c>
      <c r="B309" s="32" t="s">
        <v>35</v>
      </c>
      <c r="C309" s="32" t="s">
        <v>16</v>
      </c>
      <c r="D309" s="32" t="s">
        <v>19</v>
      </c>
      <c r="E309" s="33">
        <v>10692000.000002041</v>
      </c>
      <c r="F309" s="33">
        <v>1069200.0000002042</v>
      </c>
      <c r="G309" s="34" t="str">
        <f t="shared" si="12"/>
        <v>Esta perdido</v>
      </c>
      <c r="H309" s="34">
        <f t="shared" si="13"/>
        <v>0</v>
      </c>
      <c r="I309" s="34" t="str">
        <f t="shared" si="14"/>
        <v>DEBE PROMOVERSE</v>
      </c>
    </row>
    <row r="310" spans="1:9" x14ac:dyDescent="0.35">
      <c r="A310" s="31">
        <v>38046</v>
      </c>
      <c r="B310" s="32" t="s">
        <v>36</v>
      </c>
      <c r="C310" s="32" t="s">
        <v>30</v>
      </c>
      <c r="D310" s="32" t="s">
        <v>17</v>
      </c>
      <c r="E310" s="33">
        <v>1075660.3200002199</v>
      </c>
      <c r="F310" s="33">
        <v>53783.016000010997</v>
      </c>
      <c r="G310" s="34" t="str">
        <f t="shared" si="12"/>
        <v>Esta perdido</v>
      </c>
      <c r="H310" s="34">
        <f t="shared" si="13"/>
        <v>0</v>
      </c>
      <c r="I310" s="34" t="str">
        <f t="shared" si="14"/>
        <v>DEBE PROMOVERSE</v>
      </c>
    </row>
    <row r="311" spans="1:9" x14ac:dyDescent="0.35">
      <c r="A311" s="31">
        <v>38046</v>
      </c>
      <c r="B311" s="32" t="s">
        <v>36</v>
      </c>
      <c r="C311" s="32" t="s">
        <v>31</v>
      </c>
      <c r="D311" s="32" t="s">
        <v>17</v>
      </c>
      <c r="E311" s="33">
        <v>18792000.000004083</v>
      </c>
      <c r="F311" s="33">
        <v>1879200.0000004084</v>
      </c>
      <c r="G311" s="34" t="str">
        <f t="shared" si="12"/>
        <v>Esta perdido</v>
      </c>
      <c r="H311" s="34">
        <f t="shared" si="13"/>
        <v>0</v>
      </c>
      <c r="I311" s="34" t="str">
        <f t="shared" si="14"/>
        <v>DEBE PROMOVERSE</v>
      </c>
    </row>
    <row r="312" spans="1:9" x14ac:dyDescent="0.35">
      <c r="A312" s="31">
        <v>38046</v>
      </c>
      <c r="B312" s="32" t="s">
        <v>37</v>
      </c>
      <c r="C312" s="32" t="s">
        <v>43</v>
      </c>
      <c r="D312" s="32" t="s">
        <v>17</v>
      </c>
      <c r="E312" s="33">
        <v>2438100.000000569</v>
      </c>
      <c r="F312" s="33">
        <v>121905.00000002846</v>
      </c>
      <c r="G312" s="34" t="str">
        <f t="shared" si="12"/>
        <v>Esta perdido</v>
      </c>
      <c r="H312" s="34">
        <f t="shared" si="13"/>
        <v>0</v>
      </c>
      <c r="I312" s="34" t="str">
        <f t="shared" si="14"/>
        <v>DEBE PROMOVERSE</v>
      </c>
    </row>
    <row r="313" spans="1:9" x14ac:dyDescent="0.35">
      <c r="A313" s="31">
        <v>38046</v>
      </c>
      <c r="B313" s="32" t="s">
        <v>37</v>
      </c>
      <c r="C313" s="32" t="s">
        <v>13</v>
      </c>
      <c r="D313" s="32" t="s">
        <v>14</v>
      </c>
      <c r="E313" s="33">
        <v>433734.00000010984</v>
      </c>
      <c r="F313" s="33">
        <v>4337.3400000010988</v>
      </c>
      <c r="G313" s="34" t="str">
        <f t="shared" si="12"/>
        <v>Esta perdido</v>
      </c>
      <c r="H313" s="34">
        <f t="shared" si="13"/>
        <v>0</v>
      </c>
      <c r="I313" s="34" t="str">
        <f t="shared" si="14"/>
        <v>DEBE PROMOVERSE</v>
      </c>
    </row>
    <row r="314" spans="1:9" x14ac:dyDescent="0.35">
      <c r="A314" s="31">
        <v>38046</v>
      </c>
      <c r="B314" s="32" t="s">
        <v>38</v>
      </c>
      <c r="C314" s="32" t="s">
        <v>39</v>
      </c>
      <c r="D314" s="32" t="s">
        <v>14</v>
      </c>
      <c r="E314" s="33">
        <v>199517.64000005726</v>
      </c>
      <c r="F314" s="33">
        <v>1995.1764000005726</v>
      </c>
      <c r="G314" s="34" t="str">
        <f t="shared" si="12"/>
        <v>Esta perdido</v>
      </c>
      <c r="H314" s="34">
        <f t="shared" si="13"/>
        <v>0</v>
      </c>
      <c r="I314" s="34" t="str">
        <f t="shared" si="14"/>
        <v>DEBE PROMOVERSE</v>
      </c>
    </row>
    <row r="315" spans="1:9" x14ac:dyDescent="0.35">
      <c r="A315" s="31">
        <v>38046</v>
      </c>
      <c r="B315" s="32" t="s">
        <v>38</v>
      </c>
      <c r="C315" s="32" t="s">
        <v>18</v>
      </c>
      <c r="D315" s="32" t="s">
        <v>22</v>
      </c>
      <c r="E315" s="33">
        <v>6804000.0000021597</v>
      </c>
      <c r="F315" s="33">
        <v>5443200.0000017285</v>
      </c>
      <c r="G315" s="34" t="str">
        <f t="shared" si="12"/>
        <v>Esta perdido</v>
      </c>
      <c r="H315" s="34">
        <f t="shared" si="13"/>
        <v>0</v>
      </c>
      <c r="I315" s="34" t="str">
        <f t="shared" si="14"/>
        <v>DEBE PROMOVERSE</v>
      </c>
    </row>
    <row r="316" spans="1:9" x14ac:dyDescent="0.35">
      <c r="A316" s="31">
        <v>38046</v>
      </c>
      <c r="B316" s="32" t="s">
        <v>40</v>
      </c>
      <c r="C316" s="32" t="s">
        <v>21</v>
      </c>
      <c r="D316" s="32" t="s">
        <v>22</v>
      </c>
      <c r="E316" s="33">
        <v>659275.6800002302</v>
      </c>
      <c r="F316" s="33">
        <v>6592.756800002302</v>
      </c>
      <c r="G316" s="34" t="str">
        <f t="shared" si="12"/>
        <v>Esta perdido</v>
      </c>
      <c r="H316" s="34">
        <f t="shared" si="13"/>
        <v>0</v>
      </c>
      <c r="I316" s="34" t="str">
        <f t="shared" si="14"/>
        <v>DEBE PROMOVERSE</v>
      </c>
    </row>
    <row r="317" spans="1:9" x14ac:dyDescent="0.35">
      <c r="A317" s="31">
        <v>38046</v>
      </c>
      <c r="B317" s="32" t="s">
        <v>40</v>
      </c>
      <c r="C317" s="32" t="s">
        <v>23</v>
      </c>
      <c r="D317" s="32" t="s">
        <v>28</v>
      </c>
      <c r="E317" s="33">
        <v>11016000.000004297</v>
      </c>
      <c r="F317" s="33">
        <v>1101600.0000004298</v>
      </c>
      <c r="G317" s="34" t="str">
        <f t="shared" si="12"/>
        <v>Esta perdido</v>
      </c>
      <c r="H317" s="34">
        <f t="shared" si="13"/>
        <v>0</v>
      </c>
      <c r="I317" s="34" t="str">
        <f t="shared" si="14"/>
        <v>DEBE PROMOVERSE</v>
      </c>
    </row>
    <row r="318" spans="1:9" x14ac:dyDescent="0.35">
      <c r="A318" s="31">
        <v>38046</v>
      </c>
      <c r="B318" s="32" t="s">
        <v>41</v>
      </c>
      <c r="C318" s="32" t="s">
        <v>26</v>
      </c>
      <c r="D318" s="32" t="s">
        <v>28</v>
      </c>
      <c r="E318" s="33">
        <v>1354500.0000006021</v>
      </c>
      <c r="F318" s="33">
        <v>67725.000000030108</v>
      </c>
      <c r="G318" s="34" t="str">
        <f t="shared" si="12"/>
        <v>Esta perdido</v>
      </c>
      <c r="H318" s="34">
        <f t="shared" si="13"/>
        <v>0</v>
      </c>
      <c r="I318" s="34" t="str">
        <f t="shared" si="14"/>
        <v>DEBE PROMOVERSE</v>
      </c>
    </row>
    <row r="319" spans="1:9" x14ac:dyDescent="0.35">
      <c r="A319" s="31">
        <v>38046</v>
      </c>
      <c r="B319" s="32" t="s">
        <v>41</v>
      </c>
      <c r="C319" s="32" t="s">
        <v>16</v>
      </c>
      <c r="D319" s="32" t="s">
        <v>24</v>
      </c>
      <c r="E319" s="33">
        <v>225541.68000011568</v>
      </c>
      <c r="F319" s="33">
        <v>2255.4168000011568</v>
      </c>
      <c r="G319" s="34" t="str">
        <f t="shared" si="12"/>
        <v>Esta perdido</v>
      </c>
      <c r="H319" s="34">
        <f t="shared" si="13"/>
        <v>0</v>
      </c>
      <c r="I319" s="34" t="str">
        <f t="shared" si="14"/>
        <v>DEBE PROMOVERSE</v>
      </c>
    </row>
    <row r="320" spans="1:9" x14ac:dyDescent="0.35">
      <c r="A320" s="31">
        <v>38046</v>
      </c>
      <c r="B320" s="32" t="s">
        <v>42</v>
      </c>
      <c r="C320" s="32" t="s">
        <v>30</v>
      </c>
      <c r="D320" s="32" t="s">
        <v>24</v>
      </c>
      <c r="E320" s="33">
        <v>95421.480000057549</v>
      </c>
      <c r="F320" s="33">
        <v>954.21480000057545</v>
      </c>
      <c r="G320" s="34" t="str">
        <f t="shared" si="12"/>
        <v>Esta perdido</v>
      </c>
      <c r="H320" s="34">
        <f t="shared" si="13"/>
        <v>0</v>
      </c>
      <c r="I320" s="34" t="str">
        <f t="shared" si="14"/>
        <v>DEBE PROMOVERSE</v>
      </c>
    </row>
    <row r="321" spans="1:9" x14ac:dyDescent="0.35">
      <c r="A321" s="31">
        <v>38046</v>
      </c>
      <c r="B321" s="32" t="s">
        <v>42</v>
      </c>
      <c r="C321" s="32" t="s">
        <v>31</v>
      </c>
      <c r="D321" s="32" t="s">
        <v>27</v>
      </c>
      <c r="E321" s="33">
        <v>2916000.0000021495</v>
      </c>
      <c r="F321" s="33">
        <v>145800.00000010748</v>
      </c>
      <c r="G321" s="34" t="str">
        <f t="shared" si="12"/>
        <v>Esta perdido</v>
      </c>
      <c r="H321" s="34">
        <f t="shared" si="13"/>
        <v>0</v>
      </c>
      <c r="I321" s="34" t="str">
        <f t="shared" si="14"/>
        <v>DEBE PROMOVERSE</v>
      </c>
    </row>
    <row r="322" spans="1:9" x14ac:dyDescent="0.35">
      <c r="A322" s="31">
        <v>38046</v>
      </c>
      <c r="B322" s="32" t="s">
        <v>12</v>
      </c>
      <c r="C322" s="32" t="s">
        <v>43</v>
      </c>
      <c r="D322" s="32" t="s">
        <v>27</v>
      </c>
      <c r="E322" s="33">
        <v>242891.04000024172</v>
      </c>
      <c r="F322" s="33">
        <v>2428.9104000024172</v>
      </c>
      <c r="G322" s="34" t="str">
        <f t="shared" si="12"/>
        <v>Esta perdido</v>
      </c>
      <c r="H322" s="34">
        <f t="shared" si="13"/>
        <v>808.82716320080488</v>
      </c>
      <c r="I322" s="34" t="str">
        <f t="shared" si="14"/>
        <v>DEBE PROMOVERSE</v>
      </c>
    </row>
    <row r="323" spans="1:9" x14ac:dyDescent="0.35">
      <c r="A323" s="31">
        <v>38046</v>
      </c>
      <c r="B323" s="32" t="s">
        <v>15</v>
      </c>
      <c r="C323" s="32" t="s">
        <v>13</v>
      </c>
      <c r="D323" s="32" t="s">
        <v>19</v>
      </c>
      <c r="E323" s="33">
        <v>53068392</v>
      </c>
      <c r="F323" s="33">
        <v>9021626.6400000006</v>
      </c>
      <c r="G323" s="34" t="str">
        <f t="shared" si="12"/>
        <v>Esta perdido</v>
      </c>
      <c r="H323" s="34">
        <f t="shared" si="13"/>
        <v>5052110.9184000008</v>
      </c>
      <c r="I323" s="34">
        <f t="shared" si="14"/>
        <v>44046765.359999999</v>
      </c>
    </row>
    <row r="324" spans="1:9" x14ac:dyDescent="0.35">
      <c r="A324" s="31">
        <v>38046</v>
      </c>
      <c r="B324" s="32" t="s">
        <v>15</v>
      </c>
      <c r="C324" s="32" t="s">
        <v>39</v>
      </c>
      <c r="D324" s="32" t="s">
        <v>19</v>
      </c>
      <c r="E324" s="33">
        <v>7671827.7999999998</v>
      </c>
      <c r="F324" s="33">
        <v>6137462.2400000002</v>
      </c>
      <c r="G324" s="34" t="str">
        <f t="shared" ref="G324:G387" si="15">IF(AND(B324="Sánchez",F324&gt;5000000,C324="Zona F"),"Lo encontramos","Esta perdido")</f>
        <v>Esta perdido</v>
      </c>
      <c r="H324" s="34">
        <f t="shared" ref="H324:H387" si="16">IF(OR(B324="Pineda",B324="Bonilla"),F324*33.3%,IF(OR(B324="Sánchez",B324="Martínez"),F324*56%,0))</f>
        <v>3436978.8544000005</v>
      </c>
      <c r="I324" s="34" t="str">
        <f t="shared" ref="I324:I387" si="17">IF((E324+F324)&lt;34000000,"DEBE PROMOVERSE",E324-F324)</f>
        <v>DEBE PROMOVERSE</v>
      </c>
    </row>
    <row r="325" spans="1:9" x14ac:dyDescent="0.35">
      <c r="A325" s="31">
        <v>38046</v>
      </c>
      <c r="B325" s="32" t="s">
        <v>20</v>
      </c>
      <c r="C325" s="32" t="s">
        <v>18</v>
      </c>
      <c r="D325" s="32" t="s">
        <v>17</v>
      </c>
      <c r="E325" s="33">
        <v>1527142.7152800001</v>
      </c>
      <c r="F325" s="33">
        <v>76357.135764000006</v>
      </c>
      <c r="G325" s="34" t="str">
        <f t="shared" si="15"/>
        <v>Esta perdido</v>
      </c>
      <c r="H325" s="34">
        <f t="shared" si="16"/>
        <v>0</v>
      </c>
      <c r="I325" s="34" t="str">
        <f t="shared" si="17"/>
        <v>DEBE PROMOVERSE</v>
      </c>
    </row>
    <row r="326" spans="1:9" x14ac:dyDescent="0.35">
      <c r="A326" s="31">
        <v>38046</v>
      </c>
      <c r="B326" s="32" t="s">
        <v>20</v>
      </c>
      <c r="C326" s="32" t="s">
        <v>21</v>
      </c>
      <c r="D326" s="32" t="s">
        <v>17</v>
      </c>
      <c r="E326" s="33">
        <v>790147.68560000008</v>
      </c>
      <c r="F326" s="33">
        <v>7901.4768560000011</v>
      </c>
      <c r="G326" s="34" t="str">
        <f t="shared" si="15"/>
        <v>Esta perdido</v>
      </c>
      <c r="H326" s="34">
        <f t="shared" si="16"/>
        <v>0</v>
      </c>
      <c r="I326" s="34" t="str">
        <f t="shared" si="17"/>
        <v>DEBE PROMOVERSE</v>
      </c>
    </row>
    <row r="327" spans="1:9" x14ac:dyDescent="0.35">
      <c r="A327" s="31">
        <v>38046</v>
      </c>
      <c r="B327" s="32" t="s">
        <v>25</v>
      </c>
      <c r="C327" s="32" t="s">
        <v>23</v>
      </c>
      <c r="D327" s="32" t="s">
        <v>17</v>
      </c>
      <c r="E327" s="33">
        <v>30504708</v>
      </c>
      <c r="F327" s="33">
        <v>4575706.2</v>
      </c>
      <c r="G327" s="34" t="str">
        <f t="shared" si="15"/>
        <v>Esta perdido</v>
      </c>
      <c r="H327" s="34">
        <f t="shared" si="16"/>
        <v>0</v>
      </c>
      <c r="I327" s="34">
        <f t="shared" si="17"/>
        <v>25929001.800000001</v>
      </c>
    </row>
    <row r="328" spans="1:9" x14ac:dyDescent="0.35">
      <c r="A328" s="31">
        <v>38046</v>
      </c>
      <c r="B328" s="32" t="s">
        <v>25</v>
      </c>
      <c r="C328" s="32" t="s">
        <v>26</v>
      </c>
      <c r="D328" s="32" t="s">
        <v>14</v>
      </c>
      <c r="E328" s="33">
        <v>3373201.3660800001</v>
      </c>
      <c r="F328" s="33">
        <v>168660.06830400001</v>
      </c>
      <c r="G328" s="34" t="str">
        <f t="shared" si="15"/>
        <v>Esta perdido</v>
      </c>
      <c r="H328" s="34">
        <f t="shared" si="16"/>
        <v>0</v>
      </c>
      <c r="I328" s="34" t="str">
        <f t="shared" si="17"/>
        <v>DEBE PROMOVERSE</v>
      </c>
    </row>
    <row r="329" spans="1:9" x14ac:dyDescent="0.35">
      <c r="A329" s="31">
        <v>38046</v>
      </c>
      <c r="B329" s="32" t="s">
        <v>29</v>
      </c>
      <c r="C329" s="32" t="s">
        <v>16</v>
      </c>
      <c r="D329" s="32" t="s">
        <v>14</v>
      </c>
      <c r="E329" s="33">
        <v>64979928</v>
      </c>
      <c r="F329" s="33">
        <v>11046587.760000002</v>
      </c>
      <c r="G329" s="34" t="str">
        <f t="shared" si="15"/>
        <v>Esta perdido</v>
      </c>
      <c r="H329" s="34">
        <f t="shared" si="16"/>
        <v>0</v>
      </c>
      <c r="I329" s="34">
        <f t="shared" si="17"/>
        <v>53933340.239999995</v>
      </c>
    </row>
    <row r="330" spans="1:9" x14ac:dyDescent="0.35">
      <c r="A330" s="31">
        <v>38046</v>
      </c>
      <c r="B330" s="32" t="s">
        <v>29</v>
      </c>
      <c r="C330" s="32" t="s">
        <v>30</v>
      </c>
      <c r="D330" s="32" t="s">
        <v>22</v>
      </c>
      <c r="E330" s="33">
        <v>9331722.4000000004</v>
      </c>
      <c r="F330" s="33">
        <v>7465377.9200000009</v>
      </c>
      <c r="G330" s="34" t="str">
        <f t="shared" si="15"/>
        <v>Esta perdido</v>
      </c>
      <c r="H330" s="34">
        <f t="shared" si="16"/>
        <v>0</v>
      </c>
      <c r="I330" s="34" t="str">
        <f t="shared" si="17"/>
        <v>DEBE PROMOVERSE</v>
      </c>
    </row>
    <row r="331" spans="1:9" x14ac:dyDescent="0.35">
      <c r="A331" s="31">
        <v>38046</v>
      </c>
      <c r="B331" s="32" t="s">
        <v>32</v>
      </c>
      <c r="C331" s="32" t="s">
        <v>31</v>
      </c>
      <c r="D331" s="32" t="s">
        <v>22</v>
      </c>
      <c r="E331" s="33">
        <v>1846058.6507999999</v>
      </c>
      <c r="F331" s="33">
        <v>92302.932540000009</v>
      </c>
      <c r="G331" s="34" t="str">
        <f t="shared" si="15"/>
        <v>Esta perdido</v>
      </c>
      <c r="H331" s="34">
        <f t="shared" si="16"/>
        <v>0</v>
      </c>
      <c r="I331" s="34" t="str">
        <f t="shared" si="17"/>
        <v>DEBE PROMOVERSE</v>
      </c>
    </row>
    <row r="332" spans="1:9" x14ac:dyDescent="0.35">
      <c r="A332" s="31">
        <v>38046</v>
      </c>
      <c r="B332" s="32" t="s">
        <v>32</v>
      </c>
      <c r="C332" s="32" t="s">
        <v>43</v>
      </c>
      <c r="D332" s="32" t="s">
        <v>28</v>
      </c>
      <c r="E332" s="33">
        <v>949605.65336000011</v>
      </c>
      <c r="F332" s="33">
        <v>9496.0565336000018</v>
      </c>
      <c r="G332" s="34" t="str">
        <f t="shared" si="15"/>
        <v>Esta perdido</v>
      </c>
      <c r="H332" s="34">
        <f t="shared" si="16"/>
        <v>0</v>
      </c>
      <c r="I332" s="34" t="str">
        <f t="shared" si="17"/>
        <v>DEBE PROMOVERSE</v>
      </c>
    </row>
    <row r="333" spans="1:9" x14ac:dyDescent="0.35">
      <c r="A333" s="31">
        <v>38046</v>
      </c>
      <c r="B333" s="32" t="s">
        <v>33</v>
      </c>
      <c r="C333" s="32" t="s">
        <v>13</v>
      </c>
      <c r="D333" s="32" t="s">
        <v>28</v>
      </c>
      <c r="E333" s="33">
        <v>36460476</v>
      </c>
      <c r="F333" s="33">
        <v>5469071.3999999994</v>
      </c>
      <c r="G333" s="34" t="str">
        <f t="shared" si="15"/>
        <v>Esta perdido</v>
      </c>
      <c r="H333" s="34">
        <f t="shared" si="16"/>
        <v>3062679.9840000002</v>
      </c>
      <c r="I333" s="34">
        <f t="shared" si="17"/>
        <v>30991404.600000001</v>
      </c>
    </row>
    <row r="334" spans="1:9" x14ac:dyDescent="0.35">
      <c r="A334" s="31">
        <v>38046</v>
      </c>
      <c r="B334" s="32" t="s">
        <v>33</v>
      </c>
      <c r="C334" s="32" t="s">
        <v>39</v>
      </c>
      <c r="D334" s="32" t="s">
        <v>24</v>
      </c>
      <c r="E334" s="33">
        <v>4011033.2371200002</v>
      </c>
      <c r="F334" s="33">
        <v>200551.66185600002</v>
      </c>
      <c r="G334" s="34" t="str">
        <f t="shared" si="15"/>
        <v>Esta perdido</v>
      </c>
      <c r="H334" s="34">
        <f t="shared" si="16"/>
        <v>112308.93063936003</v>
      </c>
      <c r="I334" s="34" t="str">
        <f t="shared" si="17"/>
        <v>DEBE PROMOVERSE</v>
      </c>
    </row>
    <row r="335" spans="1:9" x14ac:dyDescent="0.35">
      <c r="A335" s="31">
        <v>38046</v>
      </c>
      <c r="B335" s="32" t="s">
        <v>34</v>
      </c>
      <c r="C335" s="32" t="s">
        <v>18</v>
      </c>
      <c r="D335" s="32" t="s">
        <v>24</v>
      </c>
      <c r="E335" s="33">
        <v>76891464</v>
      </c>
      <c r="F335" s="33">
        <v>13071548.880000001</v>
      </c>
      <c r="G335" s="34" t="str">
        <f t="shared" si="15"/>
        <v>Esta perdido</v>
      </c>
      <c r="H335" s="34">
        <f t="shared" si="16"/>
        <v>4352825.7770400001</v>
      </c>
      <c r="I335" s="34">
        <f t="shared" si="17"/>
        <v>63819915.119999997</v>
      </c>
    </row>
    <row r="336" spans="1:9" x14ac:dyDescent="0.35">
      <c r="A336" s="31">
        <v>38046</v>
      </c>
      <c r="B336" s="32" t="s">
        <v>34</v>
      </c>
      <c r="C336" s="32" t="s">
        <v>21</v>
      </c>
      <c r="D336" s="32" t="s">
        <v>27</v>
      </c>
      <c r="E336" s="33">
        <v>10991617</v>
      </c>
      <c r="F336" s="33">
        <v>1099161.7</v>
      </c>
      <c r="G336" s="34" t="str">
        <f t="shared" si="15"/>
        <v>Esta perdido</v>
      </c>
      <c r="H336" s="34">
        <f t="shared" si="16"/>
        <v>366020.84609999997</v>
      </c>
      <c r="I336" s="34" t="str">
        <f t="shared" si="17"/>
        <v>DEBE PROMOVERSE</v>
      </c>
    </row>
    <row r="337" spans="1:9" x14ac:dyDescent="0.35">
      <c r="A337" s="31">
        <v>38046</v>
      </c>
      <c r="B337" s="32" t="s">
        <v>35</v>
      </c>
      <c r="C337" s="32" t="s">
        <v>23</v>
      </c>
      <c r="D337" s="32" t="s">
        <v>27</v>
      </c>
      <c r="E337" s="33">
        <v>2164974.5863199998</v>
      </c>
      <c r="F337" s="33">
        <v>108248.729316</v>
      </c>
      <c r="G337" s="34" t="str">
        <f t="shared" si="15"/>
        <v>Esta perdido</v>
      </c>
      <c r="H337" s="34">
        <f t="shared" si="16"/>
        <v>0</v>
      </c>
      <c r="I337" s="34" t="str">
        <f t="shared" si="17"/>
        <v>DEBE PROMOVERSE</v>
      </c>
    </row>
    <row r="338" spans="1:9" x14ac:dyDescent="0.35">
      <c r="A338" s="31">
        <v>38046</v>
      </c>
      <c r="B338" s="32" t="s">
        <v>35</v>
      </c>
      <c r="C338" s="32" t="s">
        <v>26</v>
      </c>
      <c r="D338" s="32" t="s">
        <v>19</v>
      </c>
      <c r="E338" s="33">
        <v>1109063.62112</v>
      </c>
      <c r="F338" s="33">
        <v>55453.181056000001</v>
      </c>
      <c r="G338" s="34" t="str">
        <f t="shared" si="15"/>
        <v>Esta perdido</v>
      </c>
      <c r="H338" s="34">
        <f t="shared" si="16"/>
        <v>0</v>
      </c>
      <c r="I338" s="34" t="str">
        <f t="shared" si="17"/>
        <v>DEBE PROMOVERSE</v>
      </c>
    </row>
    <row r="339" spans="1:9" x14ac:dyDescent="0.35">
      <c r="A339" s="31">
        <v>38046</v>
      </c>
      <c r="B339" s="32" t="s">
        <v>36</v>
      </c>
      <c r="C339" s="32" t="s">
        <v>16</v>
      </c>
      <c r="D339" s="32" t="s">
        <v>19</v>
      </c>
      <c r="E339" s="33">
        <v>42416244</v>
      </c>
      <c r="F339" s="33">
        <v>6362436.5999999996</v>
      </c>
      <c r="G339" s="34" t="str">
        <f t="shared" si="15"/>
        <v>Esta perdido</v>
      </c>
      <c r="H339" s="34">
        <f t="shared" si="16"/>
        <v>0</v>
      </c>
      <c r="I339" s="34">
        <f t="shared" si="17"/>
        <v>36053807.399999999</v>
      </c>
    </row>
    <row r="340" spans="1:9" x14ac:dyDescent="0.35">
      <c r="A340" s="31">
        <v>38046</v>
      </c>
      <c r="B340" s="32" t="s">
        <v>36</v>
      </c>
      <c r="C340" s="32" t="s">
        <v>30</v>
      </c>
      <c r="D340" s="32" t="s">
        <v>17</v>
      </c>
      <c r="E340" s="33">
        <v>4648865.1081599994</v>
      </c>
      <c r="F340" s="33">
        <v>232443.25540799997</v>
      </c>
      <c r="G340" s="34" t="str">
        <f t="shared" si="15"/>
        <v>Esta perdido</v>
      </c>
      <c r="H340" s="34">
        <f t="shared" si="16"/>
        <v>0</v>
      </c>
      <c r="I340" s="34" t="str">
        <f t="shared" si="17"/>
        <v>DEBE PROMOVERSE</v>
      </c>
    </row>
    <row r="341" spans="1:9" x14ac:dyDescent="0.35">
      <c r="A341" s="31">
        <v>38046</v>
      </c>
      <c r="B341" s="32" t="s">
        <v>37</v>
      </c>
      <c r="C341" s="32" t="s">
        <v>31</v>
      </c>
      <c r="D341" s="32" t="s">
        <v>17</v>
      </c>
      <c r="E341" s="33">
        <v>88803000</v>
      </c>
      <c r="F341" s="33">
        <v>15096510.000000002</v>
      </c>
      <c r="G341" s="34" t="str">
        <f t="shared" si="15"/>
        <v>Esta perdido</v>
      </c>
      <c r="H341" s="34">
        <f t="shared" si="16"/>
        <v>0</v>
      </c>
      <c r="I341" s="34">
        <f t="shared" si="17"/>
        <v>73706490</v>
      </c>
    </row>
    <row r="342" spans="1:9" x14ac:dyDescent="0.35">
      <c r="A342" s="31">
        <v>38046</v>
      </c>
      <c r="B342" s="32" t="s">
        <v>37</v>
      </c>
      <c r="C342" s="32" t="s">
        <v>43</v>
      </c>
      <c r="D342" s="32" t="s">
        <v>17</v>
      </c>
      <c r="E342" s="33">
        <v>12651511.599999998</v>
      </c>
      <c r="F342" s="33">
        <v>1265151.1599999999</v>
      </c>
      <c r="G342" s="34" t="str">
        <f t="shared" si="15"/>
        <v>Esta perdido</v>
      </c>
      <c r="H342" s="34">
        <f t="shared" si="16"/>
        <v>0</v>
      </c>
      <c r="I342" s="34" t="str">
        <f t="shared" si="17"/>
        <v>DEBE PROMOVERSE</v>
      </c>
    </row>
    <row r="343" spans="1:9" x14ac:dyDescent="0.35">
      <c r="A343" s="31">
        <v>38046</v>
      </c>
      <c r="B343" s="32" t="s">
        <v>38</v>
      </c>
      <c r="C343" s="32" t="s">
        <v>13</v>
      </c>
      <c r="D343" s="32" t="s">
        <v>14</v>
      </c>
      <c r="E343" s="33">
        <v>2483890.5218400001</v>
      </c>
      <c r="F343" s="33">
        <v>124194.52609200001</v>
      </c>
      <c r="G343" s="34" t="str">
        <f t="shared" si="15"/>
        <v>Esta perdido</v>
      </c>
      <c r="H343" s="34">
        <f t="shared" si="16"/>
        <v>0</v>
      </c>
      <c r="I343" s="34" t="str">
        <f t="shared" si="17"/>
        <v>DEBE PROMOVERSE</v>
      </c>
    </row>
    <row r="344" spans="1:9" x14ac:dyDescent="0.35">
      <c r="A344" s="31">
        <v>38046</v>
      </c>
      <c r="B344" s="32" t="s">
        <v>38</v>
      </c>
      <c r="C344" s="32" t="s">
        <v>39</v>
      </c>
      <c r="D344" s="32" t="s">
        <v>14</v>
      </c>
      <c r="E344" s="33">
        <v>1268521.5888800002</v>
      </c>
      <c r="F344" s="33">
        <v>63426.07944400001</v>
      </c>
      <c r="G344" s="34" t="str">
        <f t="shared" si="15"/>
        <v>Esta perdido</v>
      </c>
      <c r="H344" s="34">
        <f t="shared" si="16"/>
        <v>0</v>
      </c>
      <c r="I344" s="34" t="str">
        <f t="shared" si="17"/>
        <v>DEBE PROMOVERSE</v>
      </c>
    </row>
    <row r="345" spans="1:9" x14ac:dyDescent="0.35">
      <c r="A345" s="31">
        <v>38046</v>
      </c>
      <c r="B345" s="32" t="s">
        <v>40</v>
      </c>
      <c r="C345" s="32" t="s">
        <v>18</v>
      </c>
      <c r="D345" s="32" t="s">
        <v>22</v>
      </c>
      <c r="E345" s="33">
        <v>48372012</v>
      </c>
      <c r="F345" s="33">
        <v>7255801.7999999998</v>
      </c>
      <c r="G345" s="34" t="str">
        <f t="shared" si="15"/>
        <v>Esta perdido</v>
      </c>
      <c r="H345" s="34">
        <f t="shared" si="16"/>
        <v>0</v>
      </c>
      <c r="I345" s="34">
        <f t="shared" si="17"/>
        <v>41116210.200000003</v>
      </c>
    </row>
    <row r="346" spans="1:9" x14ac:dyDescent="0.35">
      <c r="A346" s="31">
        <v>38046</v>
      </c>
      <c r="B346" s="32" t="s">
        <v>40</v>
      </c>
      <c r="C346" s="32" t="s">
        <v>21</v>
      </c>
      <c r="D346" s="32" t="s">
        <v>22</v>
      </c>
      <c r="E346" s="33">
        <v>5286696.9791999999</v>
      </c>
      <c r="F346" s="33">
        <v>4229357.5833600005</v>
      </c>
      <c r="G346" s="34" t="str">
        <f t="shared" si="15"/>
        <v>Esta perdido</v>
      </c>
      <c r="H346" s="34">
        <f t="shared" si="16"/>
        <v>0</v>
      </c>
      <c r="I346" s="34" t="str">
        <f t="shared" si="17"/>
        <v>DEBE PROMOVERSE</v>
      </c>
    </row>
    <row r="347" spans="1:9" x14ac:dyDescent="0.35">
      <c r="A347" s="31">
        <v>38046</v>
      </c>
      <c r="B347" s="32" t="s">
        <v>41</v>
      </c>
      <c r="C347" s="32" t="s">
        <v>23</v>
      </c>
      <c r="D347" s="32" t="s">
        <v>28</v>
      </c>
      <c r="E347" s="33">
        <v>100714536</v>
      </c>
      <c r="F347" s="33">
        <v>17121471.120000001</v>
      </c>
      <c r="G347" s="34" t="str">
        <f t="shared" si="15"/>
        <v>Esta perdido</v>
      </c>
      <c r="H347" s="34">
        <f t="shared" si="16"/>
        <v>0</v>
      </c>
      <c r="I347" s="34">
        <f t="shared" si="17"/>
        <v>83593064.879999995</v>
      </c>
    </row>
    <row r="348" spans="1:9" x14ac:dyDescent="0.35">
      <c r="A348" s="31">
        <v>38046</v>
      </c>
      <c r="B348" s="32" t="s">
        <v>41</v>
      </c>
      <c r="C348" s="32" t="s">
        <v>26</v>
      </c>
      <c r="D348" s="32" t="s">
        <v>28</v>
      </c>
      <c r="E348" s="33">
        <v>14311406.200000001</v>
      </c>
      <c r="F348" s="33">
        <v>1431140.62</v>
      </c>
      <c r="G348" s="34" t="str">
        <f t="shared" si="15"/>
        <v>Esta perdido</v>
      </c>
      <c r="H348" s="34">
        <f t="shared" si="16"/>
        <v>0</v>
      </c>
      <c r="I348" s="34" t="str">
        <f t="shared" si="17"/>
        <v>DEBE PROMOVERSE</v>
      </c>
    </row>
    <row r="349" spans="1:9" x14ac:dyDescent="0.35">
      <c r="A349" s="31">
        <v>38046</v>
      </c>
      <c r="B349" s="32" t="s">
        <v>42</v>
      </c>
      <c r="C349" s="32" t="s">
        <v>16</v>
      </c>
      <c r="D349" s="32" t="s">
        <v>24</v>
      </c>
      <c r="E349" s="33">
        <v>2802806.4573599999</v>
      </c>
      <c r="F349" s="33">
        <v>140140.32286799999</v>
      </c>
      <c r="G349" s="34" t="str">
        <f t="shared" si="15"/>
        <v>Esta perdido</v>
      </c>
      <c r="H349" s="34">
        <f t="shared" si="16"/>
        <v>0</v>
      </c>
      <c r="I349" s="34" t="str">
        <f t="shared" si="17"/>
        <v>DEBE PROMOVERSE</v>
      </c>
    </row>
    <row r="350" spans="1:9" x14ac:dyDescent="0.35">
      <c r="A350" s="31">
        <v>38046</v>
      </c>
      <c r="B350" s="32" t="s">
        <v>42</v>
      </c>
      <c r="C350" s="32" t="s">
        <v>30</v>
      </c>
      <c r="D350" s="32" t="s">
        <v>24</v>
      </c>
      <c r="E350" s="33">
        <v>1427979.5566400001</v>
      </c>
      <c r="F350" s="33">
        <v>71398.977832000004</v>
      </c>
      <c r="G350" s="34" t="str">
        <f t="shared" si="15"/>
        <v>Esta perdido</v>
      </c>
      <c r="H350" s="34">
        <f t="shared" si="16"/>
        <v>0</v>
      </c>
      <c r="I350" s="34" t="str">
        <f t="shared" si="17"/>
        <v>DEBE PROMOVERSE</v>
      </c>
    </row>
    <row r="351" spans="1:9" x14ac:dyDescent="0.35">
      <c r="A351" s="31">
        <v>38046</v>
      </c>
      <c r="B351" s="32" t="s">
        <v>12</v>
      </c>
      <c r="C351" s="32" t="s">
        <v>31</v>
      </c>
      <c r="D351" s="32" t="s">
        <v>27</v>
      </c>
      <c r="E351" s="33">
        <v>54327780</v>
      </c>
      <c r="F351" s="33">
        <v>9235722.6000000015</v>
      </c>
      <c r="G351" s="34" t="str">
        <f t="shared" si="15"/>
        <v>Esta perdido</v>
      </c>
      <c r="H351" s="34">
        <f t="shared" si="16"/>
        <v>3075495.6258</v>
      </c>
      <c r="I351" s="34">
        <f t="shared" si="17"/>
        <v>45092057.399999999</v>
      </c>
    </row>
    <row r="352" spans="1:9" x14ac:dyDescent="0.35">
      <c r="A352" s="31">
        <v>38046</v>
      </c>
      <c r="B352" s="32" t="s">
        <v>15</v>
      </c>
      <c r="C352" s="32" t="s">
        <v>43</v>
      </c>
      <c r="D352" s="32" t="s">
        <v>27</v>
      </c>
      <c r="E352" s="33">
        <v>5924528.8502399996</v>
      </c>
      <c r="F352" s="33">
        <v>4739623.0801919997</v>
      </c>
      <c r="G352" s="34" t="str">
        <f t="shared" si="15"/>
        <v>Esta perdido</v>
      </c>
      <c r="H352" s="34">
        <f t="shared" si="16"/>
        <v>2654188.9249075199</v>
      </c>
      <c r="I352" s="34" t="str">
        <f t="shared" si="17"/>
        <v>DEBE PROMOVERSE</v>
      </c>
    </row>
    <row r="353" spans="1:9" x14ac:dyDescent="0.35">
      <c r="A353" s="31">
        <v>38046</v>
      </c>
      <c r="B353" s="32" t="s">
        <v>15</v>
      </c>
      <c r="C353" s="32" t="s">
        <v>13</v>
      </c>
      <c r="D353" s="32" t="s">
        <v>19</v>
      </c>
      <c r="E353" s="33">
        <v>112626072</v>
      </c>
      <c r="F353" s="33">
        <v>19146432.240000002</v>
      </c>
      <c r="G353" s="34" t="str">
        <f t="shared" si="15"/>
        <v>Esta perdido</v>
      </c>
      <c r="H353" s="34">
        <f t="shared" si="16"/>
        <v>10722002.054400003</v>
      </c>
      <c r="I353" s="34">
        <f t="shared" si="17"/>
        <v>93479639.75999999</v>
      </c>
    </row>
    <row r="354" spans="1:9" x14ac:dyDescent="0.35">
      <c r="A354" s="31">
        <v>38046</v>
      </c>
      <c r="B354" s="32" t="s">
        <v>20</v>
      </c>
      <c r="C354" s="32" t="s">
        <v>39</v>
      </c>
      <c r="D354" s="32" t="s">
        <v>19</v>
      </c>
      <c r="E354" s="33">
        <v>15971300.799999999</v>
      </c>
      <c r="F354" s="33">
        <v>1597130.08</v>
      </c>
      <c r="G354" s="34" t="str">
        <f t="shared" si="15"/>
        <v>Esta perdido</v>
      </c>
      <c r="H354" s="34">
        <f t="shared" si="16"/>
        <v>0</v>
      </c>
      <c r="I354" s="34" t="str">
        <f t="shared" si="17"/>
        <v>DEBE PROMOVERSE</v>
      </c>
    </row>
    <row r="355" spans="1:9" x14ac:dyDescent="0.35">
      <c r="A355" s="31">
        <v>38046</v>
      </c>
      <c r="B355" s="32" t="s">
        <v>20</v>
      </c>
      <c r="C355" s="32" t="s">
        <v>18</v>
      </c>
      <c r="D355" s="32" t="s">
        <v>17</v>
      </c>
      <c r="E355" s="33">
        <v>3121722.3928800002</v>
      </c>
      <c r="F355" s="33">
        <v>156086.11964400002</v>
      </c>
      <c r="G355" s="34" t="str">
        <f t="shared" si="15"/>
        <v>Esta perdido</v>
      </c>
      <c r="H355" s="34">
        <f t="shared" si="16"/>
        <v>0</v>
      </c>
      <c r="I355" s="34" t="str">
        <f t="shared" si="17"/>
        <v>DEBE PROMOVERSE</v>
      </c>
    </row>
    <row r="356" spans="1:9" x14ac:dyDescent="0.35">
      <c r="A356" s="31">
        <v>38046</v>
      </c>
      <c r="B356" s="32" t="s">
        <v>25</v>
      </c>
      <c r="C356" s="32" t="s">
        <v>21</v>
      </c>
      <c r="D356" s="32" t="s">
        <v>17</v>
      </c>
      <c r="E356" s="33">
        <v>1587437.5243999998</v>
      </c>
      <c r="F356" s="33">
        <v>79371.876219999991</v>
      </c>
      <c r="G356" s="34" t="str">
        <f t="shared" si="15"/>
        <v>Esta perdido</v>
      </c>
      <c r="H356" s="34">
        <f t="shared" si="16"/>
        <v>0</v>
      </c>
      <c r="I356" s="34" t="str">
        <f t="shared" si="17"/>
        <v>DEBE PROMOVERSE</v>
      </c>
    </row>
    <row r="357" spans="1:9" x14ac:dyDescent="0.35">
      <c r="A357" s="31">
        <v>38046</v>
      </c>
      <c r="B357" s="32" t="s">
        <v>25</v>
      </c>
      <c r="C357" s="32" t="s">
        <v>23</v>
      </c>
      <c r="D357" s="32" t="s">
        <v>17</v>
      </c>
      <c r="E357" s="33">
        <v>60283548</v>
      </c>
      <c r="F357" s="33">
        <v>10248203.16</v>
      </c>
      <c r="G357" s="34" t="str">
        <f t="shared" si="15"/>
        <v>Esta perdido</v>
      </c>
      <c r="H357" s="34">
        <f t="shared" si="16"/>
        <v>0</v>
      </c>
      <c r="I357" s="34">
        <f t="shared" si="17"/>
        <v>50035344.840000004</v>
      </c>
    </row>
    <row r="358" spans="1:9" x14ac:dyDescent="0.35">
      <c r="A358" s="31">
        <v>38046</v>
      </c>
      <c r="B358" s="32" t="s">
        <v>29</v>
      </c>
      <c r="C358" s="32" t="s">
        <v>26</v>
      </c>
      <c r="D358" s="32" t="s">
        <v>14</v>
      </c>
      <c r="E358" s="33">
        <v>6562360.7212800002</v>
      </c>
      <c r="F358" s="33">
        <v>5249888.5770240007</v>
      </c>
      <c r="G358" s="34" t="str">
        <f t="shared" si="15"/>
        <v>Esta perdido</v>
      </c>
      <c r="H358" s="34">
        <f t="shared" si="16"/>
        <v>0</v>
      </c>
      <c r="I358" s="34" t="str">
        <f t="shared" si="17"/>
        <v>DEBE PROMOVERSE</v>
      </c>
    </row>
    <row r="359" spans="1:9" x14ac:dyDescent="0.35">
      <c r="A359" s="31">
        <v>38046</v>
      </c>
      <c r="B359" s="32" t="s">
        <v>29</v>
      </c>
      <c r="C359" s="32" t="s">
        <v>16</v>
      </c>
      <c r="D359" s="32" t="s">
        <v>14</v>
      </c>
      <c r="E359" s="33">
        <v>124537608</v>
      </c>
      <c r="F359" s="33">
        <v>21171393.360000003</v>
      </c>
      <c r="G359" s="34" t="str">
        <f t="shared" si="15"/>
        <v>Esta perdido</v>
      </c>
      <c r="H359" s="34">
        <f t="shared" si="16"/>
        <v>0</v>
      </c>
      <c r="I359" s="34">
        <f t="shared" si="17"/>
        <v>103366214.64</v>
      </c>
    </row>
    <row r="360" spans="1:9" x14ac:dyDescent="0.35">
      <c r="A360" s="31">
        <v>38046</v>
      </c>
      <c r="B360" s="32" t="s">
        <v>32</v>
      </c>
      <c r="C360" s="32" t="s">
        <v>30</v>
      </c>
      <c r="D360" s="32" t="s">
        <v>22</v>
      </c>
      <c r="E360" s="33">
        <v>17631195.400000002</v>
      </c>
      <c r="F360" s="33">
        <v>1763119.5400000003</v>
      </c>
      <c r="G360" s="34" t="str">
        <f t="shared" si="15"/>
        <v>Esta perdido</v>
      </c>
      <c r="H360" s="34">
        <f t="shared" si="16"/>
        <v>0</v>
      </c>
      <c r="I360" s="34" t="str">
        <f t="shared" si="17"/>
        <v>DEBE PROMOVERSE</v>
      </c>
    </row>
    <row r="361" spans="1:9" x14ac:dyDescent="0.35">
      <c r="A361" s="31">
        <v>38046</v>
      </c>
      <c r="B361" s="32" t="s">
        <v>32</v>
      </c>
      <c r="C361" s="32" t="s">
        <v>26</v>
      </c>
      <c r="D361" s="32" t="s">
        <v>22</v>
      </c>
      <c r="E361" s="33">
        <v>3440638.3284</v>
      </c>
      <c r="F361" s="33">
        <v>172031.91642000002</v>
      </c>
      <c r="G361" s="34" t="str">
        <f t="shared" si="15"/>
        <v>Esta perdido</v>
      </c>
      <c r="H361" s="34">
        <f t="shared" si="16"/>
        <v>0</v>
      </c>
      <c r="I361" s="34" t="str">
        <f t="shared" si="17"/>
        <v>DEBE PROMOVERSE</v>
      </c>
    </row>
    <row r="362" spans="1:9" x14ac:dyDescent="0.35">
      <c r="A362" s="31">
        <v>38046</v>
      </c>
      <c r="B362" s="32" t="s">
        <v>33</v>
      </c>
      <c r="C362" s="32" t="s">
        <v>16</v>
      </c>
      <c r="D362" s="32" t="s">
        <v>28</v>
      </c>
      <c r="E362" s="33">
        <v>1746895.4921599999</v>
      </c>
      <c r="F362" s="33">
        <v>87344.774608000007</v>
      </c>
      <c r="G362" s="34" t="str">
        <f t="shared" si="15"/>
        <v>Esta perdido</v>
      </c>
      <c r="H362" s="34">
        <f t="shared" si="16"/>
        <v>48913.073780480008</v>
      </c>
      <c r="I362" s="34" t="str">
        <f t="shared" si="17"/>
        <v>DEBE PROMOVERSE</v>
      </c>
    </row>
    <row r="363" spans="1:9" x14ac:dyDescent="0.35">
      <c r="A363" s="31">
        <v>38046</v>
      </c>
      <c r="B363" s="32" t="s">
        <v>33</v>
      </c>
      <c r="C363" s="32" t="s">
        <v>30</v>
      </c>
      <c r="D363" s="32" t="s">
        <v>28</v>
      </c>
      <c r="E363" s="33">
        <v>66239316.000000007</v>
      </c>
      <c r="F363" s="33">
        <v>11260683.720000003</v>
      </c>
      <c r="G363" s="34" t="str">
        <f t="shared" si="15"/>
        <v>Esta perdido</v>
      </c>
      <c r="H363" s="34">
        <f t="shared" si="16"/>
        <v>6305982.8832000019</v>
      </c>
      <c r="I363" s="34">
        <f t="shared" si="17"/>
        <v>54978632.280000001</v>
      </c>
    </row>
    <row r="364" spans="1:9" x14ac:dyDescent="0.35">
      <c r="A364" s="31">
        <v>38046</v>
      </c>
      <c r="B364" s="32" t="s">
        <v>34</v>
      </c>
      <c r="C364" s="32" t="s">
        <v>31</v>
      </c>
      <c r="D364" s="32" t="s">
        <v>24</v>
      </c>
      <c r="E364" s="33">
        <v>7200192.5923199998</v>
      </c>
      <c r="F364" s="33">
        <v>5760154.0738559999</v>
      </c>
      <c r="G364" s="34" t="str">
        <f t="shared" si="15"/>
        <v>Esta perdido</v>
      </c>
      <c r="H364" s="34">
        <f t="shared" si="16"/>
        <v>1918131.3065940477</v>
      </c>
      <c r="I364" s="34" t="str">
        <f t="shared" si="17"/>
        <v>DEBE PROMOVERSE</v>
      </c>
    </row>
    <row r="365" spans="1:9" x14ac:dyDescent="0.35">
      <c r="A365" s="31">
        <v>38046</v>
      </c>
      <c r="B365" s="32" t="s">
        <v>34</v>
      </c>
      <c r="C365" s="32" t="s">
        <v>43</v>
      </c>
      <c r="D365" s="32" t="s">
        <v>24</v>
      </c>
      <c r="E365" s="33">
        <v>136449144</v>
      </c>
      <c r="F365" s="33">
        <v>23196354.48</v>
      </c>
      <c r="G365" s="34" t="str">
        <f t="shared" si="15"/>
        <v>Esta perdido</v>
      </c>
      <c r="H365" s="34">
        <f t="shared" si="16"/>
        <v>7724386.0418399991</v>
      </c>
      <c r="I365" s="34">
        <f t="shared" si="17"/>
        <v>113252789.52</v>
      </c>
    </row>
    <row r="366" spans="1:9" x14ac:dyDescent="0.35">
      <c r="A366" s="31">
        <v>38046</v>
      </c>
      <c r="B366" s="32" t="s">
        <v>35</v>
      </c>
      <c r="C366" s="32" t="s">
        <v>13</v>
      </c>
      <c r="D366" s="32" t="s">
        <v>27</v>
      </c>
      <c r="E366" s="33">
        <v>19291090</v>
      </c>
      <c r="F366" s="33">
        <v>1929109</v>
      </c>
      <c r="G366" s="34" t="str">
        <f t="shared" si="15"/>
        <v>Esta perdido</v>
      </c>
      <c r="H366" s="34">
        <f t="shared" si="16"/>
        <v>0</v>
      </c>
      <c r="I366" s="34" t="str">
        <f t="shared" si="17"/>
        <v>DEBE PROMOVERSE</v>
      </c>
    </row>
    <row r="367" spans="1:9" x14ac:dyDescent="0.35">
      <c r="A367" s="31">
        <v>38046</v>
      </c>
      <c r="B367" s="32" t="s">
        <v>35</v>
      </c>
      <c r="C367" s="32" t="s">
        <v>39</v>
      </c>
      <c r="D367" s="32" t="s">
        <v>27</v>
      </c>
      <c r="E367" s="33">
        <v>3759554.2639200003</v>
      </c>
      <c r="F367" s="33">
        <v>187977.71319600003</v>
      </c>
      <c r="G367" s="34" t="str">
        <f t="shared" si="15"/>
        <v>Esta perdido</v>
      </c>
      <c r="H367" s="34">
        <f t="shared" si="16"/>
        <v>0</v>
      </c>
      <c r="I367" s="34" t="str">
        <f t="shared" si="17"/>
        <v>DEBE PROMOVERSE</v>
      </c>
    </row>
    <row r="368" spans="1:9" x14ac:dyDescent="0.35">
      <c r="A368" s="31">
        <v>38046</v>
      </c>
      <c r="B368" s="32" t="s">
        <v>36</v>
      </c>
      <c r="C368" s="32" t="s">
        <v>18</v>
      </c>
      <c r="D368" s="32" t="s">
        <v>19</v>
      </c>
      <c r="E368" s="33">
        <v>1906353.4599199998</v>
      </c>
      <c r="F368" s="33">
        <v>95317.672995999994</v>
      </c>
      <c r="G368" s="34" t="str">
        <f t="shared" si="15"/>
        <v>Esta perdido</v>
      </c>
      <c r="H368" s="34">
        <f t="shared" si="16"/>
        <v>0</v>
      </c>
      <c r="I368" s="34" t="str">
        <f t="shared" si="17"/>
        <v>DEBE PROMOVERSE</v>
      </c>
    </row>
    <row r="369" spans="1:9" x14ac:dyDescent="0.35">
      <c r="A369" s="31">
        <v>38046</v>
      </c>
      <c r="B369" s="32" t="s">
        <v>36</v>
      </c>
      <c r="C369" s="32" t="s">
        <v>21</v>
      </c>
      <c r="D369" s="32" t="s">
        <v>19</v>
      </c>
      <c r="E369" s="33">
        <v>72195084</v>
      </c>
      <c r="F369" s="33">
        <v>12273164.280000001</v>
      </c>
      <c r="G369" s="34" t="str">
        <f t="shared" si="15"/>
        <v>Esta perdido</v>
      </c>
      <c r="H369" s="34">
        <f t="shared" si="16"/>
        <v>0</v>
      </c>
      <c r="I369" s="34">
        <f t="shared" si="17"/>
        <v>59921919.719999999</v>
      </c>
    </row>
    <row r="370" spans="1:9" x14ac:dyDescent="0.35">
      <c r="A370" s="31">
        <v>38046</v>
      </c>
      <c r="B370" s="32" t="s">
        <v>37</v>
      </c>
      <c r="C370" s="32" t="s">
        <v>23</v>
      </c>
      <c r="D370" s="32" t="s">
        <v>17</v>
      </c>
      <c r="E370" s="33">
        <v>7838024.4633600004</v>
      </c>
      <c r="F370" s="33">
        <v>6270419.5706880009</v>
      </c>
      <c r="G370" s="34" t="str">
        <f t="shared" si="15"/>
        <v>Esta perdido</v>
      </c>
      <c r="H370" s="34">
        <f t="shared" si="16"/>
        <v>0</v>
      </c>
      <c r="I370" s="34" t="str">
        <f t="shared" si="17"/>
        <v>DEBE PROMOVERSE</v>
      </c>
    </row>
    <row r="371" spans="1:9" x14ac:dyDescent="0.35">
      <c r="A371" s="31">
        <v>38046</v>
      </c>
      <c r="B371" s="32" t="s">
        <v>37</v>
      </c>
      <c r="C371" s="32" t="s">
        <v>26</v>
      </c>
      <c r="D371" s="32" t="s">
        <v>17</v>
      </c>
      <c r="E371" s="33">
        <v>148360680</v>
      </c>
      <c r="F371" s="33">
        <v>25221315.600000001</v>
      </c>
      <c r="G371" s="34" t="str">
        <f t="shared" si="15"/>
        <v>Esta perdido</v>
      </c>
      <c r="H371" s="34">
        <f t="shared" si="16"/>
        <v>0</v>
      </c>
      <c r="I371" s="34">
        <f t="shared" si="17"/>
        <v>123139364.40000001</v>
      </c>
    </row>
    <row r="372" spans="1:9" x14ac:dyDescent="0.35">
      <c r="A372" s="31">
        <v>38046</v>
      </c>
      <c r="B372" s="32" t="s">
        <v>38</v>
      </c>
      <c r="C372" s="32" t="s">
        <v>16</v>
      </c>
      <c r="D372" s="32" t="s">
        <v>17</v>
      </c>
      <c r="E372" s="33">
        <v>20950984.600000001</v>
      </c>
      <c r="F372" s="33">
        <v>2828382.9210000006</v>
      </c>
      <c r="G372" s="34" t="str">
        <f t="shared" si="15"/>
        <v>Esta perdido</v>
      </c>
      <c r="H372" s="34">
        <f t="shared" si="16"/>
        <v>0</v>
      </c>
      <c r="I372" s="34" t="str">
        <f t="shared" si="17"/>
        <v>DEBE PROMOVERSE</v>
      </c>
    </row>
    <row r="373" spans="1:9" x14ac:dyDescent="0.35">
      <c r="A373" s="31">
        <v>38046</v>
      </c>
      <c r="B373" s="32" t="s">
        <v>38</v>
      </c>
      <c r="C373" s="32" t="s">
        <v>30</v>
      </c>
      <c r="D373" s="32" t="s">
        <v>14</v>
      </c>
      <c r="E373" s="33">
        <v>4078470.1994400001</v>
      </c>
      <c r="F373" s="33">
        <v>203923.50997200003</v>
      </c>
      <c r="G373" s="34" t="str">
        <f t="shared" si="15"/>
        <v>Esta perdido</v>
      </c>
      <c r="H373" s="34">
        <f t="shared" si="16"/>
        <v>0</v>
      </c>
      <c r="I373" s="34" t="str">
        <f t="shared" si="17"/>
        <v>DEBE PROMOVERSE</v>
      </c>
    </row>
    <row r="374" spans="1:9" x14ac:dyDescent="0.35">
      <c r="A374" s="31">
        <v>38046</v>
      </c>
      <c r="B374" s="32" t="s">
        <v>40</v>
      </c>
      <c r="C374" s="32" t="s">
        <v>31</v>
      </c>
      <c r="D374" s="32" t="s">
        <v>14</v>
      </c>
      <c r="E374" s="33">
        <v>2065811.42768</v>
      </c>
      <c r="F374" s="33">
        <v>103290.57138400001</v>
      </c>
      <c r="G374" s="34" t="str">
        <f t="shared" si="15"/>
        <v>Esta perdido</v>
      </c>
      <c r="H374" s="34">
        <f t="shared" si="16"/>
        <v>0</v>
      </c>
      <c r="I374" s="34" t="str">
        <f t="shared" si="17"/>
        <v>DEBE PROMOVERSE</v>
      </c>
    </row>
    <row r="375" spans="1:9" x14ac:dyDescent="0.35">
      <c r="A375" s="31">
        <v>38046</v>
      </c>
      <c r="B375" s="32" t="s">
        <v>40</v>
      </c>
      <c r="C375" s="32" t="s">
        <v>43</v>
      </c>
      <c r="D375" s="32" t="s">
        <v>22</v>
      </c>
      <c r="E375" s="33">
        <v>78150852</v>
      </c>
      <c r="F375" s="33">
        <v>13285644.840000002</v>
      </c>
      <c r="G375" s="34" t="str">
        <f t="shared" si="15"/>
        <v>Esta perdido</v>
      </c>
      <c r="H375" s="34">
        <f t="shared" si="16"/>
        <v>0</v>
      </c>
      <c r="I375" s="34">
        <f t="shared" si="17"/>
        <v>64865207.159999996</v>
      </c>
    </row>
    <row r="376" spans="1:9" x14ac:dyDescent="0.35">
      <c r="A376" s="31">
        <v>38046</v>
      </c>
      <c r="B376" s="32" t="s">
        <v>41</v>
      </c>
      <c r="C376" s="32" t="s">
        <v>13</v>
      </c>
      <c r="D376" s="32" t="s">
        <v>22</v>
      </c>
      <c r="E376" s="33">
        <v>8475856.3344000001</v>
      </c>
      <c r="F376" s="33">
        <v>6780685.06752</v>
      </c>
      <c r="G376" s="34" t="str">
        <f t="shared" si="15"/>
        <v>Esta perdido</v>
      </c>
      <c r="H376" s="34">
        <f t="shared" si="16"/>
        <v>0</v>
      </c>
      <c r="I376" s="34" t="str">
        <f t="shared" si="17"/>
        <v>DEBE PROMOVERSE</v>
      </c>
    </row>
    <row r="377" spans="1:9" x14ac:dyDescent="0.35">
      <c r="A377" s="31">
        <v>38046</v>
      </c>
      <c r="B377" s="32" t="s">
        <v>41</v>
      </c>
      <c r="C377" s="32" t="s">
        <v>39</v>
      </c>
      <c r="D377" s="32" t="s">
        <v>28</v>
      </c>
      <c r="E377" s="33">
        <v>160272216</v>
      </c>
      <c r="F377" s="33">
        <v>27246276.720000003</v>
      </c>
      <c r="G377" s="34" t="str">
        <f t="shared" si="15"/>
        <v>Esta perdido</v>
      </c>
      <c r="H377" s="34">
        <f t="shared" si="16"/>
        <v>0</v>
      </c>
      <c r="I377" s="34">
        <f t="shared" si="17"/>
        <v>133025939.28</v>
      </c>
    </row>
    <row r="378" spans="1:9" x14ac:dyDescent="0.35">
      <c r="A378" s="31">
        <v>38046</v>
      </c>
      <c r="B378" s="32" t="s">
        <v>42</v>
      </c>
      <c r="C378" s="32" t="s">
        <v>18</v>
      </c>
      <c r="D378" s="32" t="s">
        <v>28</v>
      </c>
      <c r="E378" s="33">
        <v>22610879.199999999</v>
      </c>
      <c r="F378" s="33">
        <v>3052468.6920000003</v>
      </c>
      <c r="G378" s="34" t="str">
        <f t="shared" si="15"/>
        <v>Esta perdido</v>
      </c>
      <c r="H378" s="34">
        <f t="shared" si="16"/>
        <v>0</v>
      </c>
      <c r="I378" s="34" t="str">
        <f t="shared" si="17"/>
        <v>DEBE PROMOVERSE</v>
      </c>
    </row>
    <row r="379" spans="1:9" x14ac:dyDescent="0.35">
      <c r="A379" s="31">
        <v>38046</v>
      </c>
      <c r="B379" s="32" t="s">
        <v>42</v>
      </c>
      <c r="C379" s="32" t="s">
        <v>21</v>
      </c>
      <c r="D379" s="32" t="s">
        <v>24</v>
      </c>
      <c r="E379" s="33">
        <v>4397386.1349600004</v>
      </c>
      <c r="F379" s="33">
        <v>219869.30674800003</v>
      </c>
      <c r="G379" s="34" t="str">
        <f t="shared" si="15"/>
        <v>Esta perdido</v>
      </c>
      <c r="H379" s="34">
        <f t="shared" si="16"/>
        <v>0</v>
      </c>
      <c r="I379" s="34" t="str">
        <f t="shared" si="17"/>
        <v>DEBE PROMOVERSE</v>
      </c>
    </row>
    <row r="380" spans="1:9" x14ac:dyDescent="0.35">
      <c r="A380" s="31">
        <v>38046</v>
      </c>
      <c r="B380" s="32" t="s">
        <v>12</v>
      </c>
      <c r="C380" s="32" t="s">
        <v>23</v>
      </c>
      <c r="D380" s="32" t="s">
        <v>24</v>
      </c>
      <c r="E380" s="33">
        <v>2225269.3954400001</v>
      </c>
      <c r="F380" s="33">
        <v>111263.46977200001</v>
      </c>
      <c r="G380" s="34" t="str">
        <f t="shared" si="15"/>
        <v>Esta perdido</v>
      </c>
      <c r="H380" s="34">
        <f t="shared" si="16"/>
        <v>37050.735434075999</v>
      </c>
      <c r="I380" s="34" t="str">
        <f t="shared" si="17"/>
        <v>DEBE PROMOVERSE</v>
      </c>
    </row>
    <row r="381" spans="1:9" x14ac:dyDescent="0.35">
      <c r="A381" s="31">
        <v>38046</v>
      </c>
      <c r="B381" s="32" t="s">
        <v>15</v>
      </c>
      <c r="C381" s="32" t="s">
        <v>26</v>
      </c>
      <c r="D381" s="32" t="s">
        <v>27</v>
      </c>
      <c r="E381" s="33">
        <v>23440826.5</v>
      </c>
      <c r="F381" s="33">
        <v>3164511.5775000001</v>
      </c>
      <c r="G381" s="34" t="str">
        <f t="shared" si="15"/>
        <v>Esta perdido</v>
      </c>
      <c r="H381" s="34">
        <f t="shared" si="16"/>
        <v>1772126.4834000003</v>
      </c>
      <c r="I381" s="34" t="str">
        <f t="shared" si="17"/>
        <v>DEBE PROMOVERSE</v>
      </c>
    </row>
    <row r="382" spans="1:9" x14ac:dyDescent="0.35">
      <c r="A382" s="31">
        <v>38046</v>
      </c>
      <c r="B382" s="32" t="s">
        <v>15</v>
      </c>
      <c r="C382" s="32" t="s">
        <v>16</v>
      </c>
      <c r="D382" s="32" t="s">
        <v>27</v>
      </c>
      <c r="E382" s="33">
        <v>85099248</v>
      </c>
      <c r="F382" s="33">
        <v>14466872.16</v>
      </c>
      <c r="G382" s="34" t="str">
        <f t="shared" si="15"/>
        <v>Lo encontramos</v>
      </c>
      <c r="H382" s="34">
        <f t="shared" si="16"/>
        <v>8101448.4096000008</v>
      </c>
      <c r="I382" s="34">
        <f t="shared" si="17"/>
        <v>70632375.840000004</v>
      </c>
    </row>
    <row r="383" spans="1:9" x14ac:dyDescent="0.35">
      <c r="A383" s="31">
        <v>38046</v>
      </c>
      <c r="B383" s="32" t="s">
        <v>20</v>
      </c>
      <c r="C383" s="32" t="s">
        <v>30</v>
      </c>
      <c r="D383" s="32" t="s">
        <v>19</v>
      </c>
      <c r="E383" s="33">
        <v>9219993.5172799993</v>
      </c>
      <c r="F383" s="33">
        <v>7375994.8138239998</v>
      </c>
      <c r="G383" s="34" t="str">
        <f t="shared" si="15"/>
        <v>Esta perdido</v>
      </c>
      <c r="H383" s="34">
        <f t="shared" si="16"/>
        <v>0</v>
      </c>
      <c r="I383" s="34" t="str">
        <f t="shared" si="17"/>
        <v>DEBE PROMOVERSE</v>
      </c>
    </row>
    <row r="384" spans="1:9" x14ac:dyDescent="0.35">
      <c r="A384" s="31">
        <v>38046</v>
      </c>
      <c r="B384" s="32" t="s">
        <v>20</v>
      </c>
      <c r="C384" s="32" t="s">
        <v>31</v>
      </c>
      <c r="D384" s="32" t="s">
        <v>19</v>
      </c>
      <c r="E384" s="33">
        <v>174169008</v>
      </c>
      <c r="F384" s="33">
        <v>29608731.360000003</v>
      </c>
      <c r="G384" s="34" t="str">
        <f t="shared" si="15"/>
        <v>Esta perdido</v>
      </c>
      <c r="H384" s="34">
        <f t="shared" si="16"/>
        <v>0</v>
      </c>
      <c r="I384" s="34">
        <f t="shared" si="17"/>
        <v>144560276.63999999</v>
      </c>
    </row>
    <row r="385" spans="1:9" x14ac:dyDescent="0.35">
      <c r="A385" s="31">
        <v>38046</v>
      </c>
      <c r="B385" s="32" t="s">
        <v>25</v>
      </c>
      <c r="C385" s="32" t="s">
        <v>43</v>
      </c>
      <c r="D385" s="32" t="s">
        <v>17</v>
      </c>
      <c r="E385" s="33">
        <v>24547422.900000002</v>
      </c>
      <c r="F385" s="33">
        <v>3313902.0915000006</v>
      </c>
      <c r="G385" s="34" t="str">
        <f t="shared" si="15"/>
        <v>Esta perdido</v>
      </c>
      <c r="H385" s="34">
        <f t="shared" si="16"/>
        <v>0</v>
      </c>
      <c r="I385" s="34" t="str">
        <f t="shared" si="17"/>
        <v>DEBE PROMOVERSE</v>
      </c>
    </row>
    <row r="386" spans="1:9" x14ac:dyDescent="0.35">
      <c r="A386" s="31">
        <v>38046</v>
      </c>
      <c r="B386" s="32" t="s">
        <v>25</v>
      </c>
      <c r="C386" s="32" t="s">
        <v>13</v>
      </c>
      <c r="D386" s="32" t="s">
        <v>17</v>
      </c>
      <c r="E386" s="33">
        <v>4769454.7264</v>
      </c>
      <c r="F386" s="33">
        <v>238472.73632000003</v>
      </c>
      <c r="G386" s="34" t="str">
        <f t="shared" si="15"/>
        <v>Esta perdido</v>
      </c>
      <c r="H386" s="34">
        <f t="shared" si="16"/>
        <v>0</v>
      </c>
      <c r="I386" s="34" t="str">
        <f t="shared" si="17"/>
        <v>DEBE PROMOVERSE</v>
      </c>
    </row>
    <row r="387" spans="1:9" x14ac:dyDescent="0.35">
      <c r="A387" s="31">
        <v>38046</v>
      </c>
      <c r="B387" s="32" t="s">
        <v>29</v>
      </c>
      <c r="C387" s="32" t="s">
        <v>39</v>
      </c>
      <c r="D387" s="32" t="s">
        <v>17</v>
      </c>
      <c r="E387" s="33">
        <v>2411303.6911599999</v>
      </c>
      <c r="F387" s="33">
        <v>120565.18455800001</v>
      </c>
      <c r="G387" s="34" t="str">
        <f t="shared" si="15"/>
        <v>Esta perdido</v>
      </c>
      <c r="H387" s="34">
        <f t="shared" si="16"/>
        <v>0</v>
      </c>
      <c r="I387" s="34" t="str">
        <f t="shared" si="17"/>
        <v>DEBE PROMOVERSE</v>
      </c>
    </row>
    <row r="388" spans="1:9" x14ac:dyDescent="0.35">
      <c r="A388" s="31">
        <v>38046</v>
      </c>
      <c r="B388" s="32" t="s">
        <v>29</v>
      </c>
      <c r="C388" s="32" t="s">
        <v>18</v>
      </c>
      <c r="D388" s="32" t="s">
        <v>14</v>
      </c>
      <c r="E388" s="33">
        <v>91055016</v>
      </c>
      <c r="F388" s="33">
        <v>15479352.720000001</v>
      </c>
      <c r="G388" s="34" t="str">
        <f t="shared" ref="G388:G451" si="18">IF(AND(B388="Sánchez",F388&gt;5000000,C388="Zona F"),"Lo encontramos","Esta perdido")</f>
        <v>Esta perdido</v>
      </c>
      <c r="H388" s="34">
        <f t="shared" ref="H388:H451" si="19">IF(OR(B388="Pineda",B388="Bonilla"),F388*33.3%,IF(OR(B388="Sánchez",B388="Martínez"),F388*56%,0))</f>
        <v>0</v>
      </c>
      <c r="I388" s="34">
        <f t="shared" ref="I388:I451" si="20">IF((E388+F388)&lt;34000000,"DEBE PROMOVERSE",E388-F388)</f>
        <v>75575663.280000001</v>
      </c>
    </row>
    <row r="389" spans="1:9" x14ac:dyDescent="0.35">
      <c r="A389" s="31">
        <v>38046</v>
      </c>
      <c r="B389" s="32" t="s">
        <v>32</v>
      </c>
      <c r="C389" s="32" t="s">
        <v>21</v>
      </c>
      <c r="D389" s="32" t="s">
        <v>14</v>
      </c>
      <c r="E389" s="33">
        <v>9857825.3883200008</v>
      </c>
      <c r="F389" s="33">
        <v>7886260.3106560009</v>
      </c>
      <c r="G389" s="34" t="str">
        <f t="shared" si="18"/>
        <v>Esta perdido</v>
      </c>
      <c r="H389" s="34">
        <f t="shared" si="19"/>
        <v>0</v>
      </c>
      <c r="I389" s="34" t="str">
        <f t="shared" si="20"/>
        <v>DEBE PROMOVERSE</v>
      </c>
    </row>
    <row r="390" spans="1:9" x14ac:dyDescent="0.35">
      <c r="A390" s="31">
        <v>38046</v>
      </c>
      <c r="B390" s="32" t="s">
        <v>32</v>
      </c>
      <c r="C390" s="32" t="s">
        <v>23</v>
      </c>
      <c r="D390" s="32" t="s">
        <v>22</v>
      </c>
      <c r="E390" s="33">
        <v>186080543.99999997</v>
      </c>
      <c r="F390" s="33">
        <v>31633692.479999997</v>
      </c>
      <c r="G390" s="34" t="str">
        <f t="shared" si="18"/>
        <v>Esta perdido</v>
      </c>
      <c r="H390" s="34">
        <f t="shared" si="19"/>
        <v>0</v>
      </c>
      <c r="I390" s="34">
        <f t="shared" si="20"/>
        <v>154446851.51999998</v>
      </c>
    </row>
    <row r="391" spans="1:9" x14ac:dyDescent="0.35">
      <c r="A391" s="31">
        <v>38046</v>
      </c>
      <c r="B391" s="32" t="s">
        <v>33</v>
      </c>
      <c r="C391" s="32" t="s">
        <v>26</v>
      </c>
      <c r="D391" s="32" t="s">
        <v>22</v>
      </c>
      <c r="E391" s="33">
        <v>26207317.5</v>
      </c>
      <c r="F391" s="33">
        <v>3537987.8625000003</v>
      </c>
      <c r="G391" s="34" t="str">
        <f t="shared" si="18"/>
        <v>Esta perdido</v>
      </c>
      <c r="H391" s="34">
        <f t="shared" si="19"/>
        <v>1981273.2030000004</v>
      </c>
      <c r="I391" s="34" t="str">
        <f t="shared" si="20"/>
        <v>DEBE PROMOVERSE</v>
      </c>
    </row>
    <row r="392" spans="1:9" x14ac:dyDescent="0.35">
      <c r="A392" s="31">
        <v>38046</v>
      </c>
      <c r="B392" s="32" t="s">
        <v>33</v>
      </c>
      <c r="C392" s="32" t="s">
        <v>16</v>
      </c>
      <c r="D392" s="32" t="s">
        <v>28</v>
      </c>
      <c r="E392" s="33">
        <v>5088370.6619199999</v>
      </c>
      <c r="F392" s="33">
        <v>4070696.529536</v>
      </c>
      <c r="G392" s="34" t="str">
        <f t="shared" si="18"/>
        <v>Esta perdido</v>
      </c>
      <c r="H392" s="34">
        <f t="shared" si="19"/>
        <v>2279590.0565401604</v>
      </c>
      <c r="I392" s="34" t="str">
        <f t="shared" si="20"/>
        <v>DEBE PROMOVERSE</v>
      </c>
    </row>
    <row r="393" spans="1:9" x14ac:dyDescent="0.35">
      <c r="A393" s="31">
        <v>38046</v>
      </c>
      <c r="B393" s="32" t="s">
        <v>34</v>
      </c>
      <c r="C393" s="32" t="s">
        <v>30</v>
      </c>
      <c r="D393" s="32" t="s">
        <v>28</v>
      </c>
      <c r="E393" s="33">
        <v>2570761.6589200003</v>
      </c>
      <c r="F393" s="33">
        <v>128538.08294600002</v>
      </c>
      <c r="G393" s="34" t="str">
        <f t="shared" si="18"/>
        <v>Esta perdido</v>
      </c>
      <c r="H393" s="34">
        <f t="shared" si="19"/>
        <v>42803.181621018004</v>
      </c>
      <c r="I393" s="34" t="str">
        <f t="shared" si="20"/>
        <v>DEBE PROMOVERSE</v>
      </c>
    </row>
    <row r="394" spans="1:9" x14ac:dyDescent="0.35">
      <c r="A394" s="31">
        <v>38046</v>
      </c>
      <c r="B394" s="32" t="s">
        <v>34</v>
      </c>
      <c r="C394" s="32" t="s">
        <v>31</v>
      </c>
      <c r="D394" s="32" t="s">
        <v>24</v>
      </c>
      <c r="E394" s="33">
        <v>27037264.800000001</v>
      </c>
      <c r="F394" s="33">
        <v>3650030.7480000001</v>
      </c>
      <c r="G394" s="34" t="str">
        <f t="shared" si="18"/>
        <v>Esta perdido</v>
      </c>
      <c r="H394" s="34">
        <f t="shared" si="19"/>
        <v>1215460.239084</v>
      </c>
      <c r="I394" s="34" t="str">
        <f t="shared" si="20"/>
        <v>DEBE PROMOVERSE</v>
      </c>
    </row>
    <row r="395" spans="1:9" x14ac:dyDescent="0.35">
      <c r="A395" s="31">
        <v>38046</v>
      </c>
      <c r="B395" s="32" t="s">
        <v>35</v>
      </c>
      <c r="C395" s="32" t="s">
        <v>43</v>
      </c>
      <c r="D395" s="32" t="s">
        <v>24</v>
      </c>
      <c r="E395" s="33">
        <v>98003411.999999985</v>
      </c>
      <c r="F395" s="33">
        <v>16660580.039999999</v>
      </c>
      <c r="G395" s="34" t="str">
        <f t="shared" si="18"/>
        <v>Esta perdido</v>
      </c>
      <c r="H395" s="34">
        <f t="shared" si="19"/>
        <v>0</v>
      </c>
      <c r="I395" s="34">
        <f t="shared" si="20"/>
        <v>81342831.959999979</v>
      </c>
    </row>
    <row r="396" spans="1:9" x14ac:dyDescent="0.35">
      <c r="A396" s="31">
        <v>38046</v>
      </c>
      <c r="B396" s="32" t="s">
        <v>35</v>
      </c>
      <c r="C396" s="32" t="s">
        <v>13</v>
      </c>
      <c r="D396" s="32" t="s">
        <v>27</v>
      </c>
      <c r="E396" s="33">
        <v>10601962.5712</v>
      </c>
      <c r="F396" s="33">
        <v>1060196.25712</v>
      </c>
      <c r="G396" s="34" t="str">
        <f t="shared" si="18"/>
        <v>Esta perdido</v>
      </c>
      <c r="H396" s="34">
        <f t="shared" si="19"/>
        <v>0</v>
      </c>
      <c r="I396" s="34" t="str">
        <f t="shared" si="20"/>
        <v>DEBE PROMOVERSE</v>
      </c>
    </row>
    <row r="397" spans="1:9" x14ac:dyDescent="0.35">
      <c r="A397" s="31">
        <v>38046</v>
      </c>
      <c r="B397" s="32" t="s">
        <v>36</v>
      </c>
      <c r="C397" s="32" t="s">
        <v>39</v>
      </c>
      <c r="D397" s="32" t="s">
        <v>27</v>
      </c>
      <c r="E397" s="33">
        <v>199977336</v>
      </c>
      <c r="F397" s="33">
        <v>33996147.120000005</v>
      </c>
      <c r="G397" s="34" t="str">
        <f t="shared" si="18"/>
        <v>Esta perdido</v>
      </c>
      <c r="H397" s="34">
        <f t="shared" si="19"/>
        <v>0</v>
      </c>
      <c r="I397" s="34">
        <f t="shared" si="20"/>
        <v>165981188.88</v>
      </c>
    </row>
    <row r="398" spans="1:9" x14ac:dyDescent="0.35">
      <c r="A398" s="31">
        <v>38046</v>
      </c>
      <c r="B398" s="32" t="s">
        <v>36</v>
      </c>
      <c r="C398" s="32" t="s">
        <v>18</v>
      </c>
      <c r="D398" s="32" t="s">
        <v>19</v>
      </c>
      <c r="E398" s="33">
        <v>28143861.199999969</v>
      </c>
      <c r="F398" s="33">
        <v>3799421.2619999959</v>
      </c>
      <c r="G398" s="34" t="str">
        <f t="shared" si="18"/>
        <v>Esta perdido</v>
      </c>
      <c r="H398" s="34">
        <f t="shared" si="19"/>
        <v>0</v>
      </c>
      <c r="I398" s="34" t="str">
        <f t="shared" si="20"/>
        <v>DEBE PROMOVERSE</v>
      </c>
    </row>
    <row r="399" spans="1:9" x14ac:dyDescent="0.35">
      <c r="A399" s="31">
        <v>38046</v>
      </c>
      <c r="B399" s="32" t="s">
        <v>37</v>
      </c>
      <c r="C399" s="32" t="s">
        <v>21</v>
      </c>
      <c r="D399" s="32" t="s">
        <v>19</v>
      </c>
      <c r="E399" s="33">
        <v>5460439.2533600004</v>
      </c>
      <c r="F399" s="33">
        <v>4368351.4026880004</v>
      </c>
      <c r="G399" s="34" t="str">
        <f t="shared" si="18"/>
        <v>Esta perdido</v>
      </c>
      <c r="H399" s="34">
        <f t="shared" si="19"/>
        <v>0</v>
      </c>
      <c r="I399" s="34" t="str">
        <f t="shared" si="20"/>
        <v>DEBE PROMOVERSE</v>
      </c>
    </row>
    <row r="400" spans="1:9" x14ac:dyDescent="0.35">
      <c r="A400" s="31">
        <v>38046</v>
      </c>
      <c r="B400" s="32" t="s">
        <v>37</v>
      </c>
      <c r="C400" s="32" t="s">
        <v>23</v>
      </c>
      <c r="D400" s="32" t="s">
        <v>17</v>
      </c>
      <c r="E400" s="33">
        <v>2756795.9546399997</v>
      </c>
      <c r="F400" s="33">
        <v>137839.79773199998</v>
      </c>
      <c r="G400" s="34" t="str">
        <f t="shared" si="18"/>
        <v>Esta perdido</v>
      </c>
      <c r="H400" s="34">
        <f t="shared" si="19"/>
        <v>0</v>
      </c>
      <c r="I400" s="34" t="str">
        <f t="shared" si="20"/>
        <v>DEBE PROMOVERSE</v>
      </c>
    </row>
    <row r="401" spans="1:9" x14ac:dyDescent="0.35">
      <c r="A401" s="31">
        <v>38046</v>
      </c>
      <c r="B401" s="32" t="s">
        <v>38</v>
      </c>
      <c r="C401" s="32" t="s">
        <v>26</v>
      </c>
      <c r="D401" s="32" t="s">
        <v>17</v>
      </c>
      <c r="E401" s="33">
        <v>103959180</v>
      </c>
      <c r="F401" s="33">
        <v>17673060.600000001</v>
      </c>
      <c r="G401" s="34" t="str">
        <f t="shared" si="18"/>
        <v>Esta perdido</v>
      </c>
      <c r="H401" s="34">
        <f t="shared" si="19"/>
        <v>0</v>
      </c>
      <c r="I401" s="34">
        <f t="shared" si="20"/>
        <v>86286119.400000006</v>
      </c>
    </row>
    <row r="402" spans="1:9" x14ac:dyDescent="0.35">
      <c r="A402" s="31">
        <v>38046</v>
      </c>
      <c r="B402" s="32" t="s">
        <v>38</v>
      </c>
      <c r="C402" s="32" t="s">
        <v>16</v>
      </c>
      <c r="D402" s="32" t="s">
        <v>17</v>
      </c>
      <c r="E402" s="33">
        <v>11239794.442239989</v>
      </c>
      <c r="F402" s="33">
        <v>1123979.4442239988</v>
      </c>
      <c r="G402" s="34" t="str">
        <f t="shared" si="18"/>
        <v>Esta perdido</v>
      </c>
      <c r="H402" s="34">
        <f t="shared" si="19"/>
        <v>0</v>
      </c>
      <c r="I402" s="34" t="str">
        <f t="shared" si="20"/>
        <v>DEBE PROMOVERSE</v>
      </c>
    </row>
    <row r="403" spans="1:9" x14ac:dyDescent="0.35">
      <c r="A403" s="31">
        <v>38046</v>
      </c>
      <c r="B403" s="32" t="s">
        <v>40</v>
      </c>
      <c r="C403" s="32" t="s">
        <v>30</v>
      </c>
      <c r="D403" s="32" t="s">
        <v>14</v>
      </c>
      <c r="E403" s="33">
        <v>211888871.99999979</v>
      </c>
      <c r="F403" s="33">
        <v>36021108.239999965</v>
      </c>
      <c r="G403" s="34" t="str">
        <f t="shared" si="18"/>
        <v>Esta perdido</v>
      </c>
      <c r="H403" s="34">
        <f t="shared" si="19"/>
        <v>0</v>
      </c>
      <c r="I403" s="34">
        <f t="shared" si="20"/>
        <v>175867763.75999981</v>
      </c>
    </row>
    <row r="404" spans="1:9" x14ac:dyDescent="0.35">
      <c r="A404" s="31">
        <v>38046</v>
      </c>
      <c r="B404" s="32" t="s">
        <v>40</v>
      </c>
      <c r="C404" s="32" t="s">
        <v>31</v>
      </c>
      <c r="D404" s="32" t="s">
        <v>14</v>
      </c>
      <c r="E404" s="33">
        <v>29803755.799999997</v>
      </c>
      <c r="F404" s="33">
        <v>4023507.0329999998</v>
      </c>
      <c r="G404" s="34" t="str">
        <f t="shared" si="18"/>
        <v>Esta perdido</v>
      </c>
      <c r="H404" s="34">
        <f t="shared" si="19"/>
        <v>0</v>
      </c>
      <c r="I404" s="34" t="str">
        <f t="shared" si="20"/>
        <v>DEBE PROMOVERSE</v>
      </c>
    </row>
    <row r="405" spans="1:9" x14ac:dyDescent="0.35">
      <c r="A405" s="31">
        <v>38046</v>
      </c>
      <c r="B405" s="32" t="s">
        <v>41</v>
      </c>
      <c r="C405" s="32" t="s">
        <v>43</v>
      </c>
      <c r="D405" s="32" t="s">
        <v>22</v>
      </c>
      <c r="E405" s="33">
        <v>5779355.1888799947</v>
      </c>
      <c r="F405" s="33">
        <v>4623484.1511039957</v>
      </c>
      <c r="G405" s="34" t="str">
        <f t="shared" si="18"/>
        <v>Esta perdido</v>
      </c>
      <c r="H405" s="34">
        <f t="shared" si="19"/>
        <v>0</v>
      </c>
      <c r="I405" s="34" t="str">
        <f t="shared" si="20"/>
        <v>DEBE PROMOVERSE</v>
      </c>
    </row>
    <row r="406" spans="1:9" x14ac:dyDescent="0.35">
      <c r="A406" s="31">
        <v>38046</v>
      </c>
      <c r="B406" s="32" t="s">
        <v>41</v>
      </c>
      <c r="C406" s="32" t="s">
        <v>13</v>
      </c>
      <c r="D406" s="32" t="s">
        <v>22</v>
      </c>
      <c r="E406" s="33">
        <v>2916253.9224</v>
      </c>
      <c r="F406" s="33">
        <v>145812.69612000001</v>
      </c>
      <c r="G406" s="34" t="str">
        <f t="shared" si="18"/>
        <v>Esta perdido</v>
      </c>
      <c r="H406" s="34">
        <f t="shared" si="19"/>
        <v>0</v>
      </c>
      <c r="I406" s="34" t="str">
        <f t="shared" si="20"/>
        <v>DEBE PROMOVERSE</v>
      </c>
    </row>
    <row r="407" spans="1:9" x14ac:dyDescent="0.35">
      <c r="A407" s="31">
        <v>38046</v>
      </c>
      <c r="B407" s="32" t="s">
        <v>42</v>
      </c>
      <c r="C407" s="32" t="s">
        <v>39</v>
      </c>
      <c r="D407" s="32" t="s">
        <v>28</v>
      </c>
      <c r="E407" s="33">
        <v>109914948</v>
      </c>
      <c r="F407" s="33">
        <v>18685541.16</v>
      </c>
      <c r="G407" s="34" t="str">
        <f t="shared" si="18"/>
        <v>Esta perdido</v>
      </c>
      <c r="H407" s="34">
        <f t="shared" si="19"/>
        <v>0</v>
      </c>
      <c r="I407" s="34">
        <f t="shared" si="20"/>
        <v>91229406.840000004</v>
      </c>
    </row>
    <row r="408" spans="1:9" x14ac:dyDescent="0.35">
      <c r="A408" s="31">
        <v>38046</v>
      </c>
      <c r="B408" s="32" t="s">
        <v>42</v>
      </c>
      <c r="C408" s="32" t="s">
        <v>18</v>
      </c>
      <c r="D408" s="32" t="s">
        <v>28</v>
      </c>
      <c r="E408" s="33">
        <v>11877626.313280001</v>
      </c>
      <c r="F408" s="33">
        <v>1187762.6313280002</v>
      </c>
      <c r="G408" s="34" t="str">
        <f t="shared" si="18"/>
        <v>Esta perdido</v>
      </c>
      <c r="H408" s="34">
        <f t="shared" si="19"/>
        <v>0</v>
      </c>
      <c r="I408" s="34" t="str">
        <f t="shared" si="20"/>
        <v>DEBE PROMOVERSE</v>
      </c>
    </row>
    <row r="409" spans="1:9" x14ac:dyDescent="0.35">
      <c r="A409" s="31">
        <v>38046</v>
      </c>
      <c r="B409" s="32" t="s">
        <v>12</v>
      </c>
      <c r="C409" s="32" t="s">
        <v>21</v>
      </c>
      <c r="D409" s="32" t="s">
        <v>24</v>
      </c>
      <c r="E409" s="33">
        <v>223800407.99999997</v>
      </c>
      <c r="F409" s="33">
        <v>38046069.359999999</v>
      </c>
      <c r="G409" s="34" t="str">
        <f t="shared" si="18"/>
        <v>Esta perdido</v>
      </c>
      <c r="H409" s="34">
        <f t="shared" si="19"/>
        <v>12669341.096879998</v>
      </c>
      <c r="I409" s="34">
        <f t="shared" si="20"/>
        <v>185754338.63999999</v>
      </c>
    </row>
    <row r="410" spans="1:9" x14ac:dyDescent="0.35">
      <c r="A410" s="31">
        <v>38046</v>
      </c>
      <c r="B410" s="32" t="s">
        <v>15</v>
      </c>
      <c r="C410" s="32" t="s">
        <v>23</v>
      </c>
      <c r="D410" s="32" t="s">
        <v>24</v>
      </c>
      <c r="E410" s="33">
        <v>31463650.399999999</v>
      </c>
      <c r="F410" s="33">
        <v>4719547.5599999996</v>
      </c>
      <c r="G410" s="34" t="str">
        <f t="shared" si="18"/>
        <v>Esta perdido</v>
      </c>
      <c r="H410" s="34">
        <f t="shared" si="19"/>
        <v>2642946.6335999998</v>
      </c>
      <c r="I410" s="34">
        <f t="shared" si="20"/>
        <v>26744102.84</v>
      </c>
    </row>
    <row r="411" spans="1:9" x14ac:dyDescent="0.35">
      <c r="A411" s="31">
        <v>38046</v>
      </c>
      <c r="B411" s="32" t="s">
        <v>15</v>
      </c>
      <c r="C411" s="32" t="s">
        <v>26</v>
      </c>
      <c r="D411" s="32" t="s">
        <v>27</v>
      </c>
      <c r="E411" s="33">
        <v>6098271.1244000001</v>
      </c>
      <c r="F411" s="33">
        <v>4878616.8995200004</v>
      </c>
      <c r="G411" s="34" t="str">
        <f t="shared" si="18"/>
        <v>Esta perdido</v>
      </c>
      <c r="H411" s="34">
        <f t="shared" si="19"/>
        <v>2732025.4637312004</v>
      </c>
      <c r="I411" s="34" t="str">
        <f t="shared" si="20"/>
        <v>DEBE PROMOVERSE</v>
      </c>
    </row>
    <row r="412" spans="1:9" x14ac:dyDescent="0.35">
      <c r="A412" s="31">
        <v>38046</v>
      </c>
      <c r="B412" s="32" t="s">
        <v>20</v>
      </c>
      <c r="C412" s="32" t="s">
        <v>16</v>
      </c>
      <c r="D412" s="32" t="s">
        <v>27</v>
      </c>
      <c r="E412" s="33">
        <v>3075711.89016</v>
      </c>
      <c r="F412" s="33">
        <v>153785.59450800001</v>
      </c>
      <c r="G412" s="34" t="str">
        <f t="shared" si="18"/>
        <v>Esta perdido</v>
      </c>
      <c r="H412" s="34">
        <f t="shared" si="19"/>
        <v>0</v>
      </c>
      <c r="I412" s="34" t="str">
        <f t="shared" si="20"/>
        <v>DEBE PROMOVERSE</v>
      </c>
    </row>
    <row r="413" spans="1:9" x14ac:dyDescent="0.35">
      <c r="A413" s="31">
        <v>38046</v>
      </c>
      <c r="B413" s="32" t="s">
        <v>20</v>
      </c>
      <c r="C413" s="32" t="s">
        <v>30</v>
      </c>
      <c r="D413" s="32" t="s">
        <v>19</v>
      </c>
      <c r="E413" s="33">
        <v>115870716.00000001</v>
      </c>
      <c r="F413" s="33">
        <v>19698021.720000003</v>
      </c>
      <c r="G413" s="34" t="str">
        <f t="shared" si="18"/>
        <v>Esta perdido</v>
      </c>
      <c r="H413" s="34">
        <f t="shared" si="19"/>
        <v>0</v>
      </c>
      <c r="I413" s="34">
        <f t="shared" si="20"/>
        <v>96172694.280000016</v>
      </c>
    </row>
    <row r="414" spans="1:9" x14ac:dyDescent="0.35">
      <c r="A414" s="31">
        <v>38046</v>
      </c>
      <c r="B414" s="32" t="s">
        <v>25</v>
      </c>
      <c r="C414" s="32" t="s">
        <v>31</v>
      </c>
      <c r="D414" s="32" t="s">
        <v>19</v>
      </c>
      <c r="E414" s="33">
        <v>12515458.184319999</v>
      </c>
      <c r="F414" s="33">
        <v>1251545.818432</v>
      </c>
      <c r="G414" s="34" t="str">
        <f t="shared" si="18"/>
        <v>Esta perdido</v>
      </c>
      <c r="H414" s="34">
        <f t="shared" si="19"/>
        <v>0</v>
      </c>
      <c r="I414" s="34" t="str">
        <f t="shared" si="20"/>
        <v>DEBE PROMOVERSE</v>
      </c>
    </row>
    <row r="415" spans="1:9" x14ac:dyDescent="0.35">
      <c r="A415" s="31">
        <v>38046</v>
      </c>
      <c r="B415" s="32" t="s">
        <v>25</v>
      </c>
      <c r="C415" s="32" t="s">
        <v>43</v>
      </c>
      <c r="D415" s="32" t="s">
        <v>17</v>
      </c>
      <c r="E415" s="33">
        <v>235711944</v>
      </c>
      <c r="F415" s="33">
        <v>40071030.480000004</v>
      </c>
      <c r="G415" s="34" t="str">
        <f t="shared" si="18"/>
        <v>Esta perdido</v>
      </c>
      <c r="H415" s="34">
        <f t="shared" si="19"/>
        <v>0</v>
      </c>
      <c r="I415" s="34">
        <f t="shared" si="20"/>
        <v>195640913.51999998</v>
      </c>
    </row>
    <row r="416" spans="1:9" x14ac:dyDescent="0.35">
      <c r="A416" s="31">
        <v>38046</v>
      </c>
      <c r="B416" s="32" t="s">
        <v>29</v>
      </c>
      <c r="C416" s="32" t="s">
        <v>13</v>
      </c>
      <c r="D416" s="32" t="s">
        <v>17</v>
      </c>
      <c r="E416" s="33">
        <v>33123545</v>
      </c>
      <c r="F416" s="33">
        <v>4968531.75</v>
      </c>
      <c r="G416" s="34" t="str">
        <f t="shared" si="18"/>
        <v>Esta perdido</v>
      </c>
      <c r="H416" s="34">
        <f t="shared" si="19"/>
        <v>0</v>
      </c>
      <c r="I416" s="34">
        <f t="shared" si="20"/>
        <v>28155013.25</v>
      </c>
    </row>
    <row r="417" spans="1:9" x14ac:dyDescent="0.35">
      <c r="A417" s="31">
        <v>38046</v>
      </c>
      <c r="B417" s="32" t="s">
        <v>29</v>
      </c>
      <c r="C417" s="32" t="s">
        <v>39</v>
      </c>
      <c r="D417" s="32" t="s">
        <v>17</v>
      </c>
      <c r="E417" s="33">
        <v>6417187.0599199999</v>
      </c>
      <c r="F417" s="33">
        <v>5133749.6479360005</v>
      </c>
      <c r="G417" s="34" t="str">
        <f t="shared" si="18"/>
        <v>Esta perdido</v>
      </c>
      <c r="H417" s="34">
        <f t="shared" si="19"/>
        <v>0</v>
      </c>
      <c r="I417" s="34" t="str">
        <f t="shared" si="20"/>
        <v>DEBE PROMOVERSE</v>
      </c>
    </row>
    <row r="418" spans="1:9" x14ac:dyDescent="0.35">
      <c r="A418" s="31">
        <v>38046</v>
      </c>
      <c r="B418" s="32" t="s">
        <v>32</v>
      </c>
      <c r="C418" s="32" t="s">
        <v>18</v>
      </c>
      <c r="D418" s="32" t="s">
        <v>14</v>
      </c>
      <c r="E418" s="33">
        <v>3235169.8579199999</v>
      </c>
      <c r="F418" s="33">
        <v>161758.49289600001</v>
      </c>
      <c r="G418" s="34" t="str">
        <f t="shared" si="18"/>
        <v>Esta perdido</v>
      </c>
      <c r="H418" s="34">
        <f t="shared" si="19"/>
        <v>0</v>
      </c>
      <c r="I418" s="34" t="str">
        <f t="shared" si="20"/>
        <v>DEBE PROMOVERSE</v>
      </c>
    </row>
    <row r="419" spans="1:9" x14ac:dyDescent="0.35">
      <c r="A419" s="31">
        <v>38046</v>
      </c>
      <c r="B419" s="32" t="s">
        <v>32</v>
      </c>
      <c r="C419" s="32" t="s">
        <v>21</v>
      </c>
      <c r="D419" s="32" t="s">
        <v>14</v>
      </c>
      <c r="E419" s="33">
        <v>121826484</v>
      </c>
      <c r="F419" s="33">
        <v>20710502.280000001</v>
      </c>
      <c r="G419" s="34" t="str">
        <f t="shared" si="18"/>
        <v>Esta perdido</v>
      </c>
      <c r="H419" s="34">
        <f t="shared" si="19"/>
        <v>0</v>
      </c>
      <c r="I419" s="34">
        <f t="shared" si="20"/>
        <v>101115981.72</v>
      </c>
    </row>
    <row r="420" spans="1:9" x14ac:dyDescent="0.35">
      <c r="A420" s="31">
        <v>38046</v>
      </c>
      <c r="B420" s="32" t="s">
        <v>33</v>
      </c>
      <c r="C420" s="32" t="s">
        <v>23</v>
      </c>
      <c r="D420" s="32" t="s">
        <v>22</v>
      </c>
      <c r="E420" s="33">
        <v>13153290.055360001</v>
      </c>
      <c r="F420" s="33">
        <v>1315329.0055360002</v>
      </c>
      <c r="G420" s="34" t="str">
        <f t="shared" si="18"/>
        <v>Esta perdido</v>
      </c>
      <c r="H420" s="34">
        <f t="shared" si="19"/>
        <v>736584.24310016015</v>
      </c>
      <c r="I420" s="34" t="str">
        <f t="shared" si="20"/>
        <v>DEBE PROMOVERSE</v>
      </c>
    </row>
    <row r="421" spans="1:9" x14ac:dyDescent="0.35">
      <c r="A421" s="31">
        <v>38046</v>
      </c>
      <c r="B421" s="32" t="s">
        <v>33</v>
      </c>
      <c r="C421" s="32" t="s">
        <v>26</v>
      </c>
      <c r="D421" s="32" t="s">
        <v>22</v>
      </c>
      <c r="E421" s="33">
        <v>25056000</v>
      </c>
      <c r="F421" s="33">
        <v>3382560</v>
      </c>
      <c r="G421" s="34" t="str">
        <f t="shared" si="18"/>
        <v>Esta perdido</v>
      </c>
      <c r="H421" s="34">
        <f t="shared" si="19"/>
        <v>1894233.6</v>
      </c>
      <c r="I421" s="34" t="str">
        <f t="shared" si="20"/>
        <v>DEBE PROMOVERSE</v>
      </c>
    </row>
    <row r="422" spans="1:9" x14ac:dyDescent="0.35">
      <c r="A422" s="31">
        <v>38046</v>
      </c>
      <c r="B422" s="32" t="s">
        <v>34</v>
      </c>
      <c r="C422" s="32" t="s">
        <v>16</v>
      </c>
      <c r="D422" s="32" t="s">
        <v>28</v>
      </c>
      <c r="E422" s="33">
        <v>4086978</v>
      </c>
      <c r="F422" s="33">
        <v>204348.90000000002</v>
      </c>
      <c r="G422" s="34" t="str">
        <f t="shared" si="18"/>
        <v>Esta perdido</v>
      </c>
      <c r="H422" s="34">
        <f t="shared" si="19"/>
        <v>68048.183699999994</v>
      </c>
      <c r="I422" s="34" t="str">
        <f t="shared" si="20"/>
        <v>DEBE PROMOVERSE</v>
      </c>
    </row>
    <row r="423" spans="1:9" x14ac:dyDescent="0.35">
      <c r="A423" s="31">
        <v>38046</v>
      </c>
      <c r="B423" s="32" t="s">
        <v>34</v>
      </c>
      <c r="C423" s="32" t="s">
        <v>30</v>
      </c>
      <c r="D423" s="32" t="s">
        <v>28</v>
      </c>
      <c r="E423" s="33">
        <v>899622.14720000001</v>
      </c>
      <c r="F423" s="33">
        <v>8996.2214720000011</v>
      </c>
      <c r="G423" s="34" t="str">
        <f t="shared" si="18"/>
        <v>Esta perdido</v>
      </c>
      <c r="H423" s="34">
        <f t="shared" si="19"/>
        <v>2995.7417501760001</v>
      </c>
      <c r="I423" s="34" t="str">
        <f t="shared" si="20"/>
        <v>DEBE PROMOVERSE</v>
      </c>
    </row>
    <row r="424" spans="1:9" x14ac:dyDescent="0.35">
      <c r="A424" s="31">
        <v>38046</v>
      </c>
      <c r="B424" s="32" t="s">
        <v>35</v>
      </c>
      <c r="C424" s="32" t="s">
        <v>31</v>
      </c>
      <c r="D424" s="32" t="s">
        <v>24</v>
      </c>
      <c r="E424" s="33">
        <v>507006.13040000002</v>
      </c>
      <c r="F424" s="33">
        <v>5070.0613040000007</v>
      </c>
      <c r="G424" s="34" t="str">
        <f t="shared" si="18"/>
        <v>Esta perdido</v>
      </c>
      <c r="H424" s="34">
        <f t="shared" si="19"/>
        <v>0</v>
      </c>
      <c r="I424" s="34" t="str">
        <f t="shared" si="20"/>
        <v>DEBE PROMOVERSE</v>
      </c>
    </row>
    <row r="425" spans="1:9" x14ac:dyDescent="0.35">
      <c r="A425" s="31">
        <v>38046</v>
      </c>
      <c r="B425" s="32" t="s">
        <v>35</v>
      </c>
      <c r="C425" s="32" t="s">
        <v>43</v>
      </c>
      <c r="D425" s="32" t="s">
        <v>24</v>
      </c>
      <c r="E425" s="33">
        <v>21072960</v>
      </c>
      <c r="F425" s="33">
        <v>2844849.6</v>
      </c>
      <c r="G425" s="34" t="str">
        <f t="shared" si="18"/>
        <v>Esta perdido</v>
      </c>
      <c r="H425" s="34">
        <f t="shared" si="19"/>
        <v>0</v>
      </c>
      <c r="I425" s="34" t="str">
        <f t="shared" si="20"/>
        <v>DEBE PROMOVERSE</v>
      </c>
    </row>
    <row r="426" spans="1:9" x14ac:dyDescent="0.35">
      <c r="A426" s="31">
        <v>38046</v>
      </c>
      <c r="B426" s="32" t="s">
        <v>36</v>
      </c>
      <c r="C426" s="32" t="s">
        <v>13</v>
      </c>
      <c r="D426" s="32" t="s">
        <v>27</v>
      </c>
      <c r="E426" s="33">
        <v>2485584.9760000003</v>
      </c>
      <c r="F426" s="33">
        <v>124279.24880000002</v>
      </c>
      <c r="G426" s="34" t="str">
        <f t="shared" si="18"/>
        <v>Esta perdido</v>
      </c>
      <c r="H426" s="34">
        <f t="shared" si="19"/>
        <v>0</v>
      </c>
      <c r="I426" s="34" t="str">
        <f t="shared" si="20"/>
        <v>DEBE PROMOVERSE</v>
      </c>
    </row>
    <row r="427" spans="1:9" x14ac:dyDescent="0.35">
      <c r="A427" s="31">
        <v>38046</v>
      </c>
      <c r="B427" s="32" t="s">
        <v>36</v>
      </c>
      <c r="C427" s="32" t="s">
        <v>39</v>
      </c>
      <c r="D427" s="32" t="s">
        <v>27</v>
      </c>
      <c r="E427" s="33">
        <v>50690880</v>
      </c>
      <c r="F427" s="33">
        <v>8617449.6000000015</v>
      </c>
      <c r="G427" s="34" t="str">
        <f t="shared" si="18"/>
        <v>Esta perdido</v>
      </c>
      <c r="H427" s="34">
        <f t="shared" si="19"/>
        <v>0</v>
      </c>
      <c r="I427" s="34">
        <f t="shared" si="20"/>
        <v>42073430.399999999</v>
      </c>
    </row>
    <row r="428" spans="1:9" x14ac:dyDescent="0.35">
      <c r="A428" s="31">
        <v>38046</v>
      </c>
      <c r="B428" s="32" t="s">
        <v>37</v>
      </c>
      <c r="C428" s="32" t="s">
        <v>18</v>
      </c>
      <c r="D428" s="32" t="s">
        <v>19</v>
      </c>
      <c r="E428" s="33">
        <v>7659246</v>
      </c>
      <c r="F428" s="33">
        <v>6127396.8000000007</v>
      </c>
      <c r="G428" s="34" t="str">
        <f t="shared" si="18"/>
        <v>Esta perdido</v>
      </c>
      <c r="H428" s="34">
        <f t="shared" si="19"/>
        <v>0</v>
      </c>
      <c r="I428" s="34" t="str">
        <f t="shared" si="20"/>
        <v>DEBE PROMOVERSE</v>
      </c>
    </row>
    <row r="429" spans="1:9" x14ac:dyDescent="0.35">
      <c r="A429" s="31">
        <v>38046</v>
      </c>
      <c r="B429" s="32" t="s">
        <v>37</v>
      </c>
      <c r="C429" s="32" t="s">
        <v>21</v>
      </c>
      <c r="D429" s="32" t="s">
        <v>19</v>
      </c>
      <c r="E429" s="33">
        <v>1585962.8288</v>
      </c>
      <c r="F429" s="33">
        <v>79298.141440000007</v>
      </c>
      <c r="G429" s="34" t="str">
        <f t="shared" si="18"/>
        <v>Esta perdido</v>
      </c>
      <c r="H429" s="34">
        <f t="shared" si="19"/>
        <v>0</v>
      </c>
      <c r="I429" s="34" t="str">
        <f t="shared" si="20"/>
        <v>DEBE PROMOVERSE</v>
      </c>
    </row>
    <row r="430" spans="1:9" x14ac:dyDescent="0.35">
      <c r="A430" s="31">
        <v>38046</v>
      </c>
      <c r="B430" s="32" t="s">
        <v>38</v>
      </c>
      <c r="C430" s="32" t="s">
        <v>23</v>
      </c>
      <c r="D430" s="32" t="s">
        <v>17</v>
      </c>
      <c r="E430" s="33">
        <v>850176.47120000003</v>
      </c>
      <c r="F430" s="33">
        <v>8501.7647120000001</v>
      </c>
      <c r="G430" s="34" t="str">
        <f t="shared" si="18"/>
        <v>Esta perdido</v>
      </c>
      <c r="H430" s="34">
        <f t="shared" si="19"/>
        <v>0</v>
      </c>
      <c r="I430" s="34" t="str">
        <f t="shared" si="20"/>
        <v>DEBE PROMOVERSE</v>
      </c>
    </row>
    <row r="431" spans="1:9" x14ac:dyDescent="0.35">
      <c r="A431" s="31">
        <v>38046</v>
      </c>
      <c r="B431" s="32" t="s">
        <v>38</v>
      </c>
      <c r="C431" s="32" t="s">
        <v>26</v>
      </c>
      <c r="D431" s="32" t="s">
        <v>17</v>
      </c>
      <c r="E431" s="33">
        <v>33890400</v>
      </c>
      <c r="F431" s="33">
        <v>5083560</v>
      </c>
      <c r="G431" s="34" t="str">
        <f t="shared" si="18"/>
        <v>Esta perdido</v>
      </c>
      <c r="H431" s="34">
        <f t="shared" si="19"/>
        <v>0</v>
      </c>
      <c r="I431" s="34">
        <f t="shared" si="20"/>
        <v>28806840</v>
      </c>
    </row>
    <row r="432" spans="1:9" x14ac:dyDescent="0.35">
      <c r="A432" s="31">
        <v>38046</v>
      </c>
      <c r="B432" s="32" t="s">
        <v>40</v>
      </c>
      <c r="C432" s="32" t="s">
        <v>16</v>
      </c>
      <c r="D432" s="32" t="s">
        <v>17</v>
      </c>
      <c r="E432" s="33">
        <v>3858266.3391999998</v>
      </c>
      <c r="F432" s="33">
        <v>192913.31696</v>
      </c>
      <c r="G432" s="34" t="str">
        <f t="shared" si="18"/>
        <v>Esta perdido</v>
      </c>
      <c r="H432" s="34">
        <f t="shared" si="19"/>
        <v>0</v>
      </c>
      <c r="I432" s="34" t="str">
        <f t="shared" si="20"/>
        <v>DEBE PROMOVERSE</v>
      </c>
    </row>
    <row r="433" spans="1:9" x14ac:dyDescent="0.35">
      <c r="A433" s="31">
        <v>38046</v>
      </c>
      <c r="B433" s="32" t="s">
        <v>40</v>
      </c>
      <c r="C433" s="32" t="s">
        <v>30</v>
      </c>
      <c r="D433" s="32" t="s">
        <v>14</v>
      </c>
      <c r="E433" s="33">
        <v>76325760</v>
      </c>
      <c r="F433" s="33">
        <v>12975379.200000001</v>
      </c>
      <c r="G433" s="34" t="str">
        <f t="shared" si="18"/>
        <v>Esta perdido</v>
      </c>
      <c r="H433" s="34">
        <f t="shared" si="19"/>
        <v>0</v>
      </c>
      <c r="I433" s="34">
        <f t="shared" si="20"/>
        <v>63350380.799999997</v>
      </c>
    </row>
    <row r="434" spans="1:9" x14ac:dyDescent="0.35">
      <c r="A434" s="31">
        <v>38046</v>
      </c>
      <c r="B434" s="32" t="s">
        <v>41</v>
      </c>
      <c r="C434" s="32" t="s">
        <v>31</v>
      </c>
      <c r="D434" s="32" t="s">
        <v>14</v>
      </c>
      <c r="E434" s="33">
        <v>11231514</v>
      </c>
      <c r="F434" s="33">
        <v>1123151.4000000001</v>
      </c>
      <c r="G434" s="34" t="str">
        <f t="shared" si="18"/>
        <v>Esta perdido</v>
      </c>
      <c r="H434" s="34">
        <f t="shared" si="19"/>
        <v>0</v>
      </c>
      <c r="I434" s="34" t="str">
        <f t="shared" si="20"/>
        <v>DEBE PROMOVERSE</v>
      </c>
    </row>
    <row r="435" spans="1:9" x14ac:dyDescent="0.35">
      <c r="A435" s="31">
        <v>38046</v>
      </c>
      <c r="B435" s="32" t="s">
        <v>41</v>
      </c>
      <c r="C435" s="32" t="s">
        <v>43</v>
      </c>
      <c r="D435" s="32" t="s">
        <v>22</v>
      </c>
      <c r="E435" s="33">
        <v>2272303.5104</v>
      </c>
      <c r="F435" s="33">
        <v>113615.17552</v>
      </c>
      <c r="G435" s="34" t="str">
        <f t="shared" si="18"/>
        <v>Esta perdido</v>
      </c>
      <c r="H435" s="34">
        <f t="shared" si="19"/>
        <v>0</v>
      </c>
      <c r="I435" s="34" t="str">
        <f t="shared" si="20"/>
        <v>DEBE PROMOVERSE</v>
      </c>
    </row>
    <row r="436" spans="1:9" x14ac:dyDescent="0.35">
      <c r="A436" s="31">
        <v>38046</v>
      </c>
      <c r="B436" s="32" t="s">
        <v>42</v>
      </c>
      <c r="C436" s="32" t="s">
        <v>13</v>
      </c>
      <c r="D436" s="32" t="s">
        <v>22</v>
      </c>
      <c r="E436" s="33">
        <v>1193346.8119999999</v>
      </c>
      <c r="F436" s="33">
        <v>59667.340599999996</v>
      </c>
      <c r="G436" s="34" t="str">
        <f t="shared" si="18"/>
        <v>Esta perdido</v>
      </c>
      <c r="H436" s="34">
        <f t="shared" si="19"/>
        <v>0</v>
      </c>
      <c r="I436" s="34" t="str">
        <f t="shared" si="20"/>
        <v>DEBE PROMOVERSE</v>
      </c>
    </row>
    <row r="437" spans="1:9" x14ac:dyDescent="0.35">
      <c r="A437" s="31">
        <v>38046</v>
      </c>
      <c r="B437" s="32" t="s">
        <v>42</v>
      </c>
      <c r="C437" s="32" t="s">
        <v>39</v>
      </c>
      <c r="D437" s="32" t="s">
        <v>28</v>
      </c>
      <c r="E437" s="33">
        <v>46707840</v>
      </c>
      <c r="F437" s="33">
        <v>7006176</v>
      </c>
      <c r="G437" s="34" t="str">
        <f t="shared" si="18"/>
        <v>Esta perdido</v>
      </c>
      <c r="H437" s="34">
        <f t="shared" si="19"/>
        <v>0</v>
      </c>
      <c r="I437" s="34">
        <f t="shared" si="20"/>
        <v>39701664</v>
      </c>
    </row>
    <row r="438" spans="1:9" x14ac:dyDescent="0.35">
      <c r="A438" s="31">
        <v>38046</v>
      </c>
      <c r="B438" s="32" t="s">
        <v>12</v>
      </c>
      <c r="C438" s="32" t="s">
        <v>18</v>
      </c>
      <c r="D438" s="32" t="s">
        <v>28</v>
      </c>
      <c r="E438" s="33">
        <v>5230947.7023999998</v>
      </c>
      <c r="F438" s="33">
        <v>4184758.1619199999</v>
      </c>
      <c r="G438" s="34" t="str">
        <f t="shared" si="18"/>
        <v>Esta perdido</v>
      </c>
      <c r="H438" s="34">
        <f t="shared" si="19"/>
        <v>1393524.4679193599</v>
      </c>
      <c r="I438" s="34" t="str">
        <f t="shared" si="20"/>
        <v>DEBE PROMOVERSE</v>
      </c>
    </row>
    <row r="439" spans="1:9" x14ac:dyDescent="0.35">
      <c r="A439" s="31">
        <v>38046</v>
      </c>
      <c r="B439" s="32" t="s">
        <v>15</v>
      </c>
      <c r="C439" s="32" t="s">
        <v>21</v>
      </c>
      <c r="D439" s="32" t="s">
        <v>24</v>
      </c>
      <c r="E439" s="33">
        <v>101960640</v>
      </c>
      <c r="F439" s="33">
        <v>17333308.800000001</v>
      </c>
      <c r="G439" s="34" t="str">
        <f t="shared" si="18"/>
        <v>Esta perdido</v>
      </c>
      <c r="H439" s="34">
        <f t="shared" si="19"/>
        <v>9706652.9280000012</v>
      </c>
      <c r="I439" s="34">
        <f t="shared" si="20"/>
        <v>84627331.200000003</v>
      </c>
    </row>
    <row r="440" spans="1:9" x14ac:dyDescent="0.35">
      <c r="A440" s="31">
        <v>38046</v>
      </c>
      <c r="B440" s="32" t="s">
        <v>15</v>
      </c>
      <c r="C440" s="32" t="s">
        <v>23</v>
      </c>
      <c r="D440" s="32" t="s">
        <v>24</v>
      </c>
      <c r="E440" s="33">
        <v>14803781.999999998</v>
      </c>
      <c r="F440" s="33">
        <v>1480378.2</v>
      </c>
      <c r="G440" s="34" t="str">
        <f t="shared" si="18"/>
        <v>Esta perdido</v>
      </c>
      <c r="H440" s="34">
        <f t="shared" si="19"/>
        <v>829011.79200000002</v>
      </c>
      <c r="I440" s="34" t="str">
        <f t="shared" si="20"/>
        <v>DEBE PROMOVERSE</v>
      </c>
    </row>
    <row r="441" spans="1:9" x14ac:dyDescent="0.35">
      <c r="A441" s="31">
        <v>38046</v>
      </c>
      <c r="B441" s="32" t="s">
        <v>20</v>
      </c>
      <c r="C441" s="32" t="s">
        <v>26</v>
      </c>
      <c r="D441" s="32" t="s">
        <v>27</v>
      </c>
      <c r="E441" s="33">
        <v>2958644.1919999998</v>
      </c>
      <c r="F441" s="33">
        <v>147932.2096</v>
      </c>
      <c r="G441" s="34" t="str">
        <f t="shared" si="18"/>
        <v>Esta perdido</v>
      </c>
      <c r="H441" s="34">
        <f t="shared" si="19"/>
        <v>0</v>
      </c>
      <c r="I441" s="34" t="str">
        <f t="shared" si="20"/>
        <v>DEBE PROMOVERSE</v>
      </c>
    </row>
    <row r="442" spans="1:9" x14ac:dyDescent="0.35">
      <c r="A442" s="31">
        <v>38046</v>
      </c>
      <c r="B442" s="32" t="s">
        <v>20</v>
      </c>
      <c r="C442" s="32" t="s">
        <v>16</v>
      </c>
      <c r="D442" s="32" t="s">
        <v>27</v>
      </c>
      <c r="E442" s="33">
        <v>1536517.1527999998</v>
      </c>
      <c r="F442" s="33">
        <v>76825.857639999987</v>
      </c>
      <c r="G442" s="34" t="str">
        <f t="shared" si="18"/>
        <v>Esta perdido</v>
      </c>
      <c r="H442" s="34">
        <f t="shared" si="19"/>
        <v>0</v>
      </c>
      <c r="I442" s="34" t="str">
        <f t="shared" si="20"/>
        <v>DEBE PROMOVERSE</v>
      </c>
    </row>
    <row r="443" spans="1:9" x14ac:dyDescent="0.35">
      <c r="A443" s="31">
        <v>38046</v>
      </c>
      <c r="B443" s="32" t="s">
        <v>25</v>
      </c>
      <c r="C443" s="32" t="s">
        <v>30</v>
      </c>
      <c r="D443" s="32" t="s">
        <v>19</v>
      </c>
      <c r="E443" s="33">
        <v>59525279.999999993</v>
      </c>
      <c r="F443" s="33">
        <v>10119297.6</v>
      </c>
      <c r="G443" s="34" t="str">
        <f t="shared" si="18"/>
        <v>Esta perdido</v>
      </c>
      <c r="H443" s="34">
        <f t="shared" si="19"/>
        <v>0</v>
      </c>
      <c r="I443" s="34">
        <f t="shared" si="20"/>
        <v>49405982.399999991</v>
      </c>
    </row>
    <row r="444" spans="1:9" x14ac:dyDescent="0.35">
      <c r="A444" s="31">
        <v>38046</v>
      </c>
      <c r="B444" s="32" t="s">
        <v>25</v>
      </c>
      <c r="C444" s="32" t="s">
        <v>31</v>
      </c>
      <c r="D444" s="32" t="s">
        <v>19</v>
      </c>
      <c r="E444" s="33">
        <v>6603629.0655999994</v>
      </c>
      <c r="F444" s="33">
        <v>5282903.2524800003</v>
      </c>
      <c r="G444" s="34" t="str">
        <f t="shared" si="18"/>
        <v>Esta perdido</v>
      </c>
      <c r="H444" s="34">
        <f t="shared" si="19"/>
        <v>0</v>
      </c>
      <c r="I444" s="34" t="str">
        <f t="shared" si="20"/>
        <v>DEBE PROMOVERSE</v>
      </c>
    </row>
    <row r="445" spans="1:9" x14ac:dyDescent="0.35">
      <c r="A445" s="31">
        <v>38046</v>
      </c>
      <c r="B445" s="32" t="s">
        <v>29</v>
      </c>
      <c r="C445" s="32" t="s">
        <v>43</v>
      </c>
      <c r="D445" s="32" t="s">
        <v>17</v>
      </c>
      <c r="E445" s="33">
        <v>127595519.99999999</v>
      </c>
      <c r="F445" s="33">
        <v>21691238.399999999</v>
      </c>
      <c r="G445" s="34" t="str">
        <f t="shared" si="18"/>
        <v>Esta perdido</v>
      </c>
      <c r="H445" s="34">
        <f t="shared" si="19"/>
        <v>0</v>
      </c>
      <c r="I445" s="34">
        <f t="shared" si="20"/>
        <v>105904281.59999999</v>
      </c>
    </row>
    <row r="446" spans="1:9" x14ac:dyDescent="0.35">
      <c r="A446" s="31">
        <v>38046</v>
      </c>
      <c r="B446" s="32" t="s">
        <v>29</v>
      </c>
      <c r="C446" s="32" t="s">
        <v>13</v>
      </c>
      <c r="D446" s="32" t="s">
        <v>17</v>
      </c>
      <c r="E446" s="33">
        <v>18376050</v>
      </c>
      <c r="F446" s="33">
        <v>1837605</v>
      </c>
      <c r="G446" s="34" t="str">
        <f t="shared" si="18"/>
        <v>Esta perdido</v>
      </c>
      <c r="H446" s="34">
        <f t="shared" si="19"/>
        <v>0</v>
      </c>
      <c r="I446" s="34" t="str">
        <f t="shared" si="20"/>
        <v>DEBE PROMOVERSE</v>
      </c>
    </row>
    <row r="447" spans="1:9" x14ac:dyDescent="0.35">
      <c r="A447" s="31">
        <v>38046</v>
      </c>
      <c r="B447" s="32" t="s">
        <v>32</v>
      </c>
      <c r="C447" s="32" t="s">
        <v>39</v>
      </c>
      <c r="D447" s="32" t="s">
        <v>17</v>
      </c>
      <c r="E447" s="33">
        <v>3644984.8736</v>
      </c>
      <c r="F447" s="33">
        <v>182249.24368000001</v>
      </c>
      <c r="G447" s="34" t="str">
        <f t="shared" si="18"/>
        <v>Esta perdido</v>
      </c>
      <c r="H447" s="34">
        <f t="shared" si="19"/>
        <v>0</v>
      </c>
      <c r="I447" s="34" t="str">
        <f t="shared" si="20"/>
        <v>DEBE PROMOVERSE</v>
      </c>
    </row>
    <row r="448" spans="1:9" x14ac:dyDescent="0.35">
      <c r="A448" s="31">
        <v>38046</v>
      </c>
      <c r="B448" s="32" t="s">
        <v>32</v>
      </c>
      <c r="C448" s="32" t="s">
        <v>26</v>
      </c>
      <c r="D448" s="32" t="s">
        <v>14</v>
      </c>
      <c r="E448" s="33">
        <v>1879687.4936000002</v>
      </c>
      <c r="F448" s="33">
        <v>93984.374680000008</v>
      </c>
      <c r="G448" s="34" t="str">
        <f t="shared" si="18"/>
        <v>Esta perdido</v>
      </c>
      <c r="H448" s="34">
        <f t="shared" si="19"/>
        <v>0</v>
      </c>
      <c r="I448" s="34" t="str">
        <f t="shared" si="20"/>
        <v>DEBE PROMOVERSE</v>
      </c>
    </row>
    <row r="449" spans="1:9" x14ac:dyDescent="0.35">
      <c r="A449" s="31">
        <v>38046</v>
      </c>
      <c r="B449" s="32" t="s">
        <v>33</v>
      </c>
      <c r="C449" s="32" t="s">
        <v>16</v>
      </c>
      <c r="D449" s="32" t="s">
        <v>14</v>
      </c>
      <c r="E449" s="33">
        <v>72342720</v>
      </c>
      <c r="F449" s="33">
        <v>12298262.4</v>
      </c>
      <c r="G449" s="34" t="str">
        <f t="shared" si="18"/>
        <v>Esta perdido</v>
      </c>
      <c r="H449" s="34">
        <f t="shared" si="19"/>
        <v>6887026.9440000011</v>
      </c>
      <c r="I449" s="34">
        <f t="shared" si="20"/>
        <v>60044457.600000001</v>
      </c>
    </row>
    <row r="450" spans="1:9" x14ac:dyDescent="0.35">
      <c r="A450" s="31">
        <v>38046</v>
      </c>
      <c r="B450" s="32" t="s">
        <v>33</v>
      </c>
      <c r="C450" s="32" t="s">
        <v>30</v>
      </c>
      <c r="D450" s="32" t="s">
        <v>22</v>
      </c>
      <c r="E450" s="33">
        <v>7976310.4288000008</v>
      </c>
      <c r="F450" s="33">
        <v>6381048.3430400006</v>
      </c>
      <c r="G450" s="34" t="str">
        <f t="shared" si="18"/>
        <v>Esta perdido</v>
      </c>
      <c r="H450" s="34">
        <f t="shared" si="19"/>
        <v>3573387.0721024005</v>
      </c>
      <c r="I450" s="34" t="str">
        <f t="shared" si="20"/>
        <v>DEBE PROMOVERSE</v>
      </c>
    </row>
    <row r="451" spans="1:9" x14ac:dyDescent="0.35">
      <c r="A451" s="31">
        <v>38046</v>
      </c>
      <c r="B451" s="32" t="s">
        <v>34</v>
      </c>
      <c r="C451" s="32" t="s">
        <v>31</v>
      </c>
      <c r="D451" s="32" t="s">
        <v>22</v>
      </c>
      <c r="E451" s="33">
        <v>153230400</v>
      </c>
      <c r="F451" s="33">
        <v>26049168.000000004</v>
      </c>
      <c r="G451" s="34" t="str">
        <f t="shared" si="18"/>
        <v>Esta perdido</v>
      </c>
      <c r="H451" s="34">
        <f t="shared" si="19"/>
        <v>8674372.9440000001</v>
      </c>
      <c r="I451" s="34">
        <f t="shared" si="20"/>
        <v>127181232</v>
      </c>
    </row>
    <row r="452" spans="1:9" x14ac:dyDescent="0.35">
      <c r="A452" s="31">
        <v>38046</v>
      </c>
      <c r="B452" s="32" t="s">
        <v>34</v>
      </c>
      <c r="C452" s="32" t="s">
        <v>43</v>
      </c>
      <c r="D452" s="32" t="s">
        <v>28</v>
      </c>
      <c r="E452" s="33">
        <v>21948318</v>
      </c>
      <c r="F452" s="33">
        <v>2963022.93</v>
      </c>
      <c r="G452" s="34" t="str">
        <f t="shared" ref="G452:G515" si="21">IF(AND(B452="Sánchez",F452&gt;5000000,C452="Zona F"),"Lo encontramos","Esta perdido")</f>
        <v>Esta perdido</v>
      </c>
      <c r="H452" s="34">
        <f t="shared" ref="H452:H515" si="22">IF(OR(B452="Pineda",B452="Bonilla"),F452*33.3%,IF(OR(B452="Sánchez",B452="Martínez"),F452*56%,0))</f>
        <v>986686.63568999991</v>
      </c>
      <c r="I452" s="34" t="str">
        <f t="shared" ref="I452:I515" si="23">IF((E452+F452)&lt;34000000,"DEBE PROMOVERSE",E452-F452)</f>
        <v>DEBE PROMOVERSE</v>
      </c>
    </row>
    <row r="453" spans="1:9" x14ac:dyDescent="0.35">
      <c r="A453" s="31">
        <v>38046</v>
      </c>
      <c r="B453" s="32" t="s">
        <v>35</v>
      </c>
      <c r="C453" s="32" t="s">
        <v>13</v>
      </c>
      <c r="D453" s="32" t="s">
        <v>28</v>
      </c>
      <c r="E453" s="33">
        <v>4331325.5552000003</v>
      </c>
      <c r="F453" s="33">
        <v>216566.27776000003</v>
      </c>
      <c r="G453" s="34" t="str">
        <f t="shared" si="21"/>
        <v>Esta perdido</v>
      </c>
      <c r="H453" s="34">
        <f t="shared" si="22"/>
        <v>0</v>
      </c>
      <c r="I453" s="34" t="str">
        <f t="shared" si="23"/>
        <v>DEBE PROMOVERSE</v>
      </c>
    </row>
    <row r="454" spans="1:9" x14ac:dyDescent="0.35">
      <c r="A454" s="31">
        <v>38046</v>
      </c>
      <c r="B454" s="32" t="s">
        <v>35</v>
      </c>
      <c r="C454" s="32" t="s">
        <v>39</v>
      </c>
      <c r="D454" s="32" t="s">
        <v>24</v>
      </c>
      <c r="E454" s="33">
        <v>2222857.8344000001</v>
      </c>
      <c r="F454" s="33">
        <v>111142.89172000001</v>
      </c>
      <c r="G454" s="34" t="str">
        <f t="shared" si="21"/>
        <v>Esta perdido</v>
      </c>
      <c r="H454" s="34">
        <f t="shared" si="22"/>
        <v>0</v>
      </c>
      <c r="I454" s="34" t="str">
        <f t="shared" si="23"/>
        <v>DEBE PROMOVERSE</v>
      </c>
    </row>
    <row r="455" spans="1:9" x14ac:dyDescent="0.35">
      <c r="A455" s="31">
        <v>38046</v>
      </c>
      <c r="B455" s="32" t="s">
        <v>36</v>
      </c>
      <c r="C455" s="32" t="s">
        <v>18</v>
      </c>
      <c r="D455" s="32" t="s">
        <v>24</v>
      </c>
      <c r="E455" s="33">
        <v>85160160</v>
      </c>
      <c r="F455" s="33">
        <v>14477227.200000001</v>
      </c>
      <c r="G455" s="34" t="str">
        <f t="shared" si="21"/>
        <v>Esta perdido</v>
      </c>
      <c r="H455" s="34">
        <f t="shared" si="22"/>
        <v>0</v>
      </c>
      <c r="I455" s="34">
        <f t="shared" si="23"/>
        <v>70682932.799999997</v>
      </c>
    </row>
    <row r="456" spans="1:9" x14ac:dyDescent="0.35">
      <c r="A456" s="31">
        <v>38046</v>
      </c>
      <c r="B456" s="32" t="s">
        <v>36</v>
      </c>
      <c r="C456" s="32" t="s">
        <v>21</v>
      </c>
      <c r="D456" s="32" t="s">
        <v>27</v>
      </c>
      <c r="E456" s="33">
        <v>9348991.7919999994</v>
      </c>
      <c r="F456" s="33">
        <v>7479193.4336000001</v>
      </c>
      <c r="G456" s="34" t="str">
        <f t="shared" si="21"/>
        <v>Esta perdido</v>
      </c>
      <c r="H456" s="34">
        <f t="shared" si="22"/>
        <v>0</v>
      </c>
      <c r="I456" s="34" t="str">
        <f t="shared" si="23"/>
        <v>DEBE PROMOVERSE</v>
      </c>
    </row>
    <row r="457" spans="1:9" x14ac:dyDescent="0.35">
      <c r="A457" s="31">
        <v>38046</v>
      </c>
      <c r="B457" s="32" t="s">
        <v>37</v>
      </c>
      <c r="C457" s="32" t="s">
        <v>23</v>
      </c>
      <c r="D457" s="32" t="s">
        <v>27</v>
      </c>
      <c r="E457" s="33">
        <v>178865279.99999997</v>
      </c>
      <c r="F457" s="33">
        <v>30407097.599999998</v>
      </c>
      <c r="G457" s="34" t="str">
        <f t="shared" si="21"/>
        <v>Esta perdido</v>
      </c>
      <c r="H457" s="34">
        <f t="shared" si="22"/>
        <v>0</v>
      </c>
      <c r="I457" s="34">
        <f t="shared" si="23"/>
        <v>148458182.39999998</v>
      </c>
    </row>
    <row r="458" spans="1:9" x14ac:dyDescent="0.35">
      <c r="A458" s="31">
        <v>38046</v>
      </c>
      <c r="B458" s="32" t="s">
        <v>37</v>
      </c>
      <c r="C458" s="32" t="s">
        <v>26</v>
      </c>
      <c r="D458" s="32" t="s">
        <v>19</v>
      </c>
      <c r="E458" s="33">
        <v>25520586</v>
      </c>
      <c r="F458" s="33">
        <v>3445279.1100000003</v>
      </c>
      <c r="G458" s="34" t="str">
        <f t="shared" si="21"/>
        <v>Esta perdido</v>
      </c>
      <c r="H458" s="34">
        <f t="shared" si="22"/>
        <v>0</v>
      </c>
      <c r="I458" s="34" t="str">
        <f t="shared" si="23"/>
        <v>DEBE PROMOVERSE</v>
      </c>
    </row>
    <row r="459" spans="1:9" x14ac:dyDescent="0.35">
      <c r="A459" s="31">
        <v>38046</v>
      </c>
      <c r="B459" s="32" t="s">
        <v>38</v>
      </c>
      <c r="C459" s="32" t="s">
        <v>16</v>
      </c>
      <c r="D459" s="32" t="s">
        <v>19</v>
      </c>
      <c r="E459" s="33">
        <v>5017666.2367999991</v>
      </c>
      <c r="F459" s="33">
        <v>4014132.9894399997</v>
      </c>
      <c r="G459" s="34" t="str">
        <f t="shared" si="21"/>
        <v>Esta perdido</v>
      </c>
      <c r="H459" s="34">
        <f t="shared" si="22"/>
        <v>0</v>
      </c>
      <c r="I459" s="34" t="str">
        <f t="shared" si="23"/>
        <v>DEBE PROMOVERSE</v>
      </c>
    </row>
    <row r="460" spans="1:9" x14ac:dyDescent="0.35">
      <c r="A460" s="31">
        <v>38046</v>
      </c>
      <c r="B460" s="32" t="s">
        <v>38</v>
      </c>
      <c r="C460" s="32" t="s">
        <v>30</v>
      </c>
      <c r="D460" s="32" t="s">
        <v>17</v>
      </c>
      <c r="E460" s="33">
        <v>2566028.1751999999</v>
      </c>
      <c r="F460" s="33">
        <v>128301.40876000001</v>
      </c>
      <c r="G460" s="34" t="str">
        <f t="shared" si="21"/>
        <v>Esta perdido</v>
      </c>
      <c r="H460" s="34">
        <f t="shared" si="22"/>
        <v>0</v>
      </c>
      <c r="I460" s="34" t="str">
        <f t="shared" si="23"/>
        <v>DEBE PROMOVERSE</v>
      </c>
    </row>
    <row r="461" spans="1:9" x14ac:dyDescent="0.35">
      <c r="A461" s="31">
        <v>38046</v>
      </c>
      <c r="B461" s="32" t="s">
        <v>40</v>
      </c>
      <c r="C461" s="32" t="s">
        <v>31</v>
      </c>
      <c r="D461" s="32" t="s">
        <v>17</v>
      </c>
      <c r="E461" s="33">
        <v>97977599.999999985</v>
      </c>
      <c r="F461" s="33">
        <v>16656191.999999998</v>
      </c>
      <c r="G461" s="34" t="str">
        <f t="shared" si="21"/>
        <v>Esta perdido</v>
      </c>
      <c r="H461" s="34">
        <f t="shared" si="22"/>
        <v>0</v>
      </c>
      <c r="I461" s="34">
        <f t="shared" si="23"/>
        <v>81321407.999999985</v>
      </c>
    </row>
    <row r="462" spans="1:9" x14ac:dyDescent="0.35">
      <c r="A462" s="31">
        <v>38046</v>
      </c>
      <c r="B462" s="32" t="s">
        <v>40</v>
      </c>
      <c r="C462" s="32" t="s">
        <v>43</v>
      </c>
      <c r="D462" s="32" t="s">
        <v>17</v>
      </c>
      <c r="E462" s="33">
        <v>10721673.155200001</v>
      </c>
      <c r="F462" s="33">
        <v>1072167.3155200002</v>
      </c>
      <c r="G462" s="34" t="str">
        <f t="shared" si="21"/>
        <v>Esta perdido</v>
      </c>
      <c r="H462" s="34">
        <f t="shared" si="22"/>
        <v>0</v>
      </c>
      <c r="I462" s="34" t="str">
        <f t="shared" si="23"/>
        <v>DEBE PROMOVERSE</v>
      </c>
    </row>
    <row r="463" spans="1:9" x14ac:dyDescent="0.35">
      <c r="A463" s="31">
        <v>38046</v>
      </c>
      <c r="B463" s="32" t="s">
        <v>41</v>
      </c>
      <c r="C463" s="32" t="s">
        <v>13</v>
      </c>
      <c r="D463" s="32" t="s">
        <v>14</v>
      </c>
      <c r="E463" s="33">
        <v>204500159.99999997</v>
      </c>
      <c r="F463" s="33">
        <v>34765027.199999996</v>
      </c>
      <c r="G463" s="34" t="str">
        <f t="shared" si="21"/>
        <v>Esta perdido</v>
      </c>
      <c r="H463" s="34">
        <f t="shared" si="22"/>
        <v>0</v>
      </c>
      <c r="I463" s="34">
        <f t="shared" si="23"/>
        <v>169735132.79999998</v>
      </c>
    </row>
    <row r="464" spans="1:9" x14ac:dyDescent="0.35">
      <c r="A464" s="31">
        <v>38046</v>
      </c>
      <c r="B464" s="32" t="s">
        <v>41</v>
      </c>
      <c r="C464" s="32" t="s">
        <v>39</v>
      </c>
      <c r="D464" s="32" t="s">
        <v>14</v>
      </c>
      <c r="E464" s="33">
        <v>29092854</v>
      </c>
      <c r="F464" s="33">
        <v>3927535.29</v>
      </c>
      <c r="G464" s="34" t="str">
        <f t="shared" si="21"/>
        <v>Esta perdido</v>
      </c>
      <c r="H464" s="34">
        <f t="shared" si="22"/>
        <v>0</v>
      </c>
      <c r="I464" s="34" t="str">
        <f t="shared" si="23"/>
        <v>DEBE PROMOVERSE</v>
      </c>
    </row>
    <row r="465" spans="1:9" x14ac:dyDescent="0.35">
      <c r="A465" s="31">
        <v>38046</v>
      </c>
      <c r="B465" s="32" t="s">
        <v>42</v>
      </c>
      <c r="C465" s="32" t="s">
        <v>18</v>
      </c>
      <c r="D465" s="32" t="s">
        <v>22</v>
      </c>
      <c r="E465" s="33">
        <v>5704006.9184000008</v>
      </c>
      <c r="F465" s="33">
        <v>4563205.5347200008</v>
      </c>
      <c r="G465" s="34" t="str">
        <f t="shared" si="21"/>
        <v>Esta perdido</v>
      </c>
      <c r="H465" s="34">
        <f t="shared" si="22"/>
        <v>0</v>
      </c>
      <c r="I465" s="34" t="str">
        <f t="shared" si="23"/>
        <v>DEBE PROMOVERSE</v>
      </c>
    </row>
    <row r="466" spans="1:9" x14ac:dyDescent="0.35">
      <c r="A466" s="31">
        <v>38077</v>
      </c>
      <c r="B466" s="32" t="s">
        <v>42</v>
      </c>
      <c r="C466" s="32" t="s">
        <v>21</v>
      </c>
      <c r="D466" s="32" t="s">
        <v>22</v>
      </c>
      <c r="E466" s="33">
        <v>2909198.5159999998</v>
      </c>
      <c r="F466" s="33">
        <v>145459.9258</v>
      </c>
      <c r="G466" s="34" t="str">
        <f t="shared" si="21"/>
        <v>Esta perdido</v>
      </c>
      <c r="H466" s="34">
        <f t="shared" si="22"/>
        <v>0</v>
      </c>
      <c r="I466" s="34" t="str">
        <f t="shared" si="23"/>
        <v>DEBE PROMOVERSE</v>
      </c>
    </row>
    <row r="467" spans="1:9" x14ac:dyDescent="0.35">
      <c r="A467" s="31">
        <v>38077</v>
      </c>
      <c r="B467" s="32" t="s">
        <v>12</v>
      </c>
      <c r="C467" s="32" t="s">
        <v>23</v>
      </c>
      <c r="D467" s="32" t="s">
        <v>28</v>
      </c>
      <c r="E467" s="33">
        <v>110795040.00000001</v>
      </c>
      <c r="F467" s="33">
        <v>18835156.800000004</v>
      </c>
      <c r="G467" s="34" t="str">
        <f t="shared" si="21"/>
        <v>Esta perdido</v>
      </c>
      <c r="H467" s="34">
        <f t="shared" si="22"/>
        <v>6272107.2144000009</v>
      </c>
      <c r="I467" s="34">
        <f t="shared" si="23"/>
        <v>91959883.200000018</v>
      </c>
    </row>
    <row r="468" spans="1:9" x14ac:dyDescent="0.35">
      <c r="A468" s="31">
        <v>38077</v>
      </c>
      <c r="B468" s="32" t="s">
        <v>15</v>
      </c>
      <c r="C468" s="32" t="s">
        <v>26</v>
      </c>
      <c r="D468" s="32" t="s">
        <v>28</v>
      </c>
      <c r="E468" s="33">
        <v>12094354.5184</v>
      </c>
      <c r="F468" s="33">
        <v>1209435.45184</v>
      </c>
      <c r="G468" s="34" t="str">
        <f t="shared" si="21"/>
        <v>Esta perdido</v>
      </c>
      <c r="H468" s="34">
        <f t="shared" si="22"/>
        <v>677283.85303040012</v>
      </c>
      <c r="I468" s="34" t="str">
        <f t="shared" si="23"/>
        <v>DEBE PROMOVERSE</v>
      </c>
    </row>
    <row r="469" spans="1:9" x14ac:dyDescent="0.35">
      <c r="A469" s="31">
        <v>38077</v>
      </c>
      <c r="B469" s="32" t="s">
        <v>15</v>
      </c>
      <c r="C469" s="32" t="s">
        <v>13</v>
      </c>
      <c r="D469" s="32" t="s">
        <v>24</v>
      </c>
      <c r="E469" s="33">
        <v>230135040.00000003</v>
      </c>
      <c r="F469" s="33">
        <v>39122956.800000004</v>
      </c>
      <c r="G469" s="34" t="str">
        <f t="shared" si="21"/>
        <v>Esta perdido</v>
      </c>
      <c r="H469" s="34">
        <f t="shared" si="22"/>
        <v>21908855.808000006</v>
      </c>
      <c r="I469" s="34">
        <f t="shared" si="23"/>
        <v>191012083.20000002</v>
      </c>
    </row>
    <row r="470" spans="1:9" x14ac:dyDescent="0.35">
      <c r="A470" s="31">
        <v>38077</v>
      </c>
      <c r="B470" s="32" t="s">
        <v>20</v>
      </c>
      <c r="C470" s="32" t="s">
        <v>13</v>
      </c>
      <c r="D470" s="32" t="s">
        <v>24</v>
      </c>
      <c r="E470" s="33">
        <v>32665122</v>
      </c>
      <c r="F470" s="33">
        <v>4899768.3</v>
      </c>
      <c r="G470" s="34" t="str">
        <f t="shared" si="21"/>
        <v>Esta perdido</v>
      </c>
      <c r="H470" s="34">
        <f t="shared" si="22"/>
        <v>0</v>
      </c>
      <c r="I470" s="34">
        <f t="shared" si="23"/>
        <v>27765353.699999999</v>
      </c>
    </row>
    <row r="471" spans="1:9" x14ac:dyDescent="0.35">
      <c r="A471" s="31">
        <v>38077</v>
      </c>
      <c r="B471" s="32" t="s">
        <v>20</v>
      </c>
      <c r="C471" s="32" t="s">
        <v>23</v>
      </c>
      <c r="D471" s="32" t="s">
        <v>27</v>
      </c>
      <c r="E471" s="33">
        <v>6390347.6000000006</v>
      </c>
      <c r="F471" s="33">
        <v>5112278.080000001</v>
      </c>
      <c r="G471" s="34" t="str">
        <f t="shared" si="21"/>
        <v>Esta perdido</v>
      </c>
      <c r="H471" s="34">
        <f t="shared" si="22"/>
        <v>0</v>
      </c>
      <c r="I471" s="34" t="str">
        <f t="shared" si="23"/>
        <v>DEBE PROMOVERSE</v>
      </c>
    </row>
    <row r="472" spans="1:9" x14ac:dyDescent="0.35">
      <c r="A472" s="31">
        <v>38077</v>
      </c>
      <c r="B472" s="32" t="s">
        <v>25</v>
      </c>
      <c r="C472" s="32" t="s">
        <v>39</v>
      </c>
      <c r="D472" s="32" t="s">
        <v>27</v>
      </c>
      <c r="E472" s="33">
        <v>3252368.8567999997</v>
      </c>
      <c r="F472" s="33">
        <v>162618.44284</v>
      </c>
      <c r="G472" s="34" t="str">
        <f t="shared" si="21"/>
        <v>Esta perdido</v>
      </c>
      <c r="H472" s="34">
        <f t="shared" si="22"/>
        <v>0</v>
      </c>
      <c r="I472" s="34" t="str">
        <f t="shared" si="23"/>
        <v>DEBE PROMOVERSE</v>
      </c>
    </row>
    <row r="473" spans="1:9" x14ac:dyDescent="0.35">
      <c r="A473" s="31">
        <v>38077</v>
      </c>
      <c r="B473" s="32" t="s">
        <v>25</v>
      </c>
      <c r="C473" s="32" t="s">
        <v>30</v>
      </c>
      <c r="D473" s="32" t="s">
        <v>19</v>
      </c>
      <c r="E473" s="33">
        <v>123612480</v>
      </c>
      <c r="F473" s="33">
        <v>21014121.600000001</v>
      </c>
      <c r="G473" s="34" t="str">
        <f t="shared" si="21"/>
        <v>Esta perdido</v>
      </c>
      <c r="H473" s="34">
        <f t="shared" si="22"/>
        <v>0</v>
      </c>
      <c r="I473" s="34">
        <f t="shared" si="23"/>
        <v>102598358.40000001</v>
      </c>
    </row>
    <row r="474" spans="1:9" x14ac:dyDescent="0.35">
      <c r="A474" s="31">
        <v>38077</v>
      </c>
      <c r="B474" s="32" t="s">
        <v>29</v>
      </c>
      <c r="C474" s="32" t="s">
        <v>30</v>
      </c>
      <c r="D474" s="32" t="s">
        <v>19</v>
      </c>
      <c r="E474" s="33">
        <v>13467035.8816</v>
      </c>
      <c r="F474" s="33">
        <v>1346703.58816</v>
      </c>
      <c r="G474" s="34" t="str">
        <f t="shared" si="21"/>
        <v>Esta perdido</v>
      </c>
      <c r="H474" s="34">
        <f t="shared" si="22"/>
        <v>0</v>
      </c>
      <c r="I474" s="34" t="str">
        <f t="shared" si="23"/>
        <v>DEBE PROMOVERSE</v>
      </c>
    </row>
    <row r="475" spans="1:9" x14ac:dyDescent="0.35">
      <c r="A475" s="31">
        <v>38077</v>
      </c>
      <c r="B475" s="32" t="s">
        <v>29</v>
      </c>
      <c r="C475" s="32" t="s">
        <v>26</v>
      </c>
      <c r="D475" s="32" t="s">
        <v>17</v>
      </c>
      <c r="E475" s="33">
        <v>255769920</v>
      </c>
      <c r="F475" s="33">
        <v>43480886.400000006</v>
      </c>
      <c r="G475" s="34" t="str">
        <f t="shared" si="21"/>
        <v>Esta perdido</v>
      </c>
      <c r="H475" s="34">
        <f t="shared" si="22"/>
        <v>0</v>
      </c>
      <c r="I475" s="34">
        <f t="shared" si="23"/>
        <v>212289033.59999999</v>
      </c>
    </row>
    <row r="476" spans="1:9" x14ac:dyDescent="0.35">
      <c r="A476" s="31">
        <v>38077</v>
      </c>
      <c r="B476" s="32" t="s">
        <v>32</v>
      </c>
      <c r="C476" s="32" t="s">
        <v>16</v>
      </c>
      <c r="D476" s="32" t="s">
        <v>17</v>
      </c>
      <c r="E476" s="33">
        <v>36237390</v>
      </c>
      <c r="F476" s="33">
        <v>5435608.5</v>
      </c>
      <c r="G476" s="34" t="str">
        <f t="shared" si="21"/>
        <v>Esta perdido</v>
      </c>
      <c r="H476" s="34">
        <f t="shared" si="22"/>
        <v>0</v>
      </c>
      <c r="I476" s="34">
        <f t="shared" si="23"/>
        <v>30801781.5</v>
      </c>
    </row>
    <row r="477" spans="1:9" x14ac:dyDescent="0.35">
      <c r="A477" s="31">
        <v>38077</v>
      </c>
      <c r="B477" s="32" t="s">
        <v>32</v>
      </c>
      <c r="C477" s="32" t="s">
        <v>16</v>
      </c>
      <c r="D477" s="32" t="s">
        <v>17</v>
      </c>
      <c r="E477" s="33">
        <v>7076688.2816000003</v>
      </c>
      <c r="F477" s="33">
        <v>5661350.6252800003</v>
      </c>
      <c r="G477" s="34" t="str">
        <f t="shared" si="21"/>
        <v>Esta perdido</v>
      </c>
      <c r="H477" s="34">
        <f t="shared" si="22"/>
        <v>0</v>
      </c>
      <c r="I477" s="34" t="str">
        <f t="shared" si="23"/>
        <v>DEBE PROMOVERSE</v>
      </c>
    </row>
    <row r="478" spans="1:9" x14ac:dyDescent="0.35">
      <c r="A478" s="31">
        <v>38077</v>
      </c>
      <c r="B478" s="32" t="s">
        <v>33</v>
      </c>
      <c r="C478" s="32" t="s">
        <v>21</v>
      </c>
      <c r="D478" s="32" t="s">
        <v>14</v>
      </c>
      <c r="E478" s="33">
        <v>3595539.1976000001</v>
      </c>
      <c r="F478" s="33">
        <v>179776.95988000001</v>
      </c>
      <c r="G478" s="34" t="str">
        <f t="shared" si="21"/>
        <v>Esta perdido</v>
      </c>
      <c r="H478" s="34">
        <f t="shared" si="22"/>
        <v>100675.09753280002</v>
      </c>
      <c r="I478" s="34" t="str">
        <f t="shared" si="23"/>
        <v>DEBE PROMOVERSE</v>
      </c>
    </row>
    <row r="479" spans="1:9" x14ac:dyDescent="0.35">
      <c r="A479" s="31">
        <v>38077</v>
      </c>
      <c r="B479" s="32" t="s">
        <v>33</v>
      </c>
      <c r="C479" s="32" t="s">
        <v>31</v>
      </c>
      <c r="D479" s="32" t="s">
        <v>14</v>
      </c>
      <c r="E479" s="33">
        <v>136429920</v>
      </c>
      <c r="F479" s="33">
        <v>23193086.400000002</v>
      </c>
      <c r="G479" s="34" t="str">
        <f t="shared" si="21"/>
        <v>Esta perdido</v>
      </c>
      <c r="H479" s="34">
        <f t="shared" si="22"/>
        <v>12988128.384000003</v>
      </c>
      <c r="I479" s="34">
        <f t="shared" si="23"/>
        <v>113236833.59999999</v>
      </c>
    </row>
    <row r="480" spans="1:9" x14ac:dyDescent="0.35">
      <c r="A480" s="31">
        <v>38077</v>
      </c>
      <c r="B480" s="32" t="s">
        <v>34</v>
      </c>
      <c r="C480" s="32" t="s">
        <v>31</v>
      </c>
      <c r="D480" s="32" t="s">
        <v>22</v>
      </c>
      <c r="E480" s="33">
        <v>14839717.2448</v>
      </c>
      <c r="F480" s="33">
        <v>1483971.7244800001</v>
      </c>
      <c r="G480" s="34" t="str">
        <f t="shared" si="21"/>
        <v>Esta perdido</v>
      </c>
      <c r="H480" s="34">
        <f t="shared" si="22"/>
        <v>494162.58425183996</v>
      </c>
      <c r="I480" s="34" t="str">
        <f t="shared" si="23"/>
        <v>DEBE PROMOVERSE</v>
      </c>
    </row>
    <row r="481" spans="1:9" x14ac:dyDescent="0.35">
      <c r="A481" s="31">
        <v>38077</v>
      </c>
      <c r="B481" s="32" t="s">
        <v>34</v>
      </c>
      <c r="C481" s="32" t="s">
        <v>43</v>
      </c>
      <c r="D481" s="32" t="s">
        <v>22</v>
      </c>
      <c r="E481" s="33">
        <v>249403320</v>
      </c>
      <c r="F481" s="33">
        <v>42398564.400000006</v>
      </c>
      <c r="G481" s="34" t="str">
        <f t="shared" si="21"/>
        <v>Esta perdido</v>
      </c>
      <c r="H481" s="34">
        <f t="shared" si="22"/>
        <v>14118721.9452</v>
      </c>
      <c r="I481" s="34">
        <f t="shared" si="23"/>
        <v>207004755.59999999</v>
      </c>
    </row>
    <row r="482" spans="1:9" x14ac:dyDescent="0.35">
      <c r="A482" s="31">
        <v>38077</v>
      </c>
      <c r="B482" s="32" t="s">
        <v>35</v>
      </c>
      <c r="C482" s="32" t="s">
        <v>43</v>
      </c>
      <c r="D482" s="32" t="s">
        <v>28</v>
      </c>
      <c r="E482" s="33">
        <v>34387949.078000002</v>
      </c>
      <c r="F482" s="33">
        <v>5158192.3617000002</v>
      </c>
      <c r="G482" s="34" t="str">
        <f t="shared" si="21"/>
        <v>Esta perdido</v>
      </c>
      <c r="H482" s="34">
        <f t="shared" si="22"/>
        <v>0</v>
      </c>
      <c r="I482" s="34">
        <f t="shared" si="23"/>
        <v>29229756.716300003</v>
      </c>
    </row>
    <row r="483" spans="1:9" x14ac:dyDescent="0.35">
      <c r="A483" s="31">
        <v>38077</v>
      </c>
      <c r="B483" s="32" t="s">
        <v>35</v>
      </c>
      <c r="C483" s="32" t="s">
        <v>18</v>
      </c>
      <c r="D483" s="32" t="s">
        <v>28</v>
      </c>
      <c r="E483" s="33">
        <v>6536478.7147072004</v>
      </c>
      <c r="F483" s="33">
        <v>5229182.9717657603</v>
      </c>
      <c r="G483" s="34" t="str">
        <f t="shared" si="21"/>
        <v>Esta perdido</v>
      </c>
      <c r="H483" s="34">
        <f t="shared" si="22"/>
        <v>0</v>
      </c>
      <c r="I483" s="34" t="str">
        <f t="shared" si="23"/>
        <v>DEBE PROMOVERSE</v>
      </c>
    </row>
    <row r="484" spans="1:9" x14ac:dyDescent="0.35">
      <c r="A484" s="31">
        <v>38077</v>
      </c>
      <c r="B484" s="32" t="s">
        <v>36</v>
      </c>
      <c r="C484" s="32" t="s">
        <v>13</v>
      </c>
      <c r="D484" s="32" t="s">
        <v>24</v>
      </c>
      <c r="E484" s="33">
        <v>3232996.3879304002</v>
      </c>
      <c r="F484" s="33">
        <v>161649.81939652003</v>
      </c>
      <c r="G484" s="34" t="str">
        <f t="shared" si="21"/>
        <v>Esta perdido</v>
      </c>
      <c r="H484" s="34">
        <f t="shared" si="22"/>
        <v>0</v>
      </c>
      <c r="I484" s="34" t="str">
        <f t="shared" si="23"/>
        <v>DEBE PROMOVERSE</v>
      </c>
    </row>
    <row r="485" spans="1:9" x14ac:dyDescent="0.35">
      <c r="A485" s="31">
        <v>38077</v>
      </c>
      <c r="B485" s="32" t="s">
        <v>36</v>
      </c>
      <c r="C485" s="32" t="s">
        <v>13</v>
      </c>
      <c r="D485" s="32" t="s">
        <v>24</v>
      </c>
      <c r="E485" s="33">
        <v>119436348.96000001</v>
      </c>
      <c r="F485" s="33">
        <v>20304179.323200002</v>
      </c>
      <c r="G485" s="34" t="str">
        <f t="shared" si="21"/>
        <v>Esta perdido</v>
      </c>
      <c r="H485" s="34">
        <f t="shared" si="22"/>
        <v>0</v>
      </c>
      <c r="I485" s="34">
        <f t="shared" si="23"/>
        <v>99132169.636800006</v>
      </c>
    </row>
    <row r="486" spans="1:9" x14ac:dyDescent="0.35">
      <c r="A486" s="31">
        <v>38077</v>
      </c>
      <c r="B486" s="32" t="s">
        <v>37</v>
      </c>
      <c r="C486" s="32" t="s">
        <v>23</v>
      </c>
      <c r="D486" s="32" t="s">
        <v>27</v>
      </c>
      <c r="E486" s="33">
        <v>12650041.796336001</v>
      </c>
      <c r="F486" s="33">
        <v>1265004.1796336002</v>
      </c>
      <c r="G486" s="34" t="str">
        <f t="shared" si="21"/>
        <v>Esta perdido</v>
      </c>
      <c r="H486" s="34">
        <f t="shared" si="22"/>
        <v>0</v>
      </c>
      <c r="I486" s="34" t="str">
        <f t="shared" si="23"/>
        <v>DEBE PROMOVERSE</v>
      </c>
    </row>
    <row r="487" spans="1:9" x14ac:dyDescent="0.35">
      <c r="A487" s="31">
        <v>38077</v>
      </c>
      <c r="B487" s="32" t="s">
        <v>37</v>
      </c>
      <c r="C487" s="32" t="s">
        <v>39</v>
      </c>
      <c r="D487" s="32" t="s">
        <v>27</v>
      </c>
      <c r="E487" s="33">
        <v>233607386.88</v>
      </c>
      <c r="F487" s="33">
        <v>39713255.769600004</v>
      </c>
      <c r="G487" s="34" t="str">
        <f t="shared" si="21"/>
        <v>Esta perdido</v>
      </c>
      <c r="H487" s="34">
        <f t="shared" si="22"/>
        <v>0</v>
      </c>
      <c r="I487" s="34">
        <f t="shared" si="23"/>
        <v>193894131.11039999</v>
      </c>
    </row>
    <row r="488" spans="1:9" x14ac:dyDescent="0.35">
      <c r="A488" s="31">
        <v>38077</v>
      </c>
      <c r="B488" s="32" t="s">
        <v>38</v>
      </c>
      <c r="C488" s="32" t="s">
        <v>30</v>
      </c>
      <c r="D488" s="32" t="s">
        <v>19</v>
      </c>
      <c r="E488" s="33">
        <v>32186756.546</v>
      </c>
      <c r="F488" s="33">
        <v>4828013.4819</v>
      </c>
      <c r="G488" s="34" t="str">
        <f t="shared" si="21"/>
        <v>Esta perdido</v>
      </c>
      <c r="H488" s="34">
        <f t="shared" si="22"/>
        <v>0</v>
      </c>
      <c r="I488" s="34">
        <f t="shared" si="23"/>
        <v>27358743.064100001</v>
      </c>
    </row>
    <row r="489" spans="1:9" x14ac:dyDescent="0.35">
      <c r="A489" s="31">
        <v>38077</v>
      </c>
      <c r="B489" s="32" t="s">
        <v>38</v>
      </c>
      <c r="C489" s="32" t="s">
        <v>30</v>
      </c>
      <c r="D489" s="32" t="s">
        <v>19</v>
      </c>
      <c r="E489" s="33">
        <v>6113563.0816288004</v>
      </c>
      <c r="F489" s="33">
        <v>4890850.4653030401</v>
      </c>
      <c r="G489" s="34" t="str">
        <f t="shared" si="21"/>
        <v>Esta perdido</v>
      </c>
      <c r="H489" s="34">
        <f t="shared" si="22"/>
        <v>0</v>
      </c>
      <c r="I489" s="34" t="str">
        <f t="shared" si="23"/>
        <v>DEBE PROMOVERSE</v>
      </c>
    </row>
    <row r="490" spans="1:9" x14ac:dyDescent="0.35">
      <c r="A490" s="31">
        <v>38077</v>
      </c>
      <c r="B490" s="32" t="s">
        <v>40</v>
      </c>
      <c r="C490" s="32" t="s">
        <v>26</v>
      </c>
      <c r="D490" s="32" t="s">
        <v>17</v>
      </c>
      <c r="E490" s="33">
        <v>3021538.5713912002</v>
      </c>
      <c r="F490" s="33">
        <v>151076.92856956003</v>
      </c>
      <c r="G490" s="34" t="str">
        <f t="shared" si="21"/>
        <v>Esta perdido</v>
      </c>
      <c r="H490" s="34">
        <f t="shared" si="22"/>
        <v>0</v>
      </c>
      <c r="I490" s="34" t="str">
        <f t="shared" si="23"/>
        <v>DEBE PROMOVERSE</v>
      </c>
    </row>
    <row r="491" spans="1:9" x14ac:dyDescent="0.35">
      <c r="A491" s="31">
        <v>38077</v>
      </c>
      <c r="B491" s="32" t="s">
        <v>40</v>
      </c>
      <c r="C491" s="32" t="s">
        <v>16</v>
      </c>
      <c r="D491" s="32" t="s">
        <v>17</v>
      </c>
      <c r="E491" s="33">
        <v>111538382.40000001</v>
      </c>
      <c r="F491" s="33">
        <v>18961525.008000001</v>
      </c>
      <c r="G491" s="34" t="str">
        <f t="shared" si="21"/>
        <v>Esta perdido</v>
      </c>
      <c r="H491" s="34">
        <f t="shared" si="22"/>
        <v>0</v>
      </c>
      <c r="I491" s="34">
        <f t="shared" si="23"/>
        <v>92576857.392000005</v>
      </c>
    </row>
    <row r="492" spans="1:9" x14ac:dyDescent="0.35">
      <c r="A492" s="31">
        <v>38077</v>
      </c>
      <c r="B492" s="32" t="s">
        <v>41</v>
      </c>
      <c r="C492" s="32" t="s">
        <v>16</v>
      </c>
      <c r="D492" s="32" t="s">
        <v>17</v>
      </c>
      <c r="E492" s="33">
        <v>11804210.530179201</v>
      </c>
      <c r="F492" s="33">
        <v>1180421.0530179201</v>
      </c>
      <c r="G492" s="34" t="str">
        <f t="shared" si="21"/>
        <v>Esta perdido</v>
      </c>
      <c r="H492" s="34">
        <f t="shared" si="22"/>
        <v>0</v>
      </c>
      <c r="I492" s="34" t="str">
        <f t="shared" si="23"/>
        <v>DEBE PROMOVERSE</v>
      </c>
    </row>
    <row r="493" spans="1:9" x14ac:dyDescent="0.35">
      <c r="A493" s="31">
        <v>38077</v>
      </c>
      <c r="B493" s="32" t="s">
        <v>41</v>
      </c>
      <c r="C493" s="32" t="s">
        <v>21</v>
      </c>
      <c r="D493" s="32" t="s">
        <v>14</v>
      </c>
      <c r="E493" s="33">
        <v>217811453.76000002</v>
      </c>
      <c r="F493" s="33">
        <v>37027947.139200009</v>
      </c>
      <c r="G493" s="34" t="str">
        <f t="shared" si="21"/>
        <v>Esta perdido</v>
      </c>
      <c r="H493" s="34">
        <f t="shared" si="22"/>
        <v>0</v>
      </c>
      <c r="I493" s="34">
        <f t="shared" si="23"/>
        <v>180783506.62080002</v>
      </c>
    </row>
    <row r="494" spans="1:9" x14ac:dyDescent="0.35">
      <c r="A494" s="31">
        <v>38077</v>
      </c>
      <c r="B494" s="32" t="s">
        <v>42</v>
      </c>
      <c r="C494" s="32" t="s">
        <v>31</v>
      </c>
      <c r="D494" s="32" t="s">
        <v>14</v>
      </c>
      <c r="E494" s="33">
        <v>29985564.014000002</v>
      </c>
      <c r="F494" s="33">
        <v>4048051.1418900006</v>
      </c>
      <c r="G494" s="34" t="str">
        <f t="shared" si="21"/>
        <v>Esta perdido</v>
      </c>
      <c r="H494" s="34">
        <f t="shared" si="22"/>
        <v>0</v>
      </c>
      <c r="I494" s="34">
        <f t="shared" si="23"/>
        <v>25937512.872110002</v>
      </c>
    </row>
    <row r="495" spans="1:9" x14ac:dyDescent="0.35">
      <c r="A495" s="31">
        <v>38077</v>
      </c>
      <c r="B495" s="32" t="s">
        <v>42</v>
      </c>
      <c r="C495" s="32" t="s">
        <v>31</v>
      </c>
      <c r="D495" s="32" t="s">
        <v>22</v>
      </c>
      <c r="E495" s="33">
        <v>5690647.4485503994</v>
      </c>
      <c r="F495" s="33">
        <v>4552517.9588403199</v>
      </c>
      <c r="G495" s="34" t="str">
        <f t="shared" si="21"/>
        <v>Esta perdido</v>
      </c>
      <c r="H495" s="34">
        <f t="shared" si="22"/>
        <v>0</v>
      </c>
      <c r="I495" s="34" t="str">
        <f t="shared" si="23"/>
        <v>DEBE PROMOVERSE</v>
      </c>
    </row>
    <row r="496" spans="1:9" x14ac:dyDescent="0.35">
      <c r="A496" s="31">
        <v>38077</v>
      </c>
      <c r="B496" s="32" t="s">
        <v>12</v>
      </c>
      <c r="C496" s="32" t="s">
        <v>43</v>
      </c>
      <c r="D496" s="32" t="s">
        <v>22</v>
      </c>
      <c r="E496" s="33">
        <v>2810080.7548519997</v>
      </c>
      <c r="F496" s="33">
        <v>140504.03774259999</v>
      </c>
      <c r="G496" s="34" t="str">
        <f t="shared" si="21"/>
        <v>Esta perdido</v>
      </c>
      <c r="H496" s="34">
        <f t="shared" si="22"/>
        <v>46787.844568285793</v>
      </c>
      <c r="I496" s="34" t="str">
        <f t="shared" si="23"/>
        <v>DEBE PROMOVERSE</v>
      </c>
    </row>
    <row r="497" spans="1:9" x14ac:dyDescent="0.35">
      <c r="A497" s="31">
        <v>38077</v>
      </c>
      <c r="B497" s="32" t="s">
        <v>15</v>
      </c>
      <c r="C497" s="32" t="s">
        <v>43</v>
      </c>
      <c r="D497" s="32" t="s">
        <v>28</v>
      </c>
      <c r="E497" s="33">
        <v>103640415.83999999</v>
      </c>
      <c r="F497" s="33">
        <v>17618870.6928</v>
      </c>
      <c r="G497" s="34" t="str">
        <f t="shared" si="21"/>
        <v>Esta perdido</v>
      </c>
      <c r="H497" s="34">
        <f t="shared" si="22"/>
        <v>9866567.5879680011</v>
      </c>
      <c r="I497" s="34">
        <f t="shared" si="23"/>
        <v>86021545.147199988</v>
      </c>
    </row>
    <row r="498" spans="1:9" x14ac:dyDescent="0.35">
      <c r="A498" s="31">
        <v>38077</v>
      </c>
      <c r="B498" s="32" t="s">
        <v>15</v>
      </c>
      <c r="C498" s="32" t="s">
        <v>18</v>
      </c>
      <c r="D498" s="32" t="s">
        <v>28</v>
      </c>
      <c r="E498" s="33">
        <v>10958379.264022399</v>
      </c>
      <c r="F498" s="33">
        <v>1095837.9264022398</v>
      </c>
      <c r="G498" s="34" t="str">
        <f t="shared" si="21"/>
        <v>Esta perdido</v>
      </c>
      <c r="H498" s="34">
        <f t="shared" si="22"/>
        <v>613669.23878525442</v>
      </c>
      <c r="I498" s="34" t="str">
        <f t="shared" si="23"/>
        <v>DEBE PROMOVERSE</v>
      </c>
    </row>
    <row r="499" spans="1:9" x14ac:dyDescent="0.35">
      <c r="A499" s="31">
        <v>38077</v>
      </c>
      <c r="B499" s="32" t="s">
        <v>20</v>
      </c>
      <c r="C499" s="32" t="s">
        <v>13</v>
      </c>
      <c r="D499" s="32" t="s">
        <v>24</v>
      </c>
      <c r="E499" s="33">
        <v>202015520.63999999</v>
      </c>
      <c r="F499" s="33">
        <v>34342638.5088</v>
      </c>
      <c r="G499" s="34" t="str">
        <f t="shared" si="21"/>
        <v>Esta perdido</v>
      </c>
      <c r="H499" s="34">
        <f t="shared" si="22"/>
        <v>0</v>
      </c>
      <c r="I499" s="34">
        <f t="shared" si="23"/>
        <v>167672882.13119999</v>
      </c>
    </row>
    <row r="500" spans="1:9" x14ac:dyDescent="0.35">
      <c r="A500" s="31">
        <v>38077</v>
      </c>
      <c r="B500" s="32" t="s">
        <v>20</v>
      </c>
      <c r="C500" s="32" t="s">
        <v>13</v>
      </c>
      <c r="D500" s="32" t="s">
        <v>24</v>
      </c>
      <c r="E500" s="33">
        <v>27784371.481999997</v>
      </c>
      <c r="F500" s="33">
        <v>3750890.15007</v>
      </c>
      <c r="G500" s="34" t="str">
        <f t="shared" si="21"/>
        <v>Esta perdido</v>
      </c>
      <c r="H500" s="34">
        <f t="shared" si="22"/>
        <v>0</v>
      </c>
      <c r="I500" s="34" t="str">
        <f t="shared" si="23"/>
        <v>DEBE PROMOVERSE</v>
      </c>
    </row>
    <row r="501" spans="1:9" x14ac:dyDescent="0.35">
      <c r="A501" s="31">
        <v>38077</v>
      </c>
      <c r="B501" s="32" t="s">
        <v>25</v>
      </c>
      <c r="C501" s="32" t="s">
        <v>23</v>
      </c>
      <c r="D501" s="32" t="s">
        <v>27</v>
      </c>
      <c r="E501" s="33">
        <v>5267731.8154719993</v>
      </c>
      <c r="F501" s="33">
        <v>4214185.4523775997</v>
      </c>
      <c r="G501" s="34" t="str">
        <f t="shared" si="21"/>
        <v>Esta perdido</v>
      </c>
      <c r="H501" s="34">
        <f t="shared" si="22"/>
        <v>0</v>
      </c>
      <c r="I501" s="34" t="str">
        <f t="shared" si="23"/>
        <v>DEBE PROMOVERSE</v>
      </c>
    </row>
    <row r="502" spans="1:9" x14ac:dyDescent="0.35">
      <c r="A502" s="31">
        <v>38077</v>
      </c>
      <c r="B502" s="32" t="s">
        <v>25</v>
      </c>
      <c r="C502" s="32" t="s">
        <v>39</v>
      </c>
      <c r="D502" s="32" t="s">
        <v>27</v>
      </c>
      <c r="E502" s="33">
        <v>2598622.9383127997</v>
      </c>
      <c r="F502" s="33">
        <v>129931.14691563998</v>
      </c>
      <c r="G502" s="34" t="str">
        <f t="shared" si="21"/>
        <v>Esta perdido</v>
      </c>
      <c r="H502" s="34">
        <f t="shared" si="22"/>
        <v>0</v>
      </c>
      <c r="I502" s="34" t="str">
        <f t="shared" si="23"/>
        <v>DEBE PROMOVERSE</v>
      </c>
    </row>
    <row r="503" spans="1:9" x14ac:dyDescent="0.35">
      <c r="A503" s="31">
        <v>38077</v>
      </c>
      <c r="B503" s="32" t="s">
        <v>29</v>
      </c>
      <c r="C503" s="32" t="s">
        <v>30</v>
      </c>
      <c r="D503" s="32" t="s">
        <v>19</v>
      </c>
      <c r="E503" s="33">
        <v>26683775.215999998</v>
      </c>
      <c r="F503" s="33">
        <v>3602309.6541599999</v>
      </c>
      <c r="G503" s="34" t="str">
        <f t="shared" si="21"/>
        <v>Esta perdido</v>
      </c>
      <c r="H503" s="34">
        <f t="shared" si="22"/>
        <v>0</v>
      </c>
      <c r="I503" s="34" t="str">
        <f t="shared" si="23"/>
        <v>DEBE PROMOVERSE</v>
      </c>
    </row>
    <row r="504" spans="1:9" x14ac:dyDescent="0.35">
      <c r="A504" s="31">
        <v>38077</v>
      </c>
      <c r="B504" s="32" t="s">
        <v>29</v>
      </c>
      <c r="C504" s="32" t="s">
        <v>30</v>
      </c>
      <c r="D504" s="32" t="s">
        <v>19</v>
      </c>
      <c r="E504" s="33">
        <v>94426121.519999996</v>
      </c>
      <c r="F504" s="33">
        <v>16052440.658400001</v>
      </c>
      <c r="G504" s="34" t="str">
        <f t="shared" si="21"/>
        <v>Esta perdido</v>
      </c>
      <c r="H504" s="34">
        <f t="shared" si="22"/>
        <v>0</v>
      </c>
      <c r="I504" s="34">
        <f t="shared" si="23"/>
        <v>78373680.861599997</v>
      </c>
    </row>
    <row r="505" spans="1:9" x14ac:dyDescent="0.35">
      <c r="A505" s="31">
        <v>38077</v>
      </c>
      <c r="B505" s="32" t="s">
        <v>32</v>
      </c>
      <c r="C505" s="32" t="s">
        <v>26</v>
      </c>
      <c r="D505" s="32" t="s">
        <v>17</v>
      </c>
      <c r="E505" s="33">
        <v>9971576.1201728005</v>
      </c>
      <c r="F505" s="33">
        <v>7977260.8961382406</v>
      </c>
      <c r="G505" s="34" t="str">
        <f t="shared" si="21"/>
        <v>Esta perdido</v>
      </c>
      <c r="H505" s="34">
        <f t="shared" si="22"/>
        <v>0</v>
      </c>
      <c r="I505" s="34" t="str">
        <f t="shared" si="23"/>
        <v>DEBE PROMOVERSE</v>
      </c>
    </row>
    <row r="506" spans="1:9" x14ac:dyDescent="0.35">
      <c r="A506" s="31">
        <v>38077</v>
      </c>
      <c r="B506" s="32" t="s">
        <v>32</v>
      </c>
      <c r="C506" s="32" t="s">
        <v>16</v>
      </c>
      <c r="D506" s="32" t="s">
        <v>17</v>
      </c>
      <c r="E506" s="33">
        <v>183586932</v>
      </c>
      <c r="F506" s="33">
        <v>31209778.440000001</v>
      </c>
      <c r="G506" s="34" t="str">
        <f t="shared" si="21"/>
        <v>Esta perdido</v>
      </c>
      <c r="H506" s="34">
        <f t="shared" si="22"/>
        <v>0</v>
      </c>
      <c r="I506" s="34">
        <f t="shared" si="23"/>
        <v>152377153.56</v>
      </c>
    </row>
    <row r="507" spans="1:9" x14ac:dyDescent="0.35">
      <c r="A507" s="31">
        <v>38077</v>
      </c>
      <c r="B507" s="32" t="s">
        <v>33</v>
      </c>
      <c r="C507" s="32" t="s">
        <v>16</v>
      </c>
      <c r="D507" s="32" t="s">
        <v>17</v>
      </c>
      <c r="E507" s="33">
        <v>25216313.528000001</v>
      </c>
      <c r="F507" s="33">
        <v>3404202.3262800002</v>
      </c>
      <c r="G507" s="34" t="str">
        <f t="shared" si="21"/>
        <v>Esta perdido</v>
      </c>
      <c r="H507" s="34">
        <f t="shared" si="22"/>
        <v>1906353.3027168002</v>
      </c>
      <c r="I507" s="34" t="str">
        <f t="shared" si="23"/>
        <v>DEBE PROMOVERSE</v>
      </c>
    </row>
    <row r="508" spans="1:9" x14ac:dyDescent="0.35">
      <c r="A508" s="31">
        <v>38077</v>
      </c>
      <c r="B508" s="32" t="s">
        <v>33</v>
      </c>
      <c r="C508" s="32" t="s">
        <v>21</v>
      </c>
      <c r="D508" s="32" t="s">
        <v>14</v>
      </c>
      <c r="E508" s="33">
        <v>4774330.2435472002</v>
      </c>
      <c r="F508" s="33">
        <v>238716.51217736001</v>
      </c>
      <c r="G508" s="34" t="str">
        <f t="shared" si="21"/>
        <v>Esta perdido</v>
      </c>
      <c r="H508" s="34">
        <f t="shared" si="22"/>
        <v>133681.24681932162</v>
      </c>
      <c r="I508" s="34" t="str">
        <f t="shared" si="23"/>
        <v>DEBE PROMOVERSE</v>
      </c>
    </row>
    <row r="509" spans="1:9" x14ac:dyDescent="0.35">
      <c r="A509" s="31">
        <v>38077</v>
      </c>
      <c r="B509" s="32" t="s">
        <v>34</v>
      </c>
      <c r="C509" s="32" t="s">
        <v>31</v>
      </c>
      <c r="D509" s="32" t="s">
        <v>14</v>
      </c>
      <c r="E509" s="33">
        <v>2351922.1523504001</v>
      </c>
      <c r="F509" s="33">
        <v>117596.10761752001</v>
      </c>
      <c r="G509" s="34" t="str">
        <f t="shared" si="21"/>
        <v>Esta perdido</v>
      </c>
      <c r="H509" s="34">
        <f t="shared" si="22"/>
        <v>39159.503836634161</v>
      </c>
      <c r="I509" s="34" t="str">
        <f t="shared" si="23"/>
        <v>DEBE PROMOVERSE</v>
      </c>
    </row>
    <row r="510" spans="1:9" x14ac:dyDescent="0.35">
      <c r="A510" s="31">
        <v>38077</v>
      </c>
      <c r="B510" s="32" t="s">
        <v>34</v>
      </c>
      <c r="C510" s="32" t="s">
        <v>31</v>
      </c>
      <c r="D510" s="32" t="s">
        <v>22</v>
      </c>
      <c r="E510" s="33">
        <v>86528154.959999993</v>
      </c>
      <c r="F510" s="33">
        <v>14709786.3432</v>
      </c>
      <c r="G510" s="34" t="str">
        <f t="shared" si="21"/>
        <v>Esta perdido</v>
      </c>
      <c r="H510" s="34">
        <f t="shared" si="22"/>
        <v>4898358.8522855993</v>
      </c>
      <c r="I510" s="34">
        <f t="shared" si="23"/>
        <v>71818368.616799995</v>
      </c>
    </row>
    <row r="511" spans="1:9" x14ac:dyDescent="0.35">
      <c r="A511" s="31">
        <v>38077</v>
      </c>
      <c r="B511" s="32" t="s">
        <v>35</v>
      </c>
      <c r="C511" s="32" t="s">
        <v>43</v>
      </c>
      <c r="D511" s="32" t="s">
        <v>22</v>
      </c>
      <c r="E511" s="33">
        <v>9125744.8540160004</v>
      </c>
      <c r="F511" s="33">
        <v>7300595.8832128011</v>
      </c>
      <c r="G511" s="34" t="str">
        <f t="shared" si="21"/>
        <v>Esta perdido</v>
      </c>
      <c r="H511" s="34">
        <f t="shared" si="22"/>
        <v>0</v>
      </c>
      <c r="I511" s="34" t="str">
        <f t="shared" si="23"/>
        <v>DEBE PROMOVERSE</v>
      </c>
    </row>
    <row r="512" spans="1:9" x14ac:dyDescent="0.35">
      <c r="A512" s="31">
        <v>38077</v>
      </c>
      <c r="B512" s="32" t="s">
        <v>35</v>
      </c>
      <c r="C512" s="32" t="s">
        <v>43</v>
      </c>
      <c r="D512" s="32" t="s">
        <v>28</v>
      </c>
      <c r="E512" s="33">
        <v>167790998.88</v>
      </c>
      <c r="F512" s="33">
        <v>28524469.809600003</v>
      </c>
      <c r="G512" s="34" t="str">
        <f t="shared" si="21"/>
        <v>Esta perdido</v>
      </c>
      <c r="H512" s="34">
        <f t="shared" si="22"/>
        <v>0</v>
      </c>
      <c r="I512" s="34">
        <f t="shared" si="23"/>
        <v>139266529.0704</v>
      </c>
    </row>
    <row r="513" spans="1:9" x14ac:dyDescent="0.35">
      <c r="A513" s="31">
        <v>38077</v>
      </c>
      <c r="B513" s="32" t="s">
        <v>36</v>
      </c>
      <c r="C513" s="32" t="s">
        <v>18</v>
      </c>
      <c r="D513" s="32" t="s">
        <v>28</v>
      </c>
      <c r="E513" s="33">
        <v>23015120.995999999</v>
      </c>
      <c r="F513" s="33">
        <v>3107041.33446</v>
      </c>
      <c r="G513" s="34" t="str">
        <f t="shared" si="21"/>
        <v>Esta perdido</v>
      </c>
      <c r="H513" s="34">
        <f t="shared" si="22"/>
        <v>0</v>
      </c>
      <c r="I513" s="34" t="str">
        <f t="shared" si="23"/>
        <v>DEBE PROMOVERSE</v>
      </c>
    </row>
    <row r="514" spans="1:9" x14ac:dyDescent="0.35">
      <c r="A514" s="31">
        <v>38077</v>
      </c>
      <c r="B514" s="32" t="s">
        <v>36</v>
      </c>
      <c r="C514" s="32" t="s">
        <v>13</v>
      </c>
      <c r="D514" s="32" t="s">
        <v>24</v>
      </c>
      <c r="E514" s="33">
        <v>4351414.6104688002</v>
      </c>
      <c r="F514" s="33">
        <v>217570.73052344003</v>
      </c>
      <c r="G514" s="34" t="str">
        <f t="shared" si="21"/>
        <v>Esta perdido</v>
      </c>
      <c r="H514" s="34">
        <f t="shared" si="22"/>
        <v>0</v>
      </c>
      <c r="I514" s="34" t="str">
        <f t="shared" si="23"/>
        <v>DEBE PROMOVERSE</v>
      </c>
    </row>
    <row r="515" spans="1:9" x14ac:dyDescent="0.35">
      <c r="A515" s="31">
        <v>38077</v>
      </c>
      <c r="B515" s="32" t="s">
        <v>37</v>
      </c>
      <c r="C515" s="32" t="s">
        <v>13</v>
      </c>
      <c r="D515" s="32" t="s">
        <v>24</v>
      </c>
      <c r="E515" s="33">
        <v>2140464.3358112001</v>
      </c>
      <c r="F515" s="33">
        <v>107023.21679056001</v>
      </c>
      <c r="G515" s="34" t="str">
        <f t="shared" si="21"/>
        <v>Esta perdido</v>
      </c>
      <c r="H515" s="34">
        <f t="shared" si="22"/>
        <v>0</v>
      </c>
      <c r="I515" s="34" t="str">
        <f t="shared" si="23"/>
        <v>DEBE PROMOVERSE</v>
      </c>
    </row>
    <row r="516" spans="1:9" x14ac:dyDescent="0.35">
      <c r="A516" s="31">
        <v>38077</v>
      </c>
      <c r="B516" s="32" t="s">
        <v>37</v>
      </c>
      <c r="C516" s="32" t="s">
        <v>23</v>
      </c>
      <c r="D516" s="32" t="s">
        <v>27</v>
      </c>
      <c r="E516" s="33">
        <v>21914524.73</v>
      </c>
      <c r="F516" s="33">
        <v>2958460.8385500005</v>
      </c>
      <c r="G516" s="34" t="str">
        <f t="shared" ref="G516:G579" si="24">IF(AND(B516="Sánchez",F516&gt;5000000,C516="Zona F"),"Lo encontramos","Esta perdido")</f>
        <v>Esta perdido</v>
      </c>
      <c r="H516" s="34">
        <f t="shared" ref="H516:H579" si="25">IF(OR(B516="Pineda",B516="Bonilla"),F516*33.3%,IF(OR(B516="Sánchez",B516="Martínez"),F516*56%,0))</f>
        <v>0</v>
      </c>
      <c r="I516" s="34" t="str">
        <f t="shared" ref="I516:I579" si="26">IF((E516+F516)&lt;34000000,"DEBE PROMOVERSE",E516-F516)</f>
        <v>DEBE PROMOVERSE</v>
      </c>
    </row>
    <row r="517" spans="1:9" x14ac:dyDescent="0.35">
      <c r="A517" s="31">
        <v>38077</v>
      </c>
      <c r="B517" s="32" t="s">
        <v>38</v>
      </c>
      <c r="C517" s="32" t="s">
        <v>39</v>
      </c>
      <c r="D517" s="32" t="s">
        <v>27</v>
      </c>
      <c r="E517" s="33">
        <v>77313860.640000001</v>
      </c>
      <c r="F517" s="33">
        <v>13143356.308800001</v>
      </c>
      <c r="G517" s="34" t="str">
        <f t="shared" si="24"/>
        <v>Esta perdido</v>
      </c>
      <c r="H517" s="34">
        <f t="shared" si="25"/>
        <v>0</v>
      </c>
      <c r="I517" s="34">
        <f t="shared" si="26"/>
        <v>64170504.331200004</v>
      </c>
    </row>
    <row r="518" spans="1:9" x14ac:dyDescent="0.35">
      <c r="A518" s="31">
        <v>38077</v>
      </c>
      <c r="B518" s="32" t="s">
        <v>38</v>
      </c>
      <c r="C518" s="32" t="s">
        <v>30</v>
      </c>
      <c r="D518" s="32" t="s">
        <v>19</v>
      </c>
      <c r="E518" s="33">
        <v>8138941.7101663994</v>
      </c>
      <c r="F518" s="33">
        <v>6511153.3681331202</v>
      </c>
      <c r="G518" s="34" t="str">
        <f t="shared" si="24"/>
        <v>Esta perdido</v>
      </c>
      <c r="H518" s="34">
        <f t="shared" si="25"/>
        <v>0</v>
      </c>
      <c r="I518" s="34" t="str">
        <f t="shared" si="26"/>
        <v>DEBE PROMOVERSE</v>
      </c>
    </row>
    <row r="519" spans="1:9" x14ac:dyDescent="0.35">
      <c r="A519" s="31">
        <v>38077</v>
      </c>
      <c r="B519" s="32" t="s">
        <v>40</v>
      </c>
      <c r="C519" s="32" t="s">
        <v>30</v>
      </c>
      <c r="D519" s="32" t="s">
        <v>19</v>
      </c>
      <c r="E519" s="33">
        <v>149362410.23999998</v>
      </c>
      <c r="F519" s="33">
        <v>25391609.740799997</v>
      </c>
      <c r="G519" s="34" t="str">
        <f t="shared" si="24"/>
        <v>Esta perdido</v>
      </c>
      <c r="H519" s="34">
        <f t="shared" si="25"/>
        <v>0</v>
      </c>
      <c r="I519" s="34">
        <f t="shared" si="26"/>
        <v>123970800.49919999</v>
      </c>
    </row>
    <row r="520" spans="1:9" x14ac:dyDescent="0.35">
      <c r="A520" s="31">
        <v>38077</v>
      </c>
      <c r="B520" s="32" t="s">
        <v>40</v>
      </c>
      <c r="C520" s="32" t="s">
        <v>26</v>
      </c>
      <c r="D520" s="32" t="s">
        <v>17</v>
      </c>
      <c r="E520" s="33">
        <v>20447063.041999999</v>
      </c>
      <c r="F520" s="33">
        <v>2760353.5106700002</v>
      </c>
      <c r="G520" s="34" t="str">
        <f t="shared" si="24"/>
        <v>Esta perdido</v>
      </c>
      <c r="H520" s="34">
        <f t="shared" si="25"/>
        <v>0</v>
      </c>
      <c r="I520" s="34" t="str">
        <f t="shared" si="26"/>
        <v>DEBE PROMOVERSE</v>
      </c>
    </row>
    <row r="521" spans="1:9" x14ac:dyDescent="0.35">
      <c r="A521" s="31">
        <v>38077</v>
      </c>
      <c r="B521" s="32" t="s">
        <v>41</v>
      </c>
      <c r="C521" s="32" t="s">
        <v>16</v>
      </c>
      <c r="D521" s="32" t="s">
        <v>17</v>
      </c>
      <c r="E521" s="33">
        <v>3858013.0385439997</v>
      </c>
      <c r="F521" s="33">
        <v>192900.6519272</v>
      </c>
      <c r="G521" s="34" t="str">
        <f t="shared" si="24"/>
        <v>Esta perdido</v>
      </c>
      <c r="H521" s="34">
        <f t="shared" si="25"/>
        <v>0</v>
      </c>
      <c r="I521" s="34" t="str">
        <f t="shared" si="26"/>
        <v>DEBE PROMOVERSE</v>
      </c>
    </row>
    <row r="522" spans="1:9" x14ac:dyDescent="0.35">
      <c r="A522" s="31">
        <v>38077</v>
      </c>
      <c r="B522" s="32" t="s">
        <v>41</v>
      </c>
      <c r="C522" s="32" t="s">
        <v>16</v>
      </c>
      <c r="D522" s="32" t="s">
        <v>17</v>
      </c>
      <c r="E522" s="33">
        <v>1893763.5498488001</v>
      </c>
      <c r="F522" s="33">
        <v>94688.177492440009</v>
      </c>
      <c r="G522" s="34" t="str">
        <f t="shared" si="24"/>
        <v>Esta perdido</v>
      </c>
      <c r="H522" s="34">
        <f t="shared" si="25"/>
        <v>0</v>
      </c>
      <c r="I522" s="34" t="str">
        <f t="shared" si="26"/>
        <v>DEBE PROMOVERSE</v>
      </c>
    </row>
    <row r="523" spans="1:9" x14ac:dyDescent="0.35">
      <c r="A523" s="31">
        <v>38077</v>
      </c>
      <c r="B523" s="32" t="s">
        <v>42</v>
      </c>
      <c r="C523" s="32" t="s">
        <v>21</v>
      </c>
      <c r="D523" s="32" t="s">
        <v>14</v>
      </c>
      <c r="E523" s="33">
        <v>69415894.079999998</v>
      </c>
      <c r="F523" s="33">
        <v>11800701.9936</v>
      </c>
      <c r="G523" s="34" t="str">
        <f t="shared" si="24"/>
        <v>Esta perdido</v>
      </c>
      <c r="H523" s="34">
        <f t="shared" si="25"/>
        <v>0</v>
      </c>
      <c r="I523" s="34">
        <f t="shared" si="26"/>
        <v>57615192.086400002</v>
      </c>
    </row>
    <row r="524" spans="1:9" x14ac:dyDescent="0.35">
      <c r="A524" s="31">
        <v>38077</v>
      </c>
      <c r="B524" s="32" t="s">
        <v>42</v>
      </c>
      <c r="C524" s="32" t="s">
        <v>31</v>
      </c>
      <c r="D524" s="32" t="s">
        <v>14</v>
      </c>
      <c r="E524" s="33">
        <v>7293110.4440096002</v>
      </c>
      <c r="F524" s="33">
        <v>5834488.3552076807</v>
      </c>
      <c r="G524" s="34" t="str">
        <f t="shared" si="24"/>
        <v>Esta perdido</v>
      </c>
      <c r="H524" s="34">
        <f t="shared" si="25"/>
        <v>0</v>
      </c>
      <c r="I524" s="34" t="str">
        <f t="shared" si="26"/>
        <v>DEBE PROMOVERSE</v>
      </c>
    </row>
    <row r="525" spans="1:9" x14ac:dyDescent="0.35">
      <c r="A525" s="31">
        <v>38077</v>
      </c>
      <c r="B525" s="32" t="s">
        <v>12</v>
      </c>
      <c r="C525" s="32" t="s">
        <v>31</v>
      </c>
      <c r="D525" s="32" t="s">
        <v>22</v>
      </c>
      <c r="E525" s="33">
        <v>133566477.12</v>
      </c>
      <c r="F525" s="33">
        <v>22706301.110400002</v>
      </c>
      <c r="G525" s="34" t="str">
        <f t="shared" si="24"/>
        <v>Esta perdido</v>
      </c>
      <c r="H525" s="34">
        <f t="shared" si="25"/>
        <v>7561198.2697631996</v>
      </c>
      <c r="I525" s="34">
        <f t="shared" si="26"/>
        <v>110860176.0096</v>
      </c>
    </row>
    <row r="526" spans="1:9" x14ac:dyDescent="0.35">
      <c r="A526" s="31">
        <v>38077</v>
      </c>
      <c r="B526" s="32" t="s">
        <v>15</v>
      </c>
      <c r="C526" s="32" t="s">
        <v>43</v>
      </c>
      <c r="D526" s="32" t="s">
        <v>22</v>
      </c>
      <c r="E526" s="33">
        <v>18245870.510000002</v>
      </c>
      <c r="F526" s="33">
        <v>1824587.0510000002</v>
      </c>
      <c r="G526" s="34" t="str">
        <f t="shared" si="24"/>
        <v>Esta perdido</v>
      </c>
      <c r="H526" s="34">
        <f t="shared" si="25"/>
        <v>1021768.7485600002</v>
      </c>
      <c r="I526" s="34" t="str">
        <f t="shared" si="26"/>
        <v>DEBE PROMOVERSE</v>
      </c>
    </row>
    <row r="527" spans="1:9" x14ac:dyDescent="0.35">
      <c r="A527" s="31">
        <v>38077</v>
      </c>
      <c r="B527" s="32" t="s">
        <v>15</v>
      </c>
      <c r="C527" s="32" t="s">
        <v>43</v>
      </c>
      <c r="D527" s="32" t="s">
        <v>28</v>
      </c>
      <c r="E527" s="33">
        <v>3435097.4054656001</v>
      </c>
      <c r="F527" s="33">
        <v>171754.87027328002</v>
      </c>
      <c r="G527" s="34" t="str">
        <f t="shared" si="24"/>
        <v>Esta perdido</v>
      </c>
      <c r="H527" s="34">
        <f t="shared" si="25"/>
        <v>96182.727353036811</v>
      </c>
      <c r="I527" s="34" t="str">
        <f t="shared" si="26"/>
        <v>DEBE PROMOVERSE</v>
      </c>
    </row>
    <row r="528" spans="1:9" x14ac:dyDescent="0.35">
      <c r="A528" s="31">
        <v>38077</v>
      </c>
      <c r="B528" s="32" t="s">
        <v>20</v>
      </c>
      <c r="C528" s="32" t="s">
        <v>18</v>
      </c>
      <c r="D528" s="32" t="s">
        <v>28</v>
      </c>
      <c r="E528" s="33">
        <v>1682305.7333096</v>
      </c>
      <c r="F528" s="33">
        <v>84115.286665480002</v>
      </c>
      <c r="G528" s="34" t="str">
        <f t="shared" si="24"/>
        <v>Esta perdido</v>
      </c>
      <c r="H528" s="34">
        <f t="shared" si="25"/>
        <v>0</v>
      </c>
      <c r="I528" s="34" t="str">
        <f t="shared" si="26"/>
        <v>DEBE PROMOVERSE</v>
      </c>
    </row>
    <row r="529" spans="1:9" x14ac:dyDescent="0.35">
      <c r="A529" s="31">
        <v>38077</v>
      </c>
      <c r="B529" s="32" t="s">
        <v>20</v>
      </c>
      <c r="C529" s="32" t="s">
        <v>13</v>
      </c>
      <c r="D529" s="32" t="s">
        <v>24</v>
      </c>
      <c r="E529" s="33">
        <v>61517927.520000003</v>
      </c>
      <c r="F529" s="33">
        <v>10458047.678400001</v>
      </c>
      <c r="G529" s="34" t="str">
        <f t="shared" si="24"/>
        <v>Esta perdido</v>
      </c>
      <c r="H529" s="34">
        <f t="shared" si="25"/>
        <v>0</v>
      </c>
      <c r="I529" s="34">
        <f t="shared" si="26"/>
        <v>51059879.841600001</v>
      </c>
    </row>
    <row r="530" spans="1:9" x14ac:dyDescent="0.35">
      <c r="A530" s="31">
        <v>38077</v>
      </c>
      <c r="B530" s="32" t="s">
        <v>25</v>
      </c>
      <c r="C530" s="32" t="s">
        <v>13</v>
      </c>
      <c r="D530" s="32" t="s">
        <v>24</v>
      </c>
      <c r="E530" s="33">
        <v>6447279.1778528001</v>
      </c>
      <c r="F530" s="33">
        <v>5157823.3422822403</v>
      </c>
      <c r="G530" s="34" t="str">
        <f t="shared" si="24"/>
        <v>Esta perdido</v>
      </c>
      <c r="H530" s="34">
        <f t="shared" si="25"/>
        <v>0</v>
      </c>
      <c r="I530" s="34" t="str">
        <f t="shared" si="26"/>
        <v>DEBE PROMOVERSE</v>
      </c>
    </row>
    <row r="531" spans="1:9" x14ac:dyDescent="0.35">
      <c r="A531" s="31">
        <v>38077</v>
      </c>
      <c r="B531" s="32" t="s">
        <v>25</v>
      </c>
      <c r="C531" s="32" t="s">
        <v>23</v>
      </c>
      <c r="D531" s="32" t="s">
        <v>27</v>
      </c>
      <c r="E531" s="33">
        <v>117770544.00000001</v>
      </c>
      <c r="F531" s="33">
        <v>20020992.480000004</v>
      </c>
      <c r="G531" s="34" t="str">
        <f t="shared" si="24"/>
        <v>Esta perdido</v>
      </c>
      <c r="H531" s="34">
        <f t="shared" si="25"/>
        <v>0</v>
      </c>
      <c r="I531" s="34">
        <f t="shared" si="26"/>
        <v>97749551.520000011</v>
      </c>
    </row>
    <row r="532" spans="1:9" x14ac:dyDescent="0.35">
      <c r="A532" s="31">
        <v>38077</v>
      </c>
      <c r="B532" s="32" t="s">
        <v>29</v>
      </c>
      <c r="C532" s="32" t="s">
        <v>39</v>
      </c>
      <c r="D532" s="32" t="s">
        <v>27</v>
      </c>
      <c r="E532" s="33">
        <v>16044677.977999998</v>
      </c>
      <c r="F532" s="33">
        <v>1604467.7977999998</v>
      </c>
      <c r="G532" s="34" t="str">
        <f t="shared" si="24"/>
        <v>Esta perdido</v>
      </c>
      <c r="H532" s="34">
        <f t="shared" si="25"/>
        <v>0</v>
      </c>
      <c r="I532" s="34" t="str">
        <f t="shared" si="26"/>
        <v>DEBE PROMOVERSE</v>
      </c>
    </row>
    <row r="533" spans="1:9" x14ac:dyDescent="0.35">
      <c r="A533" s="31">
        <v>38077</v>
      </c>
      <c r="B533" s="32" t="s">
        <v>29</v>
      </c>
      <c r="C533" s="32" t="s">
        <v>30</v>
      </c>
      <c r="D533" s="32" t="s">
        <v>19</v>
      </c>
      <c r="E533" s="33">
        <v>3012181.7723871996</v>
      </c>
      <c r="F533" s="33">
        <v>150609.08861935997</v>
      </c>
      <c r="G533" s="34" t="str">
        <f t="shared" si="24"/>
        <v>Esta perdido</v>
      </c>
      <c r="H533" s="34">
        <f t="shared" si="25"/>
        <v>0</v>
      </c>
      <c r="I533" s="34" t="str">
        <f t="shared" si="26"/>
        <v>DEBE PROMOVERSE</v>
      </c>
    </row>
    <row r="534" spans="1:9" x14ac:dyDescent="0.35">
      <c r="A534" s="31">
        <v>38077</v>
      </c>
      <c r="B534" s="32" t="s">
        <v>32</v>
      </c>
      <c r="C534" s="32" t="s">
        <v>30</v>
      </c>
      <c r="D534" s="32" t="s">
        <v>19</v>
      </c>
      <c r="E534" s="33">
        <v>1470847.9167704</v>
      </c>
      <c r="F534" s="33">
        <v>73542.395838520009</v>
      </c>
      <c r="G534" s="34" t="str">
        <f t="shared" si="24"/>
        <v>Esta perdido</v>
      </c>
      <c r="H534" s="34">
        <f t="shared" si="25"/>
        <v>0</v>
      </c>
      <c r="I534" s="34" t="str">
        <f t="shared" si="26"/>
        <v>DEBE PROMOVERSE</v>
      </c>
    </row>
    <row r="535" spans="1:9" x14ac:dyDescent="0.35">
      <c r="A535" s="31">
        <v>38077</v>
      </c>
      <c r="B535" s="32" t="s">
        <v>32</v>
      </c>
      <c r="C535" s="32" t="s">
        <v>26</v>
      </c>
      <c r="D535" s="32" t="s">
        <v>17</v>
      </c>
      <c r="E535" s="33">
        <v>53619960.960000001</v>
      </c>
      <c r="F535" s="33">
        <v>9115393.3632000014</v>
      </c>
      <c r="G535" s="34" t="str">
        <f t="shared" si="24"/>
        <v>Esta perdido</v>
      </c>
      <c r="H535" s="34">
        <f t="shared" si="25"/>
        <v>0</v>
      </c>
      <c r="I535" s="34">
        <f t="shared" si="26"/>
        <v>44504567.596799999</v>
      </c>
    </row>
    <row r="536" spans="1:9" x14ac:dyDescent="0.35">
      <c r="A536" s="31">
        <v>38077</v>
      </c>
      <c r="B536" s="32" t="s">
        <v>33</v>
      </c>
      <c r="C536" s="32" t="s">
        <v>16</v>
      </c>
      <c r="D536" s="32" t="s">
        <v>17</v>
      </c>
      <c r="E536" s="33">
        <v>5601447.911696</v>
      </c>
      <c r="F536" s="33">
        <v>4481158.3293567998</v>
      </c>
      <c r="G536" s="34" t="str">
        <f t="shared" si="24"/>
        <v>Esta perdido</v>
      </c>
      <c r="H536" s="34">
        <f t="shared" si="25"/>
        <v>2509448.6644398081</v>
      </c>
      <c r="I536" s="34" t="str">
        <f t="shared" si="26"/>
        <v>DEBE PROMOVERSE</v>
      </c>
    </row>
    <row r="537" spans="1:9" x14ac:dyDescent="0.35">
      <c r="A537" s="31">
        <v>38077</v>
      </c>
      <c r="B537" s="32" t="s">
        <v>33</v>
      </c>
      <c r="C537" s="32" t="s">
        <v>16</v>
      </c>
      <c r="D537" s="32" t="s">
        <v>17</v>
      </c>
      <c r="E537" s="33">
        <v>101974610.88</v>
      </c>
      <c r="F537" s="33">
        <v>17335683.849600002</v>
      </c>
      <c r="G537" s="34" t="str">
        <f t="shared" si="24"/>
        <v>Esta perdido</v>
      </c>
      <c r="H537" s="34">
        <f t="shared" si="25"/>
        <v>9707982.9557760023</v>
      </c>
      <c r="I537" s="34">
        <f t="shared" si="26"/>
        <v>84638927.030399993</v>
      </c>
    </row>
    <row r="538" spans="1:9" x14ac:dyDescent="0.35">
      <c r="A538" s="31">
        <v>38077</v>
      </c>
      <c r="B538" s="32" t="s">
        <v>34</v>
      </c>
      <c r="C538" s="32" t="s">
        <v>21</v>
      </c>
      <c r="D538" s="32" t="s">
        <v>14</v>
      </c>
      <c r="E538" s="33">
        <v>13843485.446</v>
      </c>
      <c r="F538" s="33">
        <v>1384348.5446000001</v>
      </c>
      <c r="G538" s="34" t="str">
        <f t="shared" si="24"/>
        <v>Esta perdido</v>
      </c>
      <c r="H538" s="34">
        <f t="shared" si="25"/>
        <v>460988.0653518</v>
      </c>
      <c r="I538" s="34" t="str">
        <f t="shared" si="26"/>
        <v>DEBE PROMOVERSE</v>
      </c>
    </row>
    <row r="539" spans="1:9" x14ac:dyDescent="0.35">
      <c r="A539" s="31">
        <v>38077</v>
      </c>
      <c r="B539" s="32" t="s">
        <v>34</v>
      </c>
      <c r="C539" s="32" t="s">
        <v>31</v>
      </c>
      <c r="D539" s="32" t="s">
        <v>14</v>
      </c>
      <c r="E539" s="33">
        <v>2589266.1393088</v>
      </c>
      <c r="F539" s="33">
        <v>129463.30696544</v>
      </c>
      <c r="G539" s="34" t="str">
        <f t="shared" si="24"/>
        <v>Esta perdido</v>
      </c>
      <c r="H539" s="34">
        <f t="shared" si="25"/>
        <v>43111.281219491517</v>
      </c>
      <c r="I539" s="34" t="str">
        <f t="shared" si="26"/>
        <v>DEBE PROMOVERSE</v>
      </c>
    </row>
    <row r="540" spans="1:9" x14ac:dyDescent="0.35">
      <c r="A540" s="31">
        <v>38077</v>
      </c>
      <c r="B540" s="32" t="s">
        <v>35</v>
      </c>
      <c r="C540" s="32" t="s">
        <v>31</v>
      </c>
      <c r="D540" s="32" t="s">
        <v>22</v>
      </c>
      <c r="E540" s="33">
        <v>1259390.1002312</v>
      </c>
      <c r="F540" s="33">
        <v>62969.505011560002</v>
      </c>
      <c r="G540" s="34" t="str">
        <f t="shared" si="24"/>
        <v>Esta perdido</v>
      </c>
      <c r="H540" s="34">
        <f t="shared" si="25"/>
        <v>0</v>
      </c>
      <c r="I540" s="34" t="str">
        <f t="shared" si="26"/>
        <v>DEBE PROMOVERSE</v>
      </c>
    </row>
    <row r="541" spans="1:9" x14ac:dyDescent="0.35">
      <c r="A541" s="31">
        <v>38077</v>
      </c>
      <c r="B541" s="32" t="s">
        <v>35</v>
      </c>
      <c r="C541" s="32" t="s">
        <v>43</v>
      </c>
      <c r="D541" s="32" t="s">
        <v>22</v>
      </c>
      <c r="E541" s="33">
        <v>45721994.399999999</v>
      </c>
      <c r="F541" s="33">
        <v>6858299.1599999992</v>
      </c>
      <c r="G541" s="34" t="str">
        <f t="shared" si="24"/>
        <v>Esta perdido</v>
      </c>
      <c r="H541" s="34">
        <f t="shared" si="25"/>
        <v>0</v>
      </c>
      <c r="I541" s="34">
        <f t="shared" si="26"/>
        <v>38863695.240000002</v>
      </c>
    </row>
    <row r="542" spans="1:9" x14ac:dyDescent="0.35">
      <c r="A542" s="31">
        <v>38077</v>
      </c>
      <c r="B542" s="32" t="s">
        <v>36</v>
      </c>
      <c r="C542" s="32" t="s">
        <v>43</v>
      </c>
      <c r="D542" s="32" t="s">
        <v>28</v>
      </c>
      <c r="E542" s="33">
        <v>4755616.6455391999</v>
      </c>
      <c r="F542" s="33">
        <v>237780.83227696002</v>
      </c>
      <c r="G542" s="34" t="str">
        <f t="shared" si="24"/>
        <v>Esta perdido</v>
      </c>
      <c r="H542" s="34">
        <f t="shared" si="25"/>
        <v>0</v>
      </c>
      <c r="I542" s="34" t="str">
        <f t="shared" si="26"/>
        <v>DEBE PROMOVERSE</v>
      </c>
    </row>
    <row r="543" spans="1:9" x14ac:dyDescent="0.35">
      <c r="A543" s="31">
        <v>38077</v>
      </c>
      <c r="B543" s="32" t="s">
        <v>36</v>
      </c>
      <c r="C543" s="32" t="s">
        <v>18</v>
      </c>
      <c r="D543" s="32" t="s">
        <v>28</v>
      </c>
      <c r="E543" s="33">
        <v>86178677.75999999</v>
      </c>
      <c r="F543" s="33">
        <v>14650375.2192</v>
      </c>
      <c r="G543" s="34" t="str">
        <f t="shared" si="24"/>
        <v>Esta perdido</v>
      </c>
      <c r="H543" s="34">
        <f t="shared" si="25"/>
        <v>0</v>
      </c>
      <c r="I543" s="34">
        <f t="shared" si="26"/>
        <v>71528302.54079999</v>
      </c>
    </row>
    <row r="544" spans="1:9" x14ac:dyDescent="0.35">
      <c r="A544" s="31">
        <v>38077</v>
      </c>
      <c r="B544" s="32" t="s">
        <v>37</v>
      </c>
      <c r="C544" s="32" t="s">
        <v>13</v>
      </c>
      <c r="D544" s="32" t="s">
        <v>24</v>
      </c>
      <c r="E544" s="33">
        <v>11642292.913999999</v>
      </c>
      <c r="F544" s="33">
        <v>1164229.2914</v>
      </c>
      <c r="G544" s="34" t="str">
        <f t="shared" si="24"/>
        <v>Esta perdido</v>
      </c>
      <c r="H544" s="34">
        <f t="shared" si="25"/>
        <v>0</v>
      </c>
      <c r="I544" s="34" t="str">
        <f t="shared" si="26"/>
        <v>DEBE PROMOVERSE</v>
      </c>
    </row>
    <row r="545" spans="1:9" x14ac:dyDescent="0.35">
      <c r="A545" s="31">
        <v>38077</v>
      </c>
      <c r="B545" s="32" t="s">
        <v>37</v>
      </c>
      <c r="C545" s="32" t="s">
        <v>13</v>
      </c>
      <c r="D545" s="32" t="s">
        <v>24</v>
      </c>
      <c r="E545" s="33">
        <v>2166350.5062303999</v>
      </c>
      <c r="F545" s="33">
        <v>108317.52531152</v>
      </c>
      <c r="G545" s="34" t="str">
        <f t="shared" si="24"/>
        <v>Esta perdido</v>
      </c>
      <c r="H545" s="34">
        <f t="shared" si="25"/>
        <v>0</v>
      </c>
      <c r="I545" s="34" t="str">
        <f t="shared" si="26"/>
        <v>DEBE PROMOVERSE</v>
      </c>
    </row>
    <row r="546" spans="1:9" x14ac:dyDescent="0.35">
      <c r="A546" s="31">
        <v>38077</v>
      </c>
      <c r="B546" s="32" t="s">
        <v>38</v>
      </c>
      <c r="C546" s="32" t="s">
        <v>23</v>
      </c>
      <c r="D546" s="32" t="s">
        <v>27</v>
      </c>
      <c r="E546" s="33">
        <v>1047932.283692</v>
      </c>
      <c r="F546" s="33">
        <v>52396.614184600003</v>
      </c>
      <c r="G546" s="34" t="str">
        <f t="shared" si="24"/>
        <v>Esta perdido</v>
      </c>
      <c r="H546" s="34">
        <f t="shared" si="25"/>
        <v>0</v>
      </c>
      <c r="I546" s="34" t="str">
        <f t="shared" si="26"/>
        <v>DEBE PROMOVERSE</v>
      </c>
    </row>
    <row r="547" spans="1:9" x14ac:dyDescent="0.35">
      <c r="A547" s="31">
        <v>38077</v>
      </c>
      <c r="B547" s="32" t="s">
        <v>38</v>
      </c>
      <c r="C547" s="32" t="s">
        <v>39</v>
      </c>
      <c r="D547" s="32" t="s">
        <v>27</v>
      </c>
      <c r="E547" s="33">
        <v>37824027.840000004</v>
      </c>
      <c r="F547" s="33">
        <v>5673604.176</v>
      </c>
      <c r="G547" s="34" t="str">
        <f t="shared" si="24"/>
        <v>Esta perdido</v>
      </c>
      <c r="H547" s="34">
        <f t="shared" si="25"/>
        <v>0</v>
      </c>
      <c r="I547" s="34">
        <f t="shared" si="26"/>
        <v>32150423.664000005</v>
      </c>
    </row>
    <row r="548" spans="1:9" x14ac:dyDescent="0.35">
      <c r="A548" s="31">
        <v>38077</v>
      </c>
      <c r="B548" s="32" t="s">
        <v>40</v>
      </c>
      <c r="C548" s="32" t="s">
        <v>30</v>
      </c>
      <c r="D548" s="32" t="s">
        <v>19</v>
      </c>
      <c r="E548" s="33">
        <v>3909785.3793824003</v>
      </c>
      <c r="F548" s="33">
        <v>195489.26896912002</v>
      </c>
      <c r="G548" s="34" t="str">
        <f t="shared" si="24"/>
        <v>Esta perdido</v>
      </c>
      <c r="H548" s="34">
        <f t="shared" si="25"/>
        <v>0</v>
      </c>
      <c r="I548" s="34" t="str">
        <f t="shared" si="26"/>
        <v>DEBE PROMOVERSE</v>
      </c>
    </row>
    <row r="549" spans="1:9" x14ac:dyDescent="0.35">
      <c r="A549" s="31">
        <v>38077</v>
      </c>
      <c r="B549" s="32" t="s">
        <v>40</v>
      </c>
      <c r="C549" s="32" t="s">
        <v>30</v>
      </c>
      <c r="D549" s="32" t="s">
        <v>19</v>
      </c>
      <c r="E549" s="33">
        <v>70382744.640000001</v>
      </c>
      <c r="F549" s="33">
        <v>11965066.588800002</v>
      </c>
      <c r="G549" s="34" t="str">
        <f t="shared" si="24"/>
        <v>Esta perdido</v>
      </c>
      <c r="H549" s="34">
        <f t="shared" si="25"/>
        <v>0</v>
      </c>
      <c r="I549" s="34">
        <f t="shared" si="26"/>
        <v>58417678.051200002</v>
      </c>
    </row>
    <row r="550" spans="1:9" x14ac:dyDescent="0.35">
      <c r="A550" s="31">
        <v>38077</v>
      </c>
      <c r="B550" s="32" t="s">
        <v>41</v>
      </c>
      <c r="C550" s="32" t="s">
        <v>26</v>
      </c>
      <c r="D550" s="32" t="s">
        <v>17</v>
      </c>
      <c r="E550" s="33">
        <v>9441100.3820000011</v>
      </c>
      <c r="F550" s="33">
        <v>7552880.3056000015</v>
      </c>
      <c r="G550" s="34" t="str">
        <f t="shared" si="24"/>
        <v>Esta perdido</v>
      </c>
      <c r="H550" s="34">
        <f t="shared" si="25"/>
        <v>0</v>
      </c>
      <c r="I550" s="34" t="str">
        <f t="shared" si="26"/>
        <v>DEBE PROMOVERSE</v>
      </c>
    </row>
    <row r="551" spans="1:9" x14ac:dyDescent="0.35">
      <c r="A551" s="31">
        <v>38077</v>
      </c>
      <c r="B551" s="32" t="s">
        <v>41</v>
      </c>
      <c r="C551" s="32" t="s">
        <v>16</v>
      </c>
      <c r="D551" s="32" t="s">
        <v>17</v>
      </c>
      <c r="E551" s="33">
        <v>1743434.8731519999</v>
      </c>
      <c r="F551" s="33">
        <v>87171.743657600004</v>
      </c>
      <c r="G551" s="34" t="str">
        <f t="shared" si="24"/>
        <v>Esta perdido</v>
      </c>
      <c r="H551" s="34">
        <f t="shared" si="25"/>
        <v>0</v>
      </c>
      <c r="I551" s="34" t="str">
        <f t="shared" si="26"/>
        <v>DEBE PROMOVERSE</v>
      </c>
    </row>
    <row r="552" spans="1:9" x14ac:dyDescent="0.35">
      <c r="A552" s="31">
        <v>38077</v>
      </c>
      <c r="B552" s="32" t="s">
        <v>42</v>
      </c>
      <c r="C552" s="32" t="s">
        <v>16</v>
      </c>
      <c r="D552" s="32" t="s">
        <v>17</v>
      </c>
      <c r="E552" s="33">
        <v>836474.46715279995</v>
      </c>
      <c r="F552" s="33">
        <v>8364.7446715280003</v>
      </c>
      <c r="G552" s="34" t="str">
        <f t="shared" si="24"/>
        <v>Esta perdido</v>
      </c>
      <c r="H552" s="34">
        <f t="shared" si="25"/>
        <v>0</v>
      </c>
      <c r="I552" s="34" t="str">
        <f t="shared" si="26"/>
        <v>DEBE PROMOVERSE</v>
      </c>
    </row>
    <row r="553" spans="1:9" x14ac:dyDescent="0.35">
      <c r="A553" s="31">
        <v>38077</v>
      </c>
      <c r="B553" s="32" t="s">
        <v>42</v>
      </c>
      <c r="C553" s="32" t="s">
        <v>21</v>
      </c>
      <c r="D553" s="32" t="s">
        <v>14</v>
      </c>
      <c r="E553" s="33">
        <v>29926061.280000001</v>
      </c>
      <c r="F553" s="33">
        <v>4040018.2728000004</v>
      </c>
      <c r="G553" s="34" t="str">
        <f t="shared" si="24"/>
        <v>Esta perdido</v>
      </c>
      <c r="H553" s="34">
        <f t="shared" si="25"/>
        <v>0</v>
      </c>
      <c r="I553" s="34" t="str">
        <f t="shared" si="26"/>
        <v>DEBE PROMOVERSE</v>
      </c>
    </row>
    <row r="554" spans="1:9" x14ac:dyDescent="0.35">
      <c r="A554" s="31">
        <v>38077</v>
      </c>
      <c r="B554" s="32" t="s">
        <v>12</v>
      </c>
      <c r="C554" s="32" t="s">
        <v>31</v>
      </c>
      <c r="D554" s="32" t="s">
        <v>14</v>
      </c>
      <c r="E554" s="33">
        <v>3063954.1132256002</v>
      </c>
      <c r="F554" s="33">
        <v>153197.70566128002</v>
      </c>
      <c r="G554" s="34" t="str">
        <f t="shared" si="24"/>
        <v>Esta perdido</v>
      </c>
      <c r="H554" s="34">
        <f t="shared" si="25"/>
        <v>51014.835985206242</v>
      </c>
      <c r="I554" s="34" t="str">
        <f t="shared" si="26"/>
        <v>DEBE PROMOVERSE</v>
      </c>
    </row>
    <row r="555" spans="1:9" x14ac:dyDescent="0.35">
      <c r="A555" s="31">
        <v>38077</v>
      </c>
      <c r="B555" s="32" t="s">
        <v>15</v>
      </c>
      <c r="C555" s="32" t="s">
        <v>31</v>
      </c>
      <c r="D555" s="32" t="s">
        <v>22</v>
      </c>
      <c r="E555" s="33">
        <v>54586811.520000003</v>
      </c>
      <c r="F555" s="33">
        <v>9279757.9584000017</v>
      </c>
      <c r="G555" s="34" t="str">
        <f t="shared" si="24"/>
        <v>Esta perdido</v>
      </c>
      <c r="H555" s="34">
        <f t="shared" si="25"/>
        <v>5196664.4567040019</v>
      </c>
      <c r="I555" s="34">
        <f t="shared" si="26"/>
        <v>45307053.5616</v>
      </c>
    </row>
    <row r="556" spans="1:9" x14ac:dyDescent="0.35">
      <c r="A556" s="31">
        <v>38077</v>
      </c>
      <c r="B556" s="32" t="s">
        <v>15</v>
      </c>
      <c r="C556" s="32" t="s">
        <v>43</v>
      </c>
      <c r="D556" s="32" t="s">
        <v>22</v>
      </c>
      <c r="E556" s="33">
        <v>7239907.8500000006</v>
      </c>
      <c r="F556" s="33">
        <v>5791926.2800000012</v>
      </c>
      <c r="G556" s="34" t="str">
        <f t="shared" si="24"/>
        <v>Esta perdido</v>
      </c>
      <c r="H556" s="34">
        <f t="shared" si="25"/>
        <v>3243478.716800001</v>
      </c>
      <c r="I556" s="34" t="str">
        <f t="shared" si="26"/>
        <v>DEBE PROMOVERSE</v>
      </c>
    </row>
    <row r="557" spans="1:9" x14ac:dyDescent="0.35">
      <c r="A557" s="31">
        <v>38077</v>
      </c>
      <c r="B557" s="32" t="s">
        <v>20</v>
      </c>
      <c r="C557" s="32" t="s">
        <v>43</v>
      </c>
      <c r="D557" s="32" t="s">
        <v>28</v>
      </c>
      <c r="E557" s="33">
        <v>1320519.2400736001</v>
      </c>
      <c r="F557" s="33">
        <v>66025.962003680004</v>
      </c>
      <c r="G557" s="34" t="str">
        <f t="shared" si="24"/>
        <v>Esta perdido</v>
      </c>
      <c r="H557" s="34">
        <f t="shared" si="25"/>
        <v>0</v>
      </c>
      <c r="I557" s="34" t="str">
        <f t="shared" si="26"/>
        <v>DEBE PROMOVERSE</v>
      </c>
    </row>
    <row r="558" spans="1:9" x14ac:dyDescent="0.35">
      <c r="A558" s="31">
        <v>38077</v>
      </c>
      <c r="B558" s="32" t="s">
        <v>20</v>
      </c>
      <c r="C558" s="32" t="s">
        <v>18</v>
      </c>
      <c r="D558" s="32" t="s">
        <v>28</v>
      </c>
      <c r="E558" s="33">
        <v>625016.65061359992</v>
      </c>
      <c r="F558" s="33">
        <v>6250.166506135999</v>
      </c>
      <c r="G558" s="34" t="str">
        <f t="shared" si="24"/>
        <v>Esta perdido</v>
      </c>
      <c r="H558" s="34">
        <f t="shared" si="25"/>
        <v>0</v>
      </c>
      <c r="I558" s="34" t="str">
        <f t="shared" si="26"/>
        <v>DEBE PROMOVERSE</v>
      </c>
    </row>
    <row r="559" spans="1:9" x14ac:dyDescent="0.35">
      <c r="A559" s="31">
        <v>38077</v>
      </c>
      <c r="B559" s="32" t="s">
        <v>25</v>
      </c>
      <c r="C559" s="32" t="s">
        <v>13</v>
      </c>
      <c r="D559" s="32" t="s">
        <v>24</v>
      </c>
      <c r="E559" s="33">
        <v>22028094.719999999</v>
      </c>
      <c r="F559" s="33">
        <v>2973792.7872000001</v>
      </c>
      <c r="G559" s="34" t="str">
        <f t="shared" si="24"/>
        <v>Esta perdido</v>
      </c>
      <c r="H559" s="34">
        <f t="shared" si="25"/>
        <v>0</v>
      </c>
      <c r="I559" s="34" t="str">
        <f t="shared" si="26"/>
        <v>DEBE PROMOVERSE</v>
      </c>
    </row>
    <row r="560" spans="1:9" x14ac:dyDescent="0.35">
      <c r="A560" s="31">
        <v>38077</v>
      </c>
      <c r="B560" s="32" t="s">
        <v>25</v>
      </c>
      <c r="C560" s="32" t="s">
        <v>13</v>
      </c>
      <c r="D560" s="32" t="s">
        <v>24</v>
      </c>
      <c r="E560" s="33">
        <v>1684044.544</v>
      </c>
      <c r="F560" s="33">
        <v>84202.227200000008</v>
      </c>
      <c r="G560" s="34" t="str">
        <f t="shared" si="24"/>
        <v>Esta perdido</v>
      </c>
      <c r="H560" s="34">
        <f t="shared" si="25"/>
        <v>0</v>
      </c>
      <c r="I560" s="34" t="str">
        <f t="shared" si="26"/>
        <v>DEBE PROMOVERSE</v>
      </c>
    </row>
    <row r="561" spans="1:9" x14ac:dyDescent="0.35">
      <c r="A561" s="31">
        <v>38077</v>
      </c>
      <c r="B561" s="32" t="s">
        <v>29</v>
      </c>
      <c r="C561" s="32" t="s">
        <v>23</v>
      </c>
      <c r="D561" s="32" t="s">
        <v>27</v>
      </c>
      <c r="E561" s="33">
        <v>45866520</v>
      </c>
      <c r="F561" s="33">
        <v>6879978</v>
      </c>
      <c r="G561" s="34" t="str">
        <f t="shared" si="24"/>
        <v>Esta perdido</v>
      </c>
      <c r="H561" s="34">
        <f t="shared" si="25"/>
        <v>0</v>
      </c>
      <c r="I561" s="34">
        <f t="shared" si="26"/>
        <v>38986542</v>
      </c>
    </row>
    <row r="562" spans="1:9" x14ac:dyDescent="0.35">
      <c r="A562" s="31">
        <v>38077</v>
      </c>
      <c r="B562" s="32" t="s">
        <v>29</v>
      </c>
      <c r="C562" s="32" t="s">
        <v>39</v>
      </c>
      <c r="D562" s="32" t="s">
        <v>27</v>
      </c>
      <c r="E562" s="33">
        <v>8400609</v>
      </c>
      <c r="F562" s="33">
        <v>6720487.2000000002</v>
      </c>
      <c r="G562" s="34" t="str">
        <f t="shared" si="24"/>
        <v>Esta perdido</v>
      </c>
      <c r="H562" s="34">
        <f t="shared" si="25"/>
        <v>0</v>
      </c>
      <c r="I562" s="34" t="str">
        <f t="shared" si="26"/>
        <v>DEBE PROMOVERSE</v>
      </c>
    </row>
    <row r="563" spans="1:9" x14ac:dyDescent="0.35">
      <c r="A563" s="31">
        <v>38077</v>
      </c>
      <c r="B563" s="32" t="s">
        <v>32</v>
      </c>
      <c r="C563" s="32" t="s">
        <v>30</v>
      </c>
      <c r="D563" s="32" t="s">
        <v>19</v>
      </c>
      <c r="E563" s="33">
        <v>2000005.3051999998</v>
      </c>
      <c r="F563" s="33">
        <v>100000.26526</v>
      </c>
      <c r="G563" s="34" t="str">
        <f t="shared" si="24"/>
        <v>Esta perdido</v>
      </c>
      <c r="H563" s="34">
        <f t="shared" si="25"/>
        <v>0</v>
      </c>
      <c r="I563" s="34" t="str">
        <f t="shared" si="26"/>
        <v>DEBE PROMOVERSE</v>
      </c>
    </row>
    <row r="564" spans="1:9" x14ac:dyDescent="0.35">
      <c r="A564" s="31">
        <v>38077</v>
      </c>
      <c r="B564" s="32" t="s">
        <v>32</v>
      </c>
      <c r="C564" s="32" t="s">
        <v>30</v>
      </c>
      <c r="D564" s="32" t="s">
        <v>19</v>
      </c>
      <c r="E564" s="33">
        <v>1192999.8248000001</v>
      </c>
      <c r="F564" s="33">
        <v>59649.991240000003</v>
      </c>
      <c r="G564" s="34" t="str">
        <f t="shared" si="24"/>
        <v>Esta perdido</v>
      </c>
      <c r="H564" s="34">
        <f t="shared" si="25"/>
        <v>0</v>
      </c>
      <c r="I564" s="34" t="str">
        <f t="shared" si="26"/>
        <v>DEBE PROMOVERSE</v>
      </c>
    </row>
    <row r="565" spans="1:9" x14ac:dyDescent="0.35">
      <c r="A565" s="31">
        <v>38077</v>
      </c>
      <c r="B565" s="32" t="s">
        <v>33</v>
      </c>
      <c r="C565" s="32" t="s">
        <v>26</v>
      </c>
      <c r="D565" s="32" t="s">
        <v>17</v>
      </c>
      <c r="E565" s="33">
        <v>51767099.999999993</v>
      </c>
      <c r="F565" s="33">
        <v>8800407</v>
      </c>
      <c r="G565" s="34" t="str">
        <f t="shared" si="24"/>
        <v>Esta perdido</v>
      </c>
      <c r="H565" s="34">
        <f t="shared" si="25"/>
        <v>4928227.9200000009</v>
      </c>
      <c r="I565" s="34">
        <f t="shared" si="26"/>
        <v>42966692.999999993</v>
      </c>
    </row>
    <row r="566" spans="1:9" x14ac:dyDescent="0.35">
      <c r="A566" s="31">
        <v>38077</v>
      </c>
      <c r="B566" s="32" t="s">
        <v>33</v>
      </c>
      <c r="C566" s="32" t="s">
        <v>16</v>
      </c>
      <c r="D566" s="32" t="s">
        <v>17</v>
      </c>
      <c r="E566" s="33">
        <v>6315976.6768000005</v>
      </c>
      <c r="F566" s="33">
        <v>5052781.3414400006</v>
      </c>
      <c r="G566" s="34" t="str">
        <f t="shared" si="24"/>
        <v>Esta perdido</v>
      </c>
      <c r="H566" s="34">
        <f t="shared" si="25"/>
        <v>2829557.5512064006</v>
      </c>
      <c r="I566" s="34" t="str">
        <f t="shared" si="26"/>
        <v>DEBE PROMOVERSE</v>
      </c>
    </row>
    <row r="567" spans="1:9" x14ac:dyDescent="0.35">
      <c r="A567" s="31">
        <v>38077</v>
      </c>
      <c r="B567" s="32" t="s">
        <v>34</v>
      </c>
      <c r="C567" s="32" t="s">
        <v>16</v>
      </c>
      <c r="D567" s="32" t="s">
        <v>17</v>
      </c>
      <c r="E567" s="33">
        <v>132368040</v>
      </c>
      <c r="F567" s="33">
        <v>22502566.800000001</v>
      </c>
      <c r="G567" s="34" t="str">
        <f t="shared" si="24"/>
        <v>Esta perdido</v>
      </c>
      <c r="H567" s="34">
        <f t="shared" si="25"/>
        <v>7493354.7443999993</v>
      </c>
      <c r="I567" s="34">
        <f t="shared" si="26"/>
        <v>109865473.2</v>
      </c>
    </row>
    <row r="568" spans="1:9" x14ac:dyDescent="0.35">
      <c r="A568" s="31">
        <v>38077</v>
      </c>
      <c r="B568" s="32" t="s">
        <v>34</v>
      </c>
      <c r="C568" s="32" t="s">
        <v>21</v>
      </c>
      <c r="D568" s="32" t="s">
        <v>14</v>
      </c>
      <c r="E568" s="33">
        <v>20454756</v>
      </c>
      <c r="F568" s="33">
        <v>2761392.06</v>
      </c>
      <c r="G568" s="34" t="str">
        <f t="shared" si="24"/>
        <v>Esta perdido</v>
      </c>
      <c r="H568" s="34">
        <f t="shared" si="25"/>
        <v>919543.55597999995</v>
      </c>
      <c r="I568" s="34" t="str">
        <f t="shared" si="26"/>
        <v>DEBE PROMOVERSE</v>
      </c>
    </row>
    <row r="569" spans="1:9" x14ac:dyDescent="0.35">
      <c r="A569" s="31">
        <v>38077</v>
      </c>
      <c r="B569" s="32" t="s">
        <v>35</v>
      </c>
      <c r="C569" s="32" t="s">
        <v>31</v>
      </c>
      <c r="D569" s="32" t="s">
        <v>14</v>
      </c>
      <c r="E569" s="33">
        <v>4315971.3716000002</v>
      </c>
      <c r="F569" s="33">
        <v>215798.56858000002</v>
      </c>
      <c r="G569" s="34" t="str">
        <f t="shared" si="24"/>
        <v>Esta perdido</v>
      </c>
      <c r="H569" s="34">
        <f t="shared" si="25"/>
        <v>0</v>
      </c>
      <c r="I569" s="34" t="str">
        <f t="shared" si="26"/>
        <v>DEBE PROMOVERSE</v>
      </c>
    </row>
    <row r="570" spans="1:9" x14ac:dyDescent="0.35">
      <c r="A570" s="31">
        <v>38077</v>
      </c>
      <c r="B570" s="32" t="s">
        <v>35</v>
      </c>
      <c r="C570" s="32" t="s">
        <v>31</v>
      </c>
      <c r="D570" s="32" t="s">
        <v>22</v>
      </c>
      <c r="E570" s="33">
        <v>2350982.858</v>
      </c>
      <c r="F570" s="33">
        <v>117549.14290000001</v>
      </c>
      <c r="G570" s="34" t="str">
        <f t="shared" si="24"/>
        <v>Esta perdido</v>
      </c>
      <c r="H570" s="34">
        <f t="shared" si="25"/>
        <v>0</v>
      </c>
      <c r="I570" s="34" t="str">
        <f t="shared" si="26"/>
        <v>DEBE PROMOVERSE</v>
      </c>
    </row>
    <row r="571" spans="1:9" x14ac:dyDescent="0.35">
      <c r="A571" s="31">
        <v>38077</v>
      </c>
      <c r="B571" s="32" t="s">
        <v>36</v>
      </c>
      <c r="C571" s="32" t="s">
        <v>43</v>
      </c>
      <c r="D571" s="32" t="s">
        <v>22</v>
      </c>
      <c r="E571" s="33">
        <v>95017860</v>
      </c>
      <c r="F571" s="33">
        <v>16153036.200000001</v>
      </c>
      <c r="G571" s="34" t="str">
        <f t="shared" si="24"/>
        <v>Esta perdido</v>
      </c>
      <c r="H571" s="34">
        <f t="shared" si="25"/>
        <v>0</v>
      </c>
      <c r="I571" s="34">
        <f t="shared" si="26"/>
        <v>78864823.799999997</v>
      </c>
    </row>
    <row r="572" spans="1:9" x14ac:dyDescent="0.35">
      <c r="A572" s="31">
        <v>38077</v>
      </c>
      <c r="B572" s="32" t="s">
        <v>36</v>
      </c>
      <c r="C572" s="32" t="s">
        <v>43</v>
      </c>
      <c r="D572" s="32" t="s">
        <v>28</v>
      </c>
      <c r="E572" s="33">
        <v>10947908.809600001</v>
      </c>
      <c r="F572" s="33">
        <v>1094790.8809600002</v>
      </c>
      <c r="G572" s="34" t="str">
        <f t="shared" si="24"/>
        <v>Esta perdido</v>
      </c>
      <c r="H572" s="34">
        <f t="shared" si="25"/>
        <v>0</v>
      </c>
      <c r="I572" s="34" t="str">
        <f t="shared" si="26"/>
        <v>DEBE PROMOVERSE</v>
      </c>
    </row>
    <row r="573" spans="1:9" x14ac:dyDescent="0.35">
      <c r="A573" s="31">
        <v>38077</v>
      </c>
      <c r="B573" s="32" t="s">
        <v>37</v>
      </c>
      <c r="C573" s="32" t="s">
        <v>18</v>
      </c>
      <c r="D573" s="32" t="s">
        <v>28</v>
      </c>
      <c r="E573" s="33">
        <v>24192000.000000004</v>
      </c>
      <c r="F573" s="33">
        <v>3265920.0000000009</v>
      </c>
      <c r="G573" s="34" t="str">
        <f t="shared" si="24"/>
        <v>Esta perdido</v>
      </c>
      <c r="H573" s="34">
        <f t="shared" si="25"/>
        <v>0</v>
      </c>
      <c r="I573" s="34" t="str">
        <f t="shared" si="26"/>
        <v>DEBE PROMOVERSE</v>
      </c>
    </row>
    <row r="574" spans="1:9" x14ac:dyDescent="0.35">
      <c r="A574" s="31">
        <v>38077</v>
      </c>
      <c r="B574" s="32" t="s">
        <v>37</v>
      </c>
      <c r="C574" s="32" t="s">
        <v>13</v>
      </c>
      <c r="D574" s="32" t="s">
        <v>24</v>
      </c>
      <c r="E574" s="33">
        <v>3491600</v>
      </c>
      <c r="F574" s="33">
        <v>174580</v>
      </c>
      <c r="G574" s="34" t="str">
        <f t="shared" si="24"/>
        <v>Esta perdido</v>
      </c>
      <c r="H574" s="34">
        <f t="shared" si="25"/>
        <v>0</v>
      </c>
      <c r="I574" s="34" t="str">
        <f t="shared" si="26"/>
        <v>DEBE PROMOVERSE</v>
      </c>
    </row>
    <row r="575" spans="1:9" x14ac:dyDescent="0.35">
      <c r="A575" s="31">
        <v>38077</v>
      </c>
      <c r="B575" s="32" t="s">
        <v>38</v>
      </c>
      <c r="C575" s="32" t="s">
        <v>13</v>
      </c>
      <c r="D575" s="32" t="s">
        <v>24</v>
      </c>
      <c r="E575" s="33">
        <v>693974.4</v>
      </c>
      <c r="F575" s="33">
        <v>6939.7440000000006</v>
      </c>
      <c r="G575" s="34" t="str">
        <f t="shared" si="24"/>
        <v>Esta perdido</v>
      </c>
      <c r="H575" s="34">
        <f t="shared" si="25"/>
        <v>0</v>
      </c>
      <c r="I575" s="34" t="str">
        <f t="shared" si="26"/>
        <v>DEBE PROMOVERSE</v>
      </c>
    </row>
    <row r="576" spans="1:9" x14ac:dyDescent="0.35">
      <c r="A576" s="31">
        <v>38077</v>
      </c>
      <c r="B576" s="32" t="s">
        <v>38</v>
      </c>
      <c r="C576" s="32" t="s">
        <v>23</v>
      </c>
      <c r="D576" s="32" t="s">
        <v>27</v>
      </c>
      <c r="E576" s="33">
        <v>358553.44</v>
      </c>
      <c r="F576" s="33">
        <v>3585.5344</v>
      </c>
      <c r="G576" s="34" t="str">
        <f t="shared" si="24"/>
        <v>Esta perdido</v>
      </c>
      <c r="H576" s="34">
        <f t="shared" si="25"/>
        <v>0</v>
      </c>
      <c r="I576" s="34" t="str">
        <f t="shared" si="26"/>
        <v>DEBE PROMOVERSE</v>
      </c>
    </row>
    <row r="577" spans="1:9" x14ac:dyDescent="0.35">
      <c r="A577" s="31">
        <v>38077</v>
      </c>
      <c r="B577" s="32" t="s">
        <v>40</v>
      </c>
      <c r="C577" s="32" t="s">
        <v>39</v>
      </c>
      <c r="D577" s="32" t="s">
        <v>27</v>
      </c>
      <c r="E577" s="33">
        <v>13824000</v>
      </c>
      <c r="F577" s="33">
        <v>1382400</v>
      </c>
      <c r="G577" s="34" t="str">
        <f t="shared" si="24"/>
        <v>Esta perdido</v>
      </c>
      <c r="H577" s="34">
        <f t="shared" si="25"/>
        <v>0</v>
      </c>
      <c r="I577" s="34" t="str">
        <f t="shared" si="26"/>
        <v>DEBE PROMOVERSE</v>
      </c>
    </row>
    <row r="578" spans="1:9" x14ac:dyDescent="0.35">
      <c r="A578" s="31">
        <v>38077</v>
      </c>
      <c r="B578" s="32" t="s">
        <v>40</v>
      </c>
      <c r="C578" s="32" t="s">
        <v>30</v>
      </c>
      <c r="D578" s="32" t="s">
        <v>19</v>
      </c>
      <c r="E578" s="33">
        <v>1526743.68</v>
      </c>
      <c r="F578" s="33">
        <v>76337.183999999994</v>
      </c>
      <c r="G578" s="34" t="str">
        <f t="shared" si="24"/>
        <v>Esta perdido</v>
      </c>
      <c r="H578" s="34">
        <f t="shared" si="25"/>
        <v>0</v>
      </c>
      <c r="I578" s="34" t="str">
        <f t="shared" si="26"/>
        <v>DEBE PROMOVERSE</v>
      </c>
    </row>
    <row r="579" spans="1:9" x14ac:dyDescent="0.35">
      <c r="A579" s="31">
        <v>38077</v>
      </c>
      <c r="B579" s="32" t="s">
        <v>41</v>
      </c>
      <c r="C579" s="32" t="s">
        <v>30</v>
      </c>
      <c r="D579" s="32" t="s">
        <v>19</v>
      </c>
      <c r="E579" s="33">
        <v>29376000.000000004</v>
      </c>
      <c r="F579" s="33">
        <v>3965760.0000000009</v>
      </c>
      <c r="G579" s="34" t="str">
        <f t="shared" si="24"/>
        <v>Esta perdido</v>
      </c>
      <c r="H579" s="34">
        <f t="shared" si="25"/>
        <v>0</v>
      </c>
      <c r="I579" s="34" t="str">
        <f t="shared" si="26"/>
        <v>DEBE PROMOVERSE</v>
      </c>
    </row>
    <row r="580" spans="1:9" x14ac:dyDescent="0.35">
      <c r="A580" s="31">
        <v>38077</v>
      </c>
      <c r="B580" s="32" t="s">
        <v>41</v>
      </c>
      <c r="C580" s="32" t="s">
        <v>26</v>
      </c>
      <c r="D580" s="32" t="s">
        <v>17</v>
      </c>
      <c r="E580" s="33">
        <v>4214000</v>
      </c>
      <c r="F580" s="33">
        <v>210700</v>
      </c>
      <c r="G580" s="34" t="str">
        <f t="shared" ref="G580:G643" si="27">IF(AND(B580="Sánchez",F580&gt;5000000,C580="Zona F"),"Lo encontramos","Esta perdido")</f>
        <v>Esta perdido</v>
      </c>
      <c r="H580" s="34">
        <f t="shared" ref="H580:H643" si="28">IF(OR(B580="Pineda",B580="Bonilla"),F580*33.3%,IF(OR(B580="Sánchez",B580="Martínez"),F580*56%,0))</f>
        <v>0</v>
      </c>
      <c r="I580" s="34" t="str">
        <f t="shared" ref="I580:I643" si="29">IF((E580+F580)&lt;34000000,"DEBE PROMOVERSE",E580-F580)</f>
        <v>DEBE PROMOVERSE</v>
      </c>
    </row>
    <row r="581" spans="1:9" x14ac:dyDescent="0.35">
      <c r="A581" s="31">
        <v>38077</v>
      </c>
      <c r="B581" s="32" t="s">
        <v>42</v>
      </c>
      <c r="C581" s="32" t="s">
        <v>16</v>
      </c>
      <c r="D581" s="32" t="s">
        <v>17</v>
      </c>
      <c r="E581" s="33">
        <v>832769.28</v>
      </c>
      <c r="F581" s="33">
        <v>8327.6928000000007</v>
      </c>
      <c r="G581" s="34" t="str">
        <f t="shared" si="27"/>
        <v>Esta perdido</v>
      </c>
      <c r="H581" s="34">
        <f t="shared" si="28"/>
        <v>0</v>
      </c>
      <c r="I581" s="34" t="str">
        <f t="shared" si="29"/>
        <v>DEBE PROMOVERSE</v>
      </c>
    </row>
    <row r="582" spans="1:9" x14ac:dyDescent="0.35">
      <c r="A582" s="31">
        <v>38077</v>
      </c>
      <c r="B582" s="32" t="s">
        <v>42</v>
      </c>
      <c r="C582" s="32" t="s">
        <v>16</v>
      </c>
      <c r="D582" s="32" t="s">
        <v>17</v>
      </c>
      <c r="E582" s="33">
        <v>427950.88</v>
      </c>
      <c r="F582" s="33">
        <v>4279.5088000000005</v>
      </c>
      <c r="G582" s="34" t="str">
        <f t="shared" si="27"/>
        <v>Esta perdido</v>
      </c>
      <c r="H582" s="34">
        <f t="shared" si="28"/>
        <v>0</v>
      </c>
      <c r="I582" s="34" t="str">
        <f t="shared" si="29"/>
        <v>DEBE PROMOVERSE</v>
      </c>
    </row>
    <row r="583" spans="1:9" x14ac:dyDescent="0.35">
      <c r="A583" s="31">
        <v>38077</v>
      </c>
      <c r="B583" s="32" t="s">
        <v>12</v>
      </c>
      <c r="C583" s="32" t="s">
        <v>21</v>
      </c>
      <c r="D583" s="32" t="s">
        <v>14</v>
      </c>
      <c r="E583" s="33">
        <v>16416000</v>
      </c>
      <c r="F583" s="33">
        <v>1641600</v>
      </c>
      <c r="G583" s="34" t="str">
        <f t="shared" si="27"/>
        <v>Esta perdido</v>
      </c>
      <c r="H583" s="34">
        <f t="shared" si="28"/>
        <v>546652.79999999993</v>
      </c>
      <c r="I583" s="34" t="str">
        <f t="shared" si="29"/>
        <v>DEBE PROMOVERSE</v>
      </c>
    </row>
    <row r="584" spans="1:9" x14ac:dyDescent="0.35">
      <c r="A584" s="31">
        <v>38077</v>
      </c>
      <c r="B584" s="32" t="s">
        <v>15</v>
      </c>
      <c r="C584" s="32" t="s">
        <v>31</v>
      </c>
      <c r="D584" s="32" t="s">
        <v>14</v>
      </c>
      <c r="E584" s="33">
        <v>1804333.44</v>
      </c>
      <c r="F584" s="33">
        <v>90216.672000000006</v>
      </c>
      <c r="G584" s="34" t="str">
        <f t="shared" si="27"/>
        <v>Esta perdido</v>
      </c>
      <c r="H584" s="34">
        <f t="shared" si="28"/>
        <v>50521.336320000009</v>
      </c>
      <c r="I584" s="34" t="str">
        <f t="shared" si="29"/>
        <v>DEBE PROMOVERSE</v>
      </c>
    </row>
    <row r="585" spans="1:9" x14ac:dyDescent="0.35">
      <c r="A585" s="31">
        <v>38077</v>
      </c>
      <c r="B585" s="32" t="s">
        <v>15</v>
      </c>
      <c r="C585" s="32" t="s">
        <v>31</v>
      </c>
      <c r="D585" s="32" t="s">
        <v>22</v>
      </c>
      <c r="E585" s="33">
        <v>34560000</v>
      </c>
      <c r="F585" s="33">
        <v>5184000</v>
      </c>
      <c r="G585" s="34" t="str">
        <f t="shared" si="27"/>
        <v>Esta perdido</v>
      </c>
      <c r="H585" s="34">
        <f t="shared" si="28"/>
        <v>2903040.0000000005</v>
      </c>
      <c r="I585" s="34">
        <f t="shared" si="29"/>
        <v>29376000</v>
      </c>
    </row>
    <row r="586" spans="1:9" x14ac:dyDescent="0.35">
      <c r="A586" s="31">
        <v>38077</v>
      </c>
      <c r="B586" s="32" t="s">
        <v>20</v>
      </c>
      <c r="C586" s="32" t="s">
        <v>43</v>
      </c>
      <c r="D586" s="32" t="s">
        <v>22</v>
      </c>
      <c r="E586" s="33">
        <v>4936400</v>
      </c>
      <c r="F586" s="33">
        <v>246820</v>
      </c>
      <c r="G586" s="34" t="str">
        <f t="shared" si="27"/>
        <v>Esta perdido</v>
      </c>
      <c r="H586" s="34">
        <f t="shared" si="28"/>
        <v>0</v>
      </c>
      <c r="I586" s="34" t="str">
        <f t="shared" si="29"/>
        <v>DEBE PROMOVERSE</v>
      </c>
    </row>
    <row r="587" spans="1:9" x14ac:dyDescent="0.35">
      <c r="A587" s="31">
        <v>38077</v>
      </c>
      <c r="B587" s="32" t="s">
        <v>20</v>
      </c>
      <c r="C587" s="32" t="s">
        <v>43</v>
      </c>
      <c r="D587" s="32" t="s">
        <v>28</v>
      </c>
      <c r="E587" s="33">
        <v>971564.16</v>
      </c>
      <c r="F587" s="33">
        <v>9715.6416000000008</v>
      </c>
      <c r="G587" s="34" t="str">
        <f t="shared" si="27"/>
        <v>Esta perdido</v>
      </c>
      <c r="H587" s="34">
        <f t="shared" si="28"/>
        <v>0</v>
      </c>
      <c r="I587" s="34" t="str">
        <f t="shared" si="29"/>
        <v>DEBE PROMOVERSE</v>
      </c>
    </row>
    <row r="588" spans="1:9" x14ac:dyDescent="0.35">
      <c r="A588" s="31">
        <v>38077</v>
      </c>
      <c r="B588" s="32" t="s">
        <v>25</v>
      </c>
      <c r="C588" s="32" t="s">
        <v>18</v>
      </c>
      <c r="D588" s="32" t="s">
        <v>28</v>
      </c>
      <c r="E588" s="33">
        <v>497348.32</v>
      </c>
      <c r="F588" s="33">
        <v>4973.4832000000006</v>
      </c>
      <c r="G588" s="34" t="str">
        <f t="shared" si="27"/>
        <v>Esta perdido</v>
      </c>
      <c r="H588" s="34">
        <f t="shared" si="28"/>
        <v>0</v>
      </c>
      <c r="I588" s="34" t="str">
        <f t="shared" si="29"/>
        <v>DEBE PROMOVERSE</v>
      </c>
    </row>
    <row r="589" spans="1:9" x14ac:dyDescent="0.35">
      <c r="A589" s="31">
        <v>38077</v>
      </c>
      <c r="B589" s="32" t="s">
        <v>25</v>
      </c>
      <c r="C589" s="32" t="s">
        <v>13</v>
      </c>
      <c r="D589" s="32" t="s">
        <v>24</v>
      </c>
      <c r="E589" s="33">
        <v>19008000</v>
      </c>
      <c r="F589" s="33">
        <v>1900800</v>
      </c>
      <c r="G589" s="34" t="str">
        <f t="shared" si="27"/>
        <v>Esta perdido</v>
      </c>
      <c r="H589" s="34">
        <f t="shared" si="28"/>
        <v>0</v>
      </c>
      <c r="I589" s="34" t="str">
        <f t="shared" si="29"/>
        <v>DEBE PROMOVERSE</v>
      </c>
    </row>
    <row r="590" spans="1:9" x14ac:dyDescent="0.35">
      <c r="A590" s="31">
        <v>38077</v>
      </c>
      <c r="B590" s="32" t="s">
        <v>29</v>
      </c>
      <c r="C590" s="32" t="s">
        <v>13</v>
      </c>
      <c r="D590" s="32" t="s">
        <v>24</v>
      </c>
      <c r="E590" s="33">
        <v>2081923.2</v>
      </c>
      <c r="F590" s="33">
        <v>104096.16</v>
      </c>
      <c r="G590" s="34" t="str">
        <f t="shared" si="27"/>
        <v>Esta perdido</v>
      </c>
      <c r="H590" s="34">
        <f t="shared" si="28"/>
        <v>0</v>
      </c>
      <c r="I590" s="34" t="str">
        <f t="shared" si="29"/>
        <v>DEBE PROMOVERSE</v>
      </c>
    </row>
    <row r="591" spans="1:9" x14ac:dyDescent="0.35">
      <c r="A591" s="31">
        <v>38077</v>
      </c>
      <c r="B591" s="32" t="s">
        <v>29</v>
      </c>
      <c r="C591" s="32" t="s">
        <v>23</v>
      </c>
      <c r="D591" s="32" t="s">
        <v>27</v>
      </c>
      <c r="E591" s="33">
        <v>39744000</v>
      </c>
      <c r="F591" s="33">
        <v>5961600</v>
      </c>
      <c r="G591" s="34" t="str">
        <f t="shared" si="27"/>
        <v>Esta perdido</v>
      </c>
      <c r="H591" s="34">
        <f t="shared" si="28"/>
        <v>0</v>
      </c>
      <c r="I591" s="34">
        <f t="shared" si="29"/>
        <v>33782400</v>
      </c>
    </row>
    <row r="592" spans="1:9" x14ac:dyDescent="0.35">
      <c r="A592" s="31">
        <v>38077</v>
      </c>
      <c r="B592" s="32" t="s">
        <v>32</v>
      </c>
      <c r="C592" s="32" t="s">
        <v>39</v>
      </c>
      <c r="D592" s="32" t="s">
        <v>27</v>
      </c>
      <c r="E592" s="33">
        <v>5658800</v>
      </c>
      <c r="F592" s="33">
        <v>4527040</v>
      </c>
      <c r="G592" s="34" t="str">
        <f t="shared" si="27"/>
        <v>Esta perdido</v>
      </c>
      <c r="H592" s="34">
        <f t="shared" si="28"/>
        <v>0</v>
      </c>
      <c r="I592" s="34" t="str">
        <f t="shared" si="29"/>
        <v>DEBE PROMOVERSE</v>
      </c>
    </row>
    <row r="593" spans="1:9" x14ac:dyDescent="0.35">
      <c r="A593" s="31">
        <v>38077</v>
      </c>
      <c r="B593" s="32" t="s">
        <v>32</v>
      </c>
      <c r="C593" s="32" t="s">
        <v>30</v>
      </c>
      <c r="D593" s="32" t="s">
        <v>19</v>
      </c>
      <c r="E593" s="33">
        <v>1110359.04</v>
      </c>
      <c r="F593" s="33">
        <v>55517.952000000005</v>
      </c>
      <c r="G593" s="34" t="str">
        <f t="shared" si="27"/>
        <v>Esta perdido</v>
      </c>
      <c r="H593" s="34">
        <f t="shared" si="28"/>
        <v>0</v>
      </c>
      <c r="I593" s="34" t="str">
        <f t="shared" si="29"/>
        <v>DEBE PROMOVERSE</v>
      </c>
    </row>
    <row r="594" spans="1:9" x14ac:dyDescent="0.35">
      <c r="A594" s="31">
        <v>38077</v>
      </c>
      <c r="B594" s="32" t="s">
        <v>33</v>
      </c>
      <c r="C594" s="32" t="s">
        <v>30</v>
      </c>
      <c r="D594" s="32" t="s">
        <v>19</v>
      </c>
      <c r="E594" s="33">
        <v>566745.76</v>
      </c>
      <c r="F594" s="33">
        <v>5667.4576000000006</v>
      </c>
      <c r="G594" s="34" t="str">
        <f t="shared" si="27"/>
        <v>Esta perdido</v>
      </c>
      <c r="H594" s="34">
        <f t="shared" si="28"/>
        <v>3173.7762560000006</v>
      </c>
      <c r="I594" s="34" t="str">
        <f t="shared" si="29"/>
        <v>DEBE PROMOVERSE</v>
      </c>
    </row>
    <row r="595" spans="1:9" x14ac:dyDescent="0.35">
      <c r="A595" s="31">
        <v>38077</v>
      </c>
      <c r="B595" s="32" t="s">
        <v>33</v>
      </c>
      <c r="C595" s="32" t="s">
        <v>26</v>
      </c>
      <c r="D595" s="32" t="s">
        <v>17</v>
      </c>
      <c r="E595" s="33">
        <v>21600000</v>
      </c>
      <c r="F595" s="33">
        <v>2916000</v>
      </c>
      <c r="G595" s="34" t="str">
        <f t="shared" si="27"/>
        <v>Esta perdido</v>
      </c>
      <c r="H595" s="34">
        <f t="shared" si="28"/>
        <v>1632960.0000000002</v>
      </c>
      <c r="I595" s="34" t="str">
        <f t="shared" si="29"/>
        <v>DEBE PROMOVERSE</v>
      </c>
    </row>
    <row r="596" spans="1:9" x14ac:dyDescent="0.35">
      <c r="A596" s="31">
        <v>38077</v>
      </c>
      <c r="B596" s="32" t="s">
        <v>34</v>
      </c>
      <c r="C596" s="32" t="s">
        <v>16</v>
      </c>
      <c r="D596" s="32" t="s">
        <v>17</v>
      </c>
      <c r="E596" s="33">
        <v>2359512.96</v>
      </c>
      <c r="F596" s="33">
        <v>117975.648</v>
      </c>
      <c r="G596" s="34" t="str">
        <f t="shared" si="27"/>
        <v>Esta perdido</v>
      </c>
      <c r="H596" s="34">
        <f t="shared" si="28"/>
        <v>39285.890783999996</v>
      </c>
      <c r="I596" s="34" t="str">
        <f t="shared" si="29"/>
        <v>DEBE PROMOVERSE</v>
      </c>
    </row>
    <row r="597" spans="1:9" x14ac:dyDescent="0.35">
      <c r="A597" s="31">
        <v>38077</v>
      </c>
      <c r="B597" s="32" t="s">
        <v>34</v>
      </c>
      <c r="C597" s="32" t="s">
        <v>16</v>
      </c>
      <c r="D597" s="32" t="s">
        <v>17</v>
      </c>
      <c r="E597" s="33">
        <v>44928000</v>
      </c>
      <c r="F597" s="33">
        <v>6739200</v>
      </c>
      <c r="G597" s="34" t="str">
        <f t="shared" si="27"/>
        <v>Esta perdido</v>
      </c>
      <c r="H597" s="34">
        <f t="shared" si="28"/>
        <v>2244153.5999999996</v>
      </c>
      <c r="I597" s="34">
        <f t="shared" si="29"/>
        <v>38188800</v>
      </c>
    </row>
    <row r="598" spans="1:9" x14ac:dyDescent="0.35">
      <c r="A598" s="31">
        <v>38077</v>
      </c>
      <c r="B598" s="32" t="s">
        <v>35</v>
      </c>
      <c r="C598" s="32" t="s">
        <v>21</v>
      </c>
      <c r="D598" s="32" t="s">
        <v>14</v>
      </c>
      <c r="E598" s="33">
        <v>6381200</v>
      </c>
      <c r="F598" s="33">
        <v>5104960</v>
      </c>
      <c r="G598" s="34" t="str">
        <f t="shared" si="27"/>
        <v>Esta perdido</v>
      </c>
      <c r="H598" s="34">
        <f t="shared" si="28"/>
        <v>0</v>
      </c>
      <c r="I598" s="34" t="str">
        <f t="shared" si="29"/>
        <v>DEBE PROMOVERSE</v>
      </c>
    </row>
    <row r="599" spans="1:9" x14ac:dyDescent="0.35">
      <c r="A599" s="31">
        <v>38077</v>
      </c>
      <c r="B599" s="32" t="s">
        <v>35</v>
      </c>
      <c r="C599" s="32" t="s">
        <v>31</v>
      </c>
      <c r="D599" s="32" t="s">
        <v>14</v>
      </c>
      <c r="E599" s="33">
        <v>1249153.92</v>
      </c>
      <c r="F599" s="33">
        <v>62457.695999999996</v>
      </c>
      <c r="G599" s="34" t="str">
        <f t="shared" si="27"/>
        <v>Esta perdido</v>
      </c>
      <c r="H599" s="34">
        <f t="shared" si="28"/>
        <v>0</v>
      </c>
      <c r="I599" s="34" t="str">
        <f t="shared" si="29"/>
        <v>DEBE PROMOVERSE</v>
      </c>
    </row>
    <row r="600" spans="1:9" x14ac:dyDescent="0.35">
      <c r="A600" s="31">
        <v>38077</v>
      </c>
      <c r="B600" s="32" t="s">
        <v>36</v>
      </c>
      <c r="C600" s="32" t="s">
        <v>31</v>
      </c>
      <c r="D600" s="32" t="s">
        <v>22</v>
      </c>
      <c r="E600" s="33">
        <v>636143.19999999704</v>
      </c>
      <c r="F600" s="33">
        <v>6361.4319999999707</v>
      </c>
      <c r="G600" s="34" t="str">
        <f t="shared" si="27"/>
        <v>Esta perdido</v>
      </c>
      <c r="H600" s="34">
        <f t="shared" si="28"/>
        <v>0</v>
      </c>
      <c r="I600" s="34" t="str">
        <f t="shared" si="29"/>
        <v>DEBE PROMOVERSE</v>
      </c>
    </row>
    <row r="601" spans="1:9" x14ac:dyDescent="0.35">
      <c r="A601" s="31">
        <v>38077</v>
      </c>
      <c r="B601" s="32" t="s">
        <v>36</v>
      </c>
      <c r="C601" s="32" t="s">
        <v>43</v>
      </c>
      <c r="D601" s="32" t="s">
        <v>22</v>
      </c>
      <c r="E601" s="33">
        <v>24191999.999999892</v>
      </c>
      <c r="F601" s="33">
        <v>3265919.9999999856</v>
      </c>
      <c r="G601" s="34" t="str">
        <f t="shared" si="27"/>
        <v>Esta perdido</v>
      </c>
      <c r="H601" s="34">
        <f t="shared" si="28"/>
        <v>0</v>
      </c>
      <c r="I601" s="34" t="str">
        <f t="shared" si="29"/>
        <v>DEBE PROMOVERSE</v>
      </c>
    </row>
    <row r="602" spans="1:9" x14ac:dyDescent="0.35">
      <c r="A602" s="31">
        <v>38077</v>
      </c>
      <c r="B602" s="32" t="s">
        <v>37</v>
      </c>
      <c r="C602" s="32" t="s">
        <v>43</v>
      </c>
      <c r="D602" s="32" t="s">
        <v>28</v>
      </c>
      <c r="E602" s="33">
        <v>2637102.7199999886</v>
      </c>
      <c r="F602" s="33">
        <v>131855.13599999945</v>
      </c>
      <c r="G602" s="34" t="str">
        <f t="shared" si="27"/>
        <v>Esta perdido</v>
      </c>
      <c r="H602" s="34">
        <f t="shared" si="28"/>
        <v>0</v>
      </c>
      <c r="I602" s="34" t="str">
        <f t="shared" si="29"/>
        <v>DEBE PROMOVERSE</v>
      </c>
    </row>
    <row r="603" spans="1:9" x14ac:dyDescent="0.35">
      <c r="A603" s="31">
        <v>38077</v>
      </c>
      <c r="B603" s="32" t="s">
        <v>37</v>
      </c>
      <c r="C603" s="32" t="s">
        <v>18</v>
      </c>
      <c r="D603" s="32" t="s">
        <v>28</v>
      </c>
      <c r="E603" s="33">
        <v>50111999.999999784</v>
      </c>
      <c r="F603" s="33">
        <v>8519039.9999999646</v>
      </c>
      <c r="G603" s="34" t="str">
        <f t="shared" si="27"/>
        <v>Esta perdido</v>
      </c>
      <c r="H603" s="34">
        <f t="shared" si="28"/>
        <v>0</v>
      </c>
      <c r="I603" s="34">
        <f t="shared" si="29"/>
        <v>41592959.999999821</v>
      </c>
    </row>
    <row r="604" spans="1:9" x14ac:dyDescent="0.35">
      <c r="A604" s="31">
        <v>38077</v>
      </c>
      <c r="B604" s="32" t="s">
        <v>38</v>
      </c>
      <c r="C604" s="32" t="s">
        <v>13</v>
      </c>
      <c r="D604" s="32" t="s">
        <v>24</v>
      </c>
      <c r="E604" s="33">
        <v>7103599.9999999702</v>
      </c>
      <c r="F604" s="33">
        <v>5682879.9999999767</v>
      </c>
      <c r="G604" s="34" t="str">
        <f t="shared" si="27"/>
        <v>Esta perdido</v>
      </c>
      <c r="H604" s="34">
        <f t="shared" si="28"/>
        <v>0</v>
      </c>
      <c r="I604" s="34" t="str">
        <f t="shared" si="29"/>
        <v>DEBE PROMOVERSE</v>
      </c>
    </row>
    <row r="605" spans="1:9" x14ac:dyDescent="0.35">
      <c r="A605" s="31">
        <v>38077</v>
      </c>
      <c r="B605" s="32" t="s">
        <v>38</v>
      </c>
      <c r="C605" s="32" t="s">
        <v>13</v>
      </c>
      <c r="D605" s="32" t="s">
        <v>24</v>
      </c>
      <c r="E605" s="33">
        <v>1387948.7999999942</v>
      </c>
      <c r="F605" s="33">
        <v>69397.439999999711</v>
      </c>
      <c r="G605" s="34" t="str">
        <f t="shared" si="27"/>
        <v>Esta perdido</v>
      </c>
      <c r="H605" s="34">
        <f t="shared" si="28"/>
        <v>0</v>
      </c>
      <c r="I605" s="34" t="str">
        <f t="shared" si="29"/>
        <v>DEBE PROMOVERSE</v>
      </c>
    </row>
    <row r="606" spans="1:9" x14ac:dyDescent="0.35">
      <c r="A606" s="31">
        <v>38077</v>
      </c>
      <c r="B606" s="32" t="s">
        <v>40</v>
      </c>
      <c r="C606" s="32" t="s">
        <v>23</v>
      </c>
      <c r="D606" s="32" t="s">
        <v>27</v>
      </c>
      <c r="E606" s="33">
        <v>705540.6399999971</v>
      </c>
      <c r="F606" s="33">
        <v>7055.4063999999707</v>
      </c>
      <c r="G606" s="34" t="str">
        <f t="shared" si="27"/>
        <v>Esta perdido</v>
      </c>
      <c r="H606" s="34">
        <f t="shared" si="28"/>
        <v>0</v>
      </c>
      <c r="I606" s="34" t="str">
        <f t="shared" si="29"/>
        <v>DEBE PROMOVERSE</v>
      </c>
    </row>
    <row r="607" spans="1:9" x14ac:dyDescent="0.35">
      <c r="A607" s="31">
        <v>38077</v>
      </c>
      <c r="B607" s="32" t="s">
        <v>40</v>
      </c>
      <c r="C607" s="32" t="s">
        <v>39</v>
      </c>
      <c r="D607" s="32" t="s">
        <v>27</v>
      </c>
      <c r="E607" s="33">
        <v>26783999.999999896</v>
      </c>
      <c r="F607" s="33">
        <v>3615839.999999986</v>
      </c>
      <c r="G607" s="34" t="str">
        <f t="shared" si="27"/>
        <v>Esta perdido</v>
      </c>
      <c r="H607" s="34">
        <f t="shared" si="28"/>
        <v>0</v>
      </c>
      <c r="I607" s="34" t="str">
        <f t="shared" si="29"/>
        <v>DEBE PROMOVERSE</v>
      </c>
    </row>
    <row r="608" spans="1:9" x14ac:dyDescent="0.35">
      <c r="A608" s="31">
        <v>38077</v>
      </c>
      <c r="B608" s="32" t="s">
        <v>41</v>
      </c>
      <c r="C608" s="32" t="s">
        <v>30</v>
      </c>
      <c r="D608" s="32" t="s">
        <v>19</v>
      </c>
      <c r="E608" s="33">
        <v>2914692.4799999883</v>
      </c>
      <c r="F608" s="33">
        <v>145734.62399999943</v>
      </c>
      <c r="G608" s="34" t="str">
        <f t="shared" si="27"/>
        <v>Esta perdido</v>
      </c>
      <c r="H608" s="34">
        <f t="shared" si="28"/>
        <v>0</v>
      </c>
      <c r="I608" s="34" t="str">
        <f t="shared" si="29"/>
        <v>DEBE PROMOVERSE</v>
      </c>
    </row>
    <row r="609" spans="1:9" x14ac:dyDescent="0.35">
      <c r="A609" s="31">
        <v>38077</v>
      </c>
      <c r="B609" s="32" t="s">
        <v>41</v>
      </c>
      <c r="C609" s="32" t="s">
        <v>30</v>
      </c>
      <c r="D609" s="32" t="s">
        <v>19</v>
      </c>
      <c r="E609" s="33">
        <v>55295999.999999784</v>
      </c>
      <c r="F609" s="33">
        <v>9400319.9999999646</v>
      </c>
      <c r="G609" s="34" t="str">
        <f t="shared" si="27"/>
        <v>Esta perdido</v>
      </c>
      <c r="H609" s="34">
        <f t="shared" si="28"/>
        <v>0</v>
      </c>
      <c r="I609" s="34">
        <f t="shared" si="29"/>
        <v>45895679.999999821</v>
      </c>
    </row>
    <row r="610" spans="1:9" x14ac:dyDescent="0.35">
      <c r="A610" s="31">
        <v>38077</v>
      </c>
      <c r="B610" s="32" t="s">
        <v>42</v>
      </c>
      <c r="C610" s="32" t="s">
        <v>26</v>
      </c>
      <c r="D610" s="32" t="s">
        <v>17</v>
      </c>
      <c r="E610" s="33">
        <v>7825999.9999999693</v>
      </c>
      <c r="F610" s="33">
        <v>6260799.9999999758</v>
      </c>
      <c r="G610" s="34" t="str">
        <f t="shared" si="27"/>
        <v>Esta perdido</v>
      </c>
      <c r="H610" s="34">
        <f t="shared" si="28"/>
        <v>0</v>
      </c>
      <c r="I610" s="34" t="str">
        <f t="shared" si="29"/>
        <v>DEBE PROMOVERSE</v>
      </c>
    </row>
    <row r="611" spans="1:9" x14ac:dyDescent="0.35">
      <c r="A611" s="31">
        <v>38077</v>
      </c>
      <c r="B611" s="32" t="s">
        <v>42</v>
      </c>
      <c r="C611" s="32" t="s">
        <v>16</v>
      </c>
      <c r="D611" s="32" t="s">
        <v>17</v>
      </c>
      <c r="E611" s="33">
        <v>1526743.6799999941</v>
      </c>
      <c r="F611" s="33">
        <v>76337.183999999703</v>
      </c>
      <c r="G611" s="34" t="str">
        <f t="shared" si="27"/>
        <v>Esta perdido</v>
      </c>
      <c r="H611" s="34">
        <f t="shared" si="28"/>
        <v>0</v>
      </c>
      <c r="I611" s="34" t="str">
        <f t="shared" si="29"/>
        <v>DEBE PROMOVERSE</v>
      </c>
    </row>
    <row r="612" spans="1:9" x14ac:dyDescent="0.35">
      <c r="A612" s="31">
        <v>38077</v>
      </c>
      <c r="B612" s="32" t="s">
        <v>12</v>
      </c>
      <c r="C612" s="32" t="s">
        <v>16</v>
      </c>
      <c r="D612" s="32" t="s">
        <v>17</v>
      </c>
      <c r="E612" s="33">
        <v>774938.07999999705</v>
      </c>
      <c r="F612" s="33">
        <v>7749.3807999999708</v>
      </c>
      <c r="G612" s="34" t="str">
        <f t="shared" si="27"/>
        <v>Esta perdido</v>
      </c>
      <c r="H612" s="34">
        <f t="shared" si="28"/>
        <v>2580.54380639999</v>
      </c>
      <c r="I612" s="34" t="str">
        <f t="shared" si="29"/>
        <v>DEBE PROMOVERSE</v>
      </c>
    </row>
    <row r="613" spans="1:9" x14ac:dyDescent="0.35">
      <c r="A613" s="31">
        <v>38077</v>
      </c>
      <c r="B613" s="32" t="s">
        <v>15</v>
      </c>
      <c r="C613" s="32" t="s">
        <v>21</v>
      </c>
      <c r="D613" s="32" t="s">
        <v>14</v>
      </c>
      <c r="E613" s="33">
        <v>29375999.999999892</v>
      </c>
      <c r="F613" s="33">
        <v>3965759.9999999856</v>
      </c>
      <c r="G613" s="34" t="str">
        <f t="shared" si="27"/>
        <v>Esta perdido</v>
      </c>
      <c r="H613" s="34">
        <f t="shared" si="28"/>
        <v>2220825.5999999922</v>
      </c>
      <c r="I613" s="34" t="str">
        <f t="shared" si="29"/>
        <v>DEBE PROMOVERSE</v>
      </c>
    </row>
    <row r="614" spans="1:9" x14ac:dyDescent="0.35">
      <c r="A614" s="31">
        <v>38077</v>
      </c>
      <c r="B614" s="32" t="s">
        <v>15</v>
      </c>
      <c r="C614" s="32" t="s">
        <v>31</v>
      </c>
      <c r="D614" s="32" t="s">
        <v>14</v>
      </c>
      <c r="E614" s="33">
        <v>3192282.2399999886</v>
      </c>
      <c r="F614" s="33">
        <v>159614.11199999944</v>
      </c>
      <c r="G614" s="34" t="str">
        <f t="shared" si="27"/>
        <v>Esta perdido</v>
      </c>
      <c r="H614" s="34">
        <f t="shared" si="28"/>
        <v>89383.902719999693</v>
      </c>
      <c r="I614" s="34" t="str">
        <f t="shared" si="29"/>
        <v>DEBE PROMOVERSE</v>
      </c>
    </row>
    <row r="615" spans="1:9" x14ac:dyDescent="0.35">
      <c r="A615" s="31">
        <v>38077</v>
      </c>
      <c r="B615" s="32" t="s">
        <v>20</v>
      </c>
      <c r="C615" s="32" t="s">
        <v>31</v>
      </c>
      <c r="D615" s="32" t="s">
        <v>22</v>
      </c>
      <c r="E615" s="33">
        <v>60479999.999999784</v>
      </c>
      <c r="F615" s="33">
        <v>10281599.999999965</v>
      </c>
      <c r="G615" s="34" t="str">
        <f t="shared" si="27"/>
        <v>Esta perdido</v>
      </c>
      <c r="H615" s="34">
        <f t="shared" si="28"/>
        <v>0</v>
      </c>
      <c r="I615" s="34">
        <f t="shared" si="29"/>
        <v>50198399.999999821</v>
      </c>
    </row>
    <row r="616" spans="1:9" x14ac:dyDescent="0.35">
      <c r="A616" s="31">
        <v>38077</v>
      </c>
      <c r="B616" s="32" t="s">
        <v>20</v>
      </c>
      <c r="C616" s="32" t="s">
        <v>43</v>
      </c>
      <c r="D616" s="32" t="s">
        <v>22</v>
      </c>
      <c r="E616" s="33">
        <v>8548399.9999999702</v>
      </c>
      <c r="F616" s="33">
        <v>6838719.9999999767</v>
      </c>
      <c r="G616" s="34" t="str">
        <f t="shared" si="27"/>
        <v>Esta perdido</v>
      </c>
      <c r="H616" s="34">
        <f t="shared" si="28"/>
        <v>0</v>
      </c>
      <c r="I616" s="34" t="str">
        <f t="shared" si="29"/>
        <v>DEBE PROMOVERSE</v>
      </c>
    </row>
    <row r="617" spans="1:9" x14ac:dyDescent="0.35">
      <c r="A617" s="31">
        <v>38077</v>
      </c>
      <c r="B617" s="32" t="s">
        <v>25</v>
      </c>
      <c r="C617" s="32" t="s">
        <v>43</v>
      </c>
      <c r="D617" s="32" t="s">
        <v>28</v>
      </c>
      <c r="E617" s="33">
        <v>1665538.5599999942</v>
      </c>
      <c r="F617" s="33">
        <v>83276.927999999723</v>
      </c>
      <c r="G617" s="34" t="str">
        <f t="shared" si="27"/>
        <v>Esta perdido</v>
      </c>
      <c r="H617" s="34">
        <f t="shared" si="28"/>
        <v>0</v>
      </c>
      <c r="I617" s="34" t="str">
        <f t="shared" si="29"/>
        <v>DEBE PROMOVERSE</v>
      </c>
    </row>
    <row r="618" spans="1:9" x14ac:dyDescent="0.35">
      <c r="A618" s="31">
        <v>38077</v>
      </c>
      <c r="B618" s="32" t="s">
        <v>25</v>
      </c>
      <c r="C618" s="32" t="s">
        <v>18</v>
      </c>
      <c r="D618" s="32" t="s">
        <v>28</v>
      </c>
      <c r="E618" s="33">
        <v>844335.51999999711</v>
      </c>
      <c r="F618" s="33">
        <v>8443.3551999999709</v>
      </c>
      <c r="G618" s="34" t="str">
        <f t="shared" si="27"/>
        <v>Esta perdido</v>
      </c>
      <c r="H618" s="34">
        <f t="shared" si="28"/>
        <v>0</v>
      </c>
      <c r="I618" s="34" t="str">
        <f t="shared" si="29"/>
        <v>DEBE PROMOVERSE</v>
      </c>
    </row>
    <row r="619" spans="1:9" x14ac:dyDescent="0.35">
      <c r="A619" s="31">
        <v>38077</v>
      </c>
      <c r="B619" s="32" t="s">
        <v>29</v>
      </c>
      <c r="C619" s="32" t="s">
        <v>13</v>
      </c>
      <c r="D619" s="32" t="s">
        <v>24</v>
      </c>
      <c r="E619" s="33">
        <v>31967999.999999896</v>
      </c>
      <c r="F619" s="33">
        <v>4795199.9999999842</v>
      </c>
      <c r="G619" s="34" t="str">
        <f t="shared" si="27"/>
        <v>Esta perdido</v>
      </c>
      <c r="H619" s="34">
        <f t="shared" si="28"/>
        <v>0</v>
      </c>
      <c r="I619" s="34">
        <f t="shared" si="29"/>
        <v>27172799.999999911</v>
      </c>
    </row>
    <row r="620" spans="1:9" x14ac:dyDescent="0.35">
      <c r="A620" s="31">
        <v>38077</v>
      </c>
      <c r="B620" s="32" t="s">
        <v>29</v>
      </c>
      <c r="C620" s="32" t="s">
        <v>13</v>
      </c>
      <c r="D620" s="32" t="s">
        <v>24</v>
      </c>
      <c r="E620" s="33">
        <v>3469871.9999999884</v>
      </c>
      <c r="F620" s="33">
        <v>173493.59999999942</v>
      </c>
      <c r="G620" s="34" t="str">
        <f t="shared" si="27"/>
        <v>Esta perdido</v>
      </c>
      <c r="H620" s="34">
        <f t="shared" si="28"/>
        <v>0</v>
      </c>
      <c r="I620" s="34" t="str">
        <f t="shared" si="29"/>
        <v>DEBE PROMOVERSE</v>
      </c>
    </row>
    <row r="621" spans="1:9" x14ac:dyDescent="0.35">
      <c r="A621" s="31">
        <v>38077</v>
      </c>
      <c r="B621" s="32" t="s">
        <v>32</v>
      </c>
      <c r="C621" s="32" t="s">
        <v>23</v>
      </c>
      <c r="D621" s="32" t="s">
        <v>27</v>
      </c>
      <c r="E621" s="33">
        <v>65663999.999999776</v>
      </c>
      <c r="F621" s="33">
        <v>11162879.999999963</v>
      </c>
      <c r="G621" s="34" t="str">
        <f t="shared" si="27"/>
        <v>Esta perdido</v>
      </c>
      <c r="H621" s="34">
        <f t="shared" si="28"/>
        <v>0</v>
      </c>
      <c r="I621" s="34">
        <f t="shared" si="29"/>
        <v>54501119.999999814</v>
      </c>
    </row>
    <row r="622" spans="1:9" x14ac:dyDescent="0.35">
      <c r="A622" s="31">
        <v>38077</v>
      </c>
      <c r="B622" s="32" t="s">
        <v>32</v>
      </c>
      <c r="C622" s="32" t="s">
        <v>39</v>
      </c>
      <c r="D622" s="32" t="s">
        <v>27</v>
      </c>
      <c r="E622" s="33">
        <v>9270799.9999999702</v>
      </c>
      <c r="F622" s="33">
        <v>7416639.9999999767</v>
      </c>
      <c r="G622" s="34" t="str">
        <f t="shared" si="27"/>
        <v>Esta perdido</v>
      </c>
      <c r="H622" s="34">
        <f t="shared" si="28"/>
        <v>0</v>
      </c>
      <c r="I622" s="34" t="str">
        <f t="shared" si="29"/>
        <v>DEBE PROMOVERSE</v>
      </c>
    </row>
    <row r="623" spans="1:9" x14ac:dyDescent="0.35">
      <c r="A623" s="31">
        <v>38077</v>
      </c>
      <c r="B623" s="32" t="s">
        <v>33</v>
      </c>
      <c r="C623" s="32" t="s">
        <v>30</v>
      </c>
      <c r="D623" s="32" t="s">
        <v>19</v>
      </c>
      <c r="E623" s="33">
        <v>1804333.4399999941</v>
      </c>
      <c r="F623" s="33">
        <v>90216.671999999715</v>
      </c>
      <c r="G623" s="34" t="str">
        <f t="shared" si="27"/>
        <v>Esta perdido</v>
      </c>
      <c r="H623" s="34">
        <f t="shared" si="28"/>
        <v>50521.336319999842</v>
      </c>
      <c r="I623" s="34" t="str">
        <f t="shared" si="29"/>
        <v>DEBE PROMOVERSE</v>
      </c>
    </row>
    <row r="624" spans="1:9" x14ac:dyDescent="0.35">
      <c r="A624" s="31">
        <v>38077</v>
      </c>
      <c r="B624" s="32" t="s">
        <v>33</v>
      </c>
      <c r="C624" s="32" t="s">
        <v>30</v>
      </c>
      <c r="D624" s="32" t="s">
        <v>19</v>
      </c>
      <c r="E624" s="33">
        <v>913732.95999999705</v>
      </c>
      <c r="F624" s="33">
        <v>9137.32959999997</v>
      </c>
      <c r="G624" s="34" t="str">
        <f t="shared" si="27"/>
        <v>Esta perdido</v>
      </c>
      <c r="H624" s="34">
        <f t="shared" si="28"/>
        <v>5116.9045759999835</v>
      </c>
      <c r="I624" s="34" t="str">
        <f t="shared" si="29"/>
        <v>DEBE PROMOVERSE</v>
      </c>
    </row>
    <row r="625" spans="1:9" x14ac:dyDescent="0.35">
      <c r="A625" s="31">
        <v>38077</v>
      </c>
      <c r="B625" s="32" t="s">
        <v>34</v>
      </c>
      <c r="C625" s="32" t="s">
        <v>26</v>
      </c>
      <c r="D625" s="32" t="s">
        <v>17</v>
      </c>
      <c r="E625" s="33">
        <v>9631999.9999999702</v>
      </c>
      <c r="F625" s="33">
        <v>7705599.9999999767</v>
      </c>
      <c r="G625" s="34" t="str">
        <f t="shared" si="27"/>
        <v>Esta perdido</v>
      </c>
      <c r="H625" s="34">
        <f t="shared" si="28"/>
        <v>2565964.7999999919</v>
      </c>
      <c r="I625" s="34" t="str">
        <f t="shared" si="29"/>
        <v>DEBE PROMOVERSE</v>
      </c>
    </row>
    <row r="626" spans="1:9" x14ac:dyDescent="0.35">
      <c r="A626" s="31">
        <v>38077</v>
      </c>
      <c r="B626" s="32" t="s">
        <v>34</v>
      </c>
      <c r="C626" s="32" t="s">
        <v>16</v>
      </c>
      <c r="D626" s="32" t="s">
        <v>17</v>
      </c>
      <c r="E626" s="33">
        <v>34991999.999999896</v>
      </c>
      <c r="F626" s="33">
        <v>5248799.9999999842</v>
      </c>
      <c r="G626" s="34" t="str">
        <f t="shared" si="27"/>
        <v>Esta perdido</v>
      </c>
      <c r="H626" s="34">
        <f t="shared" si="28"/>
        <v>1747850.3999999946</v>
      </c>
      <c r="I626" s="34">
        <f t="shared" si="29"/>
        <v>29743199.999999911</v>
      </c>
    </row>
    <row r="627" spans="1:9" x14ac:dyDescent="0.35">
      <c r="A627" s="31">
        <v>38077</v>
      </c>
      <c r="B627" s="32" t="s">
        <v>35</v>
      </c>
      <c r="C627" s="32" t="s">
        <v>16</v>
      </c>
      <c r="D627" s="32" t="s">
        <v>17</v>
      </c>
      <c r="E627" s="33">
        <v>3793726.7199999886</v>
      </c>
      <c r="F627" s="33">
        <v>189686.33599999943</v>
      </c>
      <c r="G627" s="34" t="str">
        <f t="shared" si="27"/>
        <v>Esta perdido</v>
      </c>
      <c r="H627" s="34">
        <f t="shared" si="28"/>
        <v>0</v>
      </c>
      <c r="I627" s="34" t="str">
        <f t="shared" si="29"/>
        <v>DEBE PROMOVERSE</v>
      </c>
    </row>
    <row r="628" spans="1:9" x14ac:dyDescent="0.35">
      <c r="A628" s="31">
        <v>38077</v>
      </c>
      <c r="B628" s="32" t="s">
        <v>35</v>
      </c>
      <c r="C628" s="32" t="s">
        <v>21</v>
      </c>
      <c r="D628" s="32" t="s">
        <v>14</v>
      </c>
      <c r="E628" s="33">
        <v>71711999.999999791</v>
      </c>
      <c r="F628" s="33">
        <v>12191039.999999965</v>
      </c>
      <c r="G628" s="34" t="str">
        <f t="shared" si="27"/>
        <v>Esta perdido</v>
      </c>
      <c r="H628" s="34">
        <f t="shared" si="28"/>
        <v>0</v>
      </c>
      <c r="I628" s="34">
        <f t="shared" si="29"/>
        <v>59520959.999999829</v>
      </c>
    </row>
    <row r="629" spans="1:9" x14ac:dyDescent="0.35">
      <c r="A629" s="31">
        <v>38077</v>
      </c>
      <c r="B629" s="32" t="s">
        <v>36</v>
      </c>
      <c r="C629" s="32" t="s">
        <v>31</v>
      </c>
      <c r="D629" s="32" t="s">
        <v>14</v>
      </c>
      <c r="E629" s="33">
        <v>10113599.99999997</v>
      </c>
      <c r="F629" s="33">
        <v>1011359.9999999971</v>
      </c>
      <c r="G629" s="34" t="str">
        <f t="shared" si="27"/>
        <v>Esta perdido</v>
      </c>
      <c r="H629" s="34">
        <f t="shared" si="28"/>
        <v>0</v>
      </c>
      <c r="I629" s="34" t="str">
        <f t="shared" si="29"/>
        <v>DEBE PROMOVERSE</v>
      </c>
    </row>
    <row r="630" spans="1:9" x14ac:dyDescent="0.35">
      <c r="A630" s="31">
        <v>38077</v>
      </c>
      <c r="B630" s="32" t="s">
        <v>36</v>
      </c>
      <c r="C630" s="32" t="s">
        <v>31</v>
      </c>
      <c r="D630" s="32" t="s">
        <v>22</v>
      </c>
      <c r="E630" s="33">
        <v>1966260.7999999942</v>
      </c>
      <c r="F630" s="33">
        <v>98313.039999999717</v>
      </c>
      <c r="G630" s="34" t="str">
        <f t="shared" si="27"/>
        <v>Esta perdido</v>
      </c>
      <c r="H630" s="34">
        <f t="shared" si="28"/>
        <v>0</v>
      </c>
      <c r="I630" s="34" t="str">
        <f t="shared" si="29"/>
        <v>DEBE PROMOVERSE</v>
      </c>
    </row>
    <row r="631" spans="1:9" x14ac:dyDescent="0.35">
      <c r="A631" s="31">
        <v>38077</v>
      </c>
      <c r="B631" s="32" t="s">
        <v>37</v>
      </c>
      <c r="C631" s="32" t="s">
        <v>43</v>
      </c>
      <c r="D631" s="32" t="s">
        <v>22</v>
      </c>
      <c r="E631" s="33">
        <v>994696.6399999971</v>
      </c>
      <c r="F631" s="33">
        <v>9946.9663999999721</v>
      </c>
      <c r="G631" s="34" t="str">
        <f t="shared" si="27"/>
        <v>Esta perdido</v>
      </c>
      <c r="H631" s="34">
        <f t="shared" si="28"/>
        <v>0</v>
      </c>
      <c r="I631" s="34" t="str">
        <f t="shared" si="29"/>
        <v>DEBE PROMOVERSE</v>
      </c>
    </row>
    <row r="632" spans="1:9" x14ac:dyDescent="0.35">
      <c r="A632" s="31">
        <v>38077</v>
      </c>
      <c r="B632" s="32" t="s">
        <v>37</v>
      </c>
      <c r="C632" s="32" t="s">
        <v>43</v>
      </c>
      <c r="D632" s="32" t="s">
        <v>28</v>
      </c>
      <c r="E632" s="33">
        <v>37583999.999999896</v>
      </c>
      <c r="F632" s="33">
        <v>5637599.9999999842</v>
      </c>
      <c r="G632" s="34" t="str">
        <f t="shared" si="27"/>
        <v>Esta perdido</v>
      </c>
      <c r="H632" s="34">
        <f t="shared" si="28"/>
        <v>0</v>
      </c>
      <c r="I632" s="34">
        <f t="shared" si="29"/>
        <v>31946399.999999911</v>
      </c>
    </row>
    <row r="633" spans="1:9" x14ac:dyDescent="0.35">
      <c r="A633" s="31">
        <v>38077</v>
      </c>
      <c r="B633" s="32" t="s">
        <v>38</v>
      </c>
      <c r="C633" s="32" t="s">
        <v>18</v>
      </c>
      <c r="D633" s="32" t="s">
        <v>28</v>
      </c>
      <c r="E633" s="33">
        <v>4071316.4799999883</v>
      </c>
      <c r="F633" s="33">
        <v>203565.82399999944</v>
      </c>
      <c r="G633" s="34" t="str">
        <f t="shared" si="27"/>
        <v>Esta perdido</v>
      </c>
      <c r="H633" s="34">
        <f t="shared" si="28"/>
        <v>0</v>
      </c>
      <c r="I633" s="34" t="str">
        <f t="shared" si="29"/>
        <v>DEBE PROMOVERSE</v>
      </c>
    </row>
    <row r="634" spans="1:9" x14ac:dyDescent="0.35">
      <c r="A634" s="31">
        <v>38077</v>
      </c>
      <c r="B634" s="32" t="s">
        <v>38</v>
      </c>
      <c r="C634" s="32" t="s">
        <v>13</v>
      </c>
      <c r="D634" s="32" t="s">
        <v>24</v>
      </c>
      <c r="E634" s="33">
        <v>76895999.999999776</v>
      </c>
      <c r="F634" s="33">
        <v>13072319.999999963</v>
      </c>
      <c r="G634" s="34" t="str">
        <f t="shared" si="27"/>
        <v>Esta perdido</v>
      </c>
      <c r="H634" s="34">
        <f t="shared" si="28"/>
        <v>0</v>
      </c>
      <c r="I634" s="34">
        <f t="shared" si="29"/>
        <v>63823679.999999814</v>
      </c>
    </row>
    <row r="635" spans="1:9" x14ac:dyDescent="0.35">
      <c r="A635" s="31">
        <v>38077</v>
      </c>
      <c r="B635" s="32" t="s">
        <v>40</v>
      </c>
      <c r="C635" s="32" t="s">
        <v>13</v>
      </c>
      <c r="D635" s="32" t="s">
        <v>24</v>
      </c>
      <c r="E635" s="33">
        <v>10835999.99999997</v>
      </c>
      <c r="F635" s="33">
        <v>1083599.999999997</v>
      </c>
      <c r="G635" s="34" t="str">
        <f t="shared" si="27"/>
        <v>Esta perdido</v>
      </c>
      <c r="H635" s="34">
        <f t="shared" si="28"/>
        <v>0</v>
      </c>
      <c r="I635" s="34" t="str">
        <f t="shared" si="29"/>
        <v>DEBE PROMOVERSE</v>
      </c>
    </row>
    <row r="636" spans="1:9" x14ac:dyDescent="0.35">
      <c r="A636" s="31">
        <v>38077</v>
      </c>
      <c r="B636" s="32" t="s">
        <v>40</v>
      </c>
      <c r="C636" s="32" t="s">
        <v>23</v>
      </c>
      <c r="D636" s="32" t="s">
        <v>27</v>
      </c>
      <c r="E636" s="33">
        <v>2105055.6799999941</v>
      </c>
      <c r="F636" s="33">
        <v>105252.78399999971</v>
      </c>
      <c r="G636" s="34" t="str">
        <f t="shared" si="27"/>
        <v>Esta perdido</v>
      </c>
      <c r="H636" s="34">
        <f t="shared" si="28"/>
        <v>0</v>
      </c>
      <c r="I636" s="34" t="str">
        <f t="shared" si="29"/>
        <v>DEBE PROMOVERSE</v>
      </c>
    </row>
    <row r="637" spans="1:9" x14ac:dyDescent="0.35">
      <c r="A637" s="31">
        <v>38077</v>
      </c>
      <c r="B637" s="32" t="s">
        <v>41</v>
      </c>
      <c r="C637" s="32" t="s">
        <v>39</v>
      </c>
      <c r="D637" s="32" t="s">
        <v>27</v>
      </c>
      <c r="E637" s="33">
        <v>1064094.08</v>
      </c>
      <c r="F637" s="33">
        <v>53204.704000000005</v>
      </c>
      <c r="G637" s="34" t="str">
        <f t="shared" si="27"/>
        <v>Esta perdido</v>
      </c>
      <c r="H637" s="34">
        <f t="shared" si="28"/>
        <v>0</v>
      </c>
      <c r="I637" s="34" t="str">
        <f t="shared" si="29"/>
        <v>DEBE PROMOVERSE</v>
      </c>
    </row>
    <row r="638" spans="1:9" x14ac:dyDescent="0.35">
      <c r="A638" s="31">
        <v>38077</v>
      </c>
      <c r="B638" s="32" t="s">
        <v>41</v>
      </c>
      <c r="C638" s="32" t="s">
        <v>30</v>
      </c>
      <c r="D638" s="32" t="s">
        <v>19</v>
      </c>
      <c r="E638" s="33">
        <v>11197199.99999997</v>
      </c>
      <c r="F638" s="33">
        <v>1119719.999999997</v>
      </c>
      <c r="G638" s="34" t="str">
        <f t="shared" si="27"/>
        <v>Esta perdido</v>
      </c>
      <c r="H638" s="34">
        <f t="shared" si="28"/>
        <v>0</v>
      </c>
      <c r="I638" s="34" t="str">
        <f t="shared" si="29"/>
        <v>DEBE PROMOVERSE</v>
      </c>
    </row>
    <row r="639" spans="1:9" x14ac:dyDescent="0.35">
      <c r="A639" s="31">
        <v>38077</v>
      </c>
      <c r="B639" s="32" t="s">
        <v>42</v>
      </c>
      <c r="C639" s="32" t="s">
        <v>30</v>
      </c>
      <c r="D639" s="32" t="s">
        <v>19</v>
      </c>
      <c r="E639" s="33">
        <v>40607999.999999896</v>
      </c>
      <c r="F639" s="33">
        <v>6091199.9999999842</v>
      </c>
      <c r="G639" s="34" t="str">
        <f t="shared" si="27"/>
        <v>Esta perdido</v>
      </c>
      <c r="H639" s="34">
        <f t="shared" si="28"/>
        <v>0</v>
      </c>
      <c r="I639" s="34">
        <f t="shared" si="29"/>
        <v>34516799.999999911</v>
      </c>
    </row>
    <row r="640" spans="1:9" x14ac:dyDescent="0.35">
      <c r="A640" s="31">
        <v>38077</v>
      </c>
      <c r="B640" s="32" t="s">
        <v>42</v>
      </c>
      <c r="C640" s="32" t="s">
        <v>26</v>
      </c>
      <c r="D640" s="32" t="s">
        <v>17</v>
      </c>
      <c r="E640" s="33">
        <v>4395171.1999999881</v>
      </c>
      <c r="F640" s="33">
        <v>219758.55999999942</v>
      </c>
      <c r="G640" s="34" t="str">
        <f t="shared" si="27"/>
        <v>Esta perdido</v>
      </c>
      <c r="H640" s="34">
        <f t="shared" si="28"/>
        <v>0</v>
      </c>
      <c r="I640" s="34" t="str">
        <f t="shared" si="29"/>
        <v>DEBE PROMOVERSE</v>
      </c>
    </row>
    <row r="641" spans="1:9" x14ac:dyDescent="0.35">
      <c r="A641" s="31">
        <v>38077</v>
      </c>
      <c r="B641" s="32" t="s">
        <v>12</v>
      </c>
      <c r="C641" s="32" t="s">
        <v>16</v>
      </c>
      <c r="D641" s="32" t="s">
        <v>17</v>
      </c>
      <c r="E641" s="33">
        <v>82943999.999999791</v>
      </c>
      <c r="F641" s="33">
        <v>14100479.999999966</v>
      </c>
      <c r="G641" s="34" t="str">
        <f t="shared" si="27"/>
        <v>Esta perdido</v>
      </c>
      <c r="H641" s="34">
        <f t="shared" si="28"/>
        <v>4695459.8399999887</v>
      </c>
      <c r="I641" s="34">
        <f t="shared" si="29"/>
        <v>68843519.999999821</v>
      </c>
    </row>
    <row r="642" spans="1:9" x14ac:dyDescent="0.35">
      <c r="A642" s="31">
        <v>38077</v>
      </c>
      <c r="B642" s="32" t="s">
        <v>15</v>
      </c>
      <c r="C642" s="32" t="s">
        <v>16</v>
      </c>
      <c r="D642" s="32" t="s">
        <v>17</v>
      </c>
      <c r="E642" s="33">
        <v>11678799.99999997</v>
      </c>
      <c r="F642" s="33">
        <v>1167879.999999997</v>
      </c>
      <c r="G642" s="34" t="str">
        <f t="shared" si="27"/>
        <v>Esta perdido</v>
      </c>
      <c r="H642" s="34">
        <f t="shared" si="28"/>
        <v>654012.79999999842</v>
      </c>
      <c r="I642" s="34" t="str">
        <f t="shared" si="29"/>
        <v>DEBE PROMOVERSE</v>
      </c>
    </row>
    <row r="643" spans="1:9" x14ac:dyDescent="0.35">
      <c r="A643" s="31">
        <v>38077</v>
      </c>
      <c r="B643" s="32" t="s">
        <v>15</v>
      </c>
      <c r="C643" s="32" t="s">
        <v>21</v>
      </c>
      <c r="D643" s="32" t="s">
        <v>14</v>
      </c>
      <c r="E643" s="33">
        <v>2266983.0399999944</v>
      </c>
      <c r="F643" s="33">
        <v>113349.15199999973</v>
      </c>
      <c r="G643" s="34" t="str">
        <f t="shared" si="27"/>
        <v>Esta perdido</v>
      </c>
      <c r="H643" s="34">
        <f t="shared" si="28"/>
        <v>63475.525119999853</v>
      </c>
      <c r="I643" s="34" t="str">
        <f t="shared" si="29"/>
        <v>DEBE PROMOVERSE</v>
      </c>
    </row>
    <row r="644" spans="1:9" x14ac:dyDescent="0.35">
      <c r="A644" s="31">
        <v>38077</v>
      </c>
      <c r="B644" s="32" t="s">
        <v>20</v>
      </c>
      <c r="C644" s="32" t="s">
        <v>31</v>
      </c>
      <c r="D644" s="32" t="s">
        <v>14</v>
      </c>
      <c r="E644" s="33">
        <v>1145057.76</v>
      </c>
      <c r="F644" s="33">
        <v>57252.888000000006</v>
      </c>
      <c r="G644" s="34" t="str">
        <f t="shared" ref="G644:G707" si="30">IF(AND(B644="Sánchez",F644&gt;5000000,C644="Zona F"),"Lo encontramos","Esta perdido")</f>
        <v>Esta perdido</v>
      </c>
      <c r="H644" s="34">
        <f t="shared" ref="H644:H707" si="31">IF(OR(B644="Pineda",B644="Bonilla"),F644*33.3%,IF(OR(B644="Sánchez",B644="Martínez"),F644*56%,0))</f>
        <v>0</v>
      </c>
      <c r="I644" s="34" t="str">
        <f t="shared" ref="I644:I707" si="32">IF((E644+F644)&lt;34000000,"DEBE PROMOVERSE",E644-F644)</f>
        <v>DEBE PROMOVERSE</v>
      </c>
    </row>
    <row r="645" spans="1:9" x14ac:dyDescent="0.35">
      <c r="A645" s="31">
        <v>38077</v>
      </c>
      <c r="B645" s="32" t="s">
        <v>20</v>
      </c>
      <c r="C645" s="32" t="s">
        <v>31</v>
      </c>
      <c r="D645" s="32" t="s">
        <v>22</v>
      </c>
      <c r="E645" s="33">
        <v>43199999.999999888</v>
      </c>
      <c r="F645" s="33">
        <v>6479999.9999999832</v>
      </c>
      <c r="G645" s="34" t="str">
        <f t="shared" si="30"/>
        <v>Esta perdido</v>
      </c>
      <c r="H645" s="34">
        <f t="shared" si="31"/>
        <v>0</v>
      </c>
      <c r="I645" s="34">
        <f t="shared" si="32"/>
        <v>36719999.999999903</v>
      </c>
    </row>
    <row r="646" spans="1:9" x14ac:dyDescent="0.35">
      <c r="A646" s="31">
        <v>38077</v>
      </c>
      <c r="B646" s="32" t="s">
        <v>25</v>
      </c>
      <c r="C646" s="32" t="s">
        <v>43</v>
      </c>
      <c r="D646" s="32" t="s">
        <v>22</v>
      </c>
      <c r="E646" s="33">
        <v>4672760.9599999888</v>
      </c>
      <c r="F646" s="33">
        <v>233638.04799999946</v>
      </c>
      <c r="G646" s="34" t="str">
        <f t="shared" si="30"/>
        <v>Esta perdido</v>
      </c>
      <c r="H646" s="34">
        <f t="shared" si="31"/>
        <v>0</v>
      </c>
      <c r="I646" s="34" t="str">
        <f t="shared" si="32"/>
        <v>DEBE PROMOVERSE</v>
      </c>
    </row>
    <row r="647" spans="1:9" x14ac:dyDescent="0.35">
      <c r="A647" s="31">
        <v>38077</v>
      </c>
      <c r="B647" s="32" t="s">
        <v>25</v>
      </c>
      <c r="C647" s="32" t="s">
        <v>43</v>
      </c>
      <c r="D647" s="32" t="s">
        <v>28</v>
      </c>
      <c r="E647" s="33">
        <v>88127999.999999791</v>
      </c>
      <c r="F647" s="33">
        <v>14981759.999999966</v>
      </c>
      <c r="G647" s="34" t="str">
        <f t="shared" si="30"/>
        <v>Esta perdido</v>
      </c>
      <c r="H647" s="34">
        <f t="shared" si="31"/>
        <v>0</v>
      </c>
      <c r="I647" s="34">
        <f t="shared" si="32"/>
        <v>73146239.999999821</v>
      </c>
    </row>
    <row r="648" spans="1:9" x14ac:dyDescent="0.35">
      <c r="A648" s="31">
        <v>38077</v>
      </c>
      <c r="B648" s="32" t="s">
        <v>29</v>
      </c>
      <c r="C648" s="32" t="s">
        <v>18</v>
      </c>
      <c r="D648" s="32" t="s">
        <v>28</v>
      </c>
      <c r="E648" s="33">
        <v>12401199.99999997</v>
      </c>
      <c r="F648" s="33">
        <v>1240119.999999997</v>
      </c>
      <c r="G648" s="34" t="str">
        <f t="shared" si="30"/>
        <v>Esta perdido</v>
      </c>
      <c r="H648" s="34">
        <f t="shared" si="31"/>
        <v>0</v>
      </c>
      <c r="I648" s="34" t="str">
        <f t="shared" si="32"/>
        <v>DEBE PROMOVERSE</v>
      </c>
    </row>
    <row r="649" spans="1:9" x14ac:dyDescent="0.35">
      <c r="A649" s="31">
        <v>38077</v>
      </c>
      <c r="B649" s="32" t="s">
        <v>29</v>
      </c>
      <c r="C649" s="32" t="s">
        <v>13</v>
      </c>
      <c r="D649" s="32" t="s">
        <v>24</v>
      </c>
      <c r="E649" s="33">
        <v>2405777.9199999943</v>
      </c>
      <c r="F649" s="33">
        <v>120288.89599999972</v>
      </c>
      <c r="G649" s="34" t="str">
        <f t="shared" si="30"/>
        <v>Esta perdido</v>
      </c>
      <c r="H649" s="34">
        <f t="shared" si="31"/>
        <v>0</v>
      </c>
      <c r="I649" s="34" t="str">
        <f t="shared" si="32"/>
        <v>DEBE PROMOVERSE</v>
      </c>
    </row>
    <row r="650" spans="1:9" x14ac:dyDescent="0.35">
      <c r="A650" s="31">
        <v>38077</v>
      </c>
      <c r="B650" s="32" t="s">
        <v>32</v>
      </c>
      <c r="C650" s="32" t="s">
        <v>13</v>
      </c>
      <c r="D650" s="32" t="s">
        <v>24</v>
      </c>
      <c r="E650" s="33">
        <v>1214455.2</v>
      </c>
      <c r="F650" s="33">
        <v>60722.76</v>
      </c>
      <c r="G650" s="34" t="str">
        <f t="shared" si="30"/>
        <v>Esta perdido</v>
      </c>
      <c r="H650" s="34">
        <f t="shared" si="31"/>
        <v>0</v>
      </c>
      <c r="I650" s="34" t="str">
        <f t="shared" si="32"/>
        <v>DEBE PROMOVERSE</v>
      </c>
    </row>
    <row r="651" spans="1:9" x14ac:dyDescent="0.35">
      <c r="A651" s="31">
        <v>38077</v>
      </c>
      <c r="B651" s="32" t="s">
        <v>32</v>
      </c>
      <c r="C651" s="32" t="s">
        <v>23</v>
      </c>
      <c r="D651" s="32" t="s">
        <v>27</v>
      </c>
      <c r="E651" s="33">
        <v>45791999.999999896</v>
      </c>
      <c r="F651" s="33">
        <v>6868799.9999999842</v>
      </c>
      <c r="G651" s="34" t="str">
        <f t="shared" si="30"/>
        <v>Esta perdido</v>
      </c>
      <c r="H651" s="34">
        <f t="shared" si="31"/>
        <v>0</v>
      </c>
      <c r="I651" s="34">
        <f t="shared" si="32"/>
        <v>38923199.999999911</v>
      </c>
    </row>
    <row r="652" spans="1:9" x14ac:dyDescent="0.35">
      <c r="A652" s="31">
        <v>38077</v>
      </c>
      <c r="B652" s="32" t="s">
        <v>33</v>
      </c>
      <c r="C652" s="32" t="s">
        <v>39</v>
      </c>
      <c r="D652" s="32" t="s">
        <v>27</v>
      </c>
      <c r="E652" s="33">
        <v>4950350.7199999876</v>
      </c>
      <c r="F652" s="33">
        <v>247517.53599999938</v>
      </c>
      <c r="G652" s="34" t="str">
        <f t="shared" si="30"/>
        <v>Esta perdido</v>
      </c>
      <c r="H652" s="34">
        <f t="shared" si="31"/>
        <v>138609.82015999965</v>
      </c>
      <c r="I652" s="34" t="str">
        <f t="shared" si="32"/>
        <v>DEBE PROMOVERSE</v>
      </c>
    </row>
    <row r="653" spans="1:9" x14ac:dyDescent="0.35">
      <c r="A653" s="31">
        <v>38077</v>
      </c>
      <c r="B653" s="32" t="s">
        <v>33</v>
      </c>
      <c r="C653" s="32" t="s">
        <v>30</v>
      </c>
      <c r="D653" s="32" t="s">
        <v>19</v>
      </c>
      <c r="E653" s="33">
        <v>93311999.999999776</v>
      </c>
      <c r="F653" s="33">
        <v>15863039.999999963</v>
      </c>
      <c r="G653" s="34" t="str">
        <f t="shared" si="30"/>
        <v>Esta perdido</v>
      </c>
      <c r="H653" s="34">
        <f t="shared" si="31"/>
        <v>8883302.3999999799</v>
      </c>
      <c r="I653" s="34">
        <f t="shared" si="32"/>
        <v>77448959.999999821</v>
      </c>
    </row>
    <row r="654" spans="1:9" x14ac:dyDescent="0.35">
      <c r="A654" s="31">
        <v>38077</v>
      </c>
      <c r="B654" s="32" t="s">
        <v>34</v>
      </c>
      <c r="C654" s="32" t="s">
        <v>30</v>
      </c>
      <c r="D654" s="32" t="s">
        <v>19</v>
      </c>
      <c r="E654" s="33">
        <v>13123599.999999968</v>
      </c>
      <c r="F654" s="33">
        <v>1312359.999999997</v>
      </c>
      <c r="G654" s="34" t="str">
        <f t="shared" si="30"/>
        <v>Esta perdido</v>
      </c>
      <c r="H654" s="34">
        <f t="shared" si="31"/>
        <v>437015.87999999896</v>
      </c>
      <c r="I654" s="34" t="str">
        <f t="shared" si="32"/>
        <v>DEBE PROMOVERSE</v>
      </c>
    </row>
    <row r="655" spans="1:9" x14ac:dyDescent="0.35">
      <c r="A655" s="31">
        <v>38077</v>
      </c>
      <c r="B655" s="32" t="s">
        <v>34</v>
      </c>
      <c r="C655" s="32" t="s">
        <v>26</v>
      </c>
      <c r="D655" s="32" t="s">
        <v>17</v>
      </c>
      <c r="E655" s="33">
        <v>2544572.7999999882</v>
      </c>
      <c r="F655" s="33">
        <v>127228.63999999942</v>
      </c>
      <c r="G655" s="34" t="str">
        <f t="shared" si="30"/>
        <v>Esta perdido</v>
      </c>
      <c r="H655" s="34">
        <f t="shared" si="31"/>
        <v>42367.137119999803</v>
      </c>
      <c r="I655" s="34" t="str">
        <f t="shared" si="32"/>
        <v>DEBE PROMOVERSE</v>
      </c>
    </row>
    <row r="656" spans="1:9" x14ac:dyDescent="0.35">
      <c r="A656" s="31">
        <v>38077</v>
      </c>
      <c r="B656" s="32" t="s">
        <v>35</v>
      </c>
      <c r="C656" s="32" t="s">
        <v>16</v>
      </c>
      <c r="D656" s="32" t="s">
        <v>17</v>
      </c>
      <c r="E656" s="33">
        <v>1283852.6399999943</v>
      </c>
      <c r="F656" s="33">
        <v>64192.631999999721</v>
      </c>
      <c r="G656" s="34" t="str">
        <f t="shared" si="30"/>
        <v>Esta perdido</v>
      </c>
      <c r="H656" s="34">
        <f t="shared" si="31"/>
        <v>0</v>
      </c>
      <c r="I656" s="34" t="str">
        <f t="shared" si="32"/>
        <v>DEBE PROMOVERSE</v>
      </c>
    </row>
    <row r="657" spans="1:9" x14ac:dyDescent="0.35">
      <c r="A657" s="31">
        <v>38077</v>
      </c>
      <c r="B657" s="32" t="s">
        <v>35</v>
      </c>
      <c r="C657" s="32" t="s">
        <v>16</v>
      </c>
      <c r="D657" s="32" t="s">
        <v>17</v>
      </c>
      <c r="E657" s="33">
        <v>48383999.999999784</v>
      </c>
      <c r="F657" s="33">
        <v>7257599.9999999674</v>
      </c>
      <c r="G657" s="34" t="str">
        <f t="shared" si="30"/>
        <v>Esta perdido</v>
      </c>
      <c r="H657" s="34">
        <f t="shared" si="31"/>
        <v>0</v>
      </c>
      <c r="I657" s="34">
        <f t="shared" si="32"/>
        <v>41126399.999999814</v>
      </c>
    </row>
    <row r="658" spans="1:9" x14ac:dyDescent="0.35">
      <c r="A658" s="31">
        <v>38077</v>
      </c>
      <c r="B658" s="32" t="s">
        <v>36</v>
      </c>
      <c r="C658" s="32" t="s">
        <v>21</v>
      </c>
      <c r="D658" s="32" t="s">
        <v>14</v>
      </c>
      <c r="E658" s="33">
        <v>5227940.4799999772</v>
      </c>
      <c r="F658" s="33">
        <v>4182352.3839999819</v>
      </c>
      <c r="G658" s="34" t="str">
        <f t="shared" si="30"/>
        <v>Esta perdido</v>
      </c>
      <c r="H658" s="34">
        <f t="shared" si="31"/>
        <v>0</v>
      </c>
      <c r="I658" s="34" t="str">
        <f t="shared" si="32"/>
        <v>DEBE PROMOVERSE</v>
      </c>
    </row>
    <row r="659" spans="1:9" x14ac:dyDescent="0.35">
      <c r="A659" s="31">
        <v>38077</v>
      </c>
      <c r="B659" s="32" t="s">
        <v>36</v>
      </c>
      <c r="C659" s="32" t="s">
        <v>31</v>
      </c>
      <c r="D659" s="32" t="s">
        <v>14</v>
      </c>
      <c r="E659" s="33">
        <v>98495999.999999568</v>
      </c>
      <c r="F659" s="33">
        <v>16744319.999999927</v>
      </c>
      <c r="G659" s="34" t="str">
        <f t="shared" si="30"/>
        <v>Esta perdido</v>
      </c>
      <c r="H659" s="34">
        <f t="shared" si="31"/>
        <v>0</v>
      </c>
      <c r="I659" s="34">
        <f t="shared" si="32"/>
        <v>81751679.999999642</v>
      </c>
    </row>
    <row r="660" spans="1:9" x14ac:dyDescent="0.35">
      <c r="A660" s="31">
        <v>38077</v>
      </c>
      <c r="B660" s="32" t="s">
        <v>37</v>
      </c>
      <c r="C660" s="32" t="s">
        <v>31</v>
      </c>
      <c r="D660" s="32" t="s">
        <v>22</v>
      </c>
      <c r="E660" s="33">
        <v>13845999.99999994</v>
      </c>
      <c r="F660" s="33">
        <v>1384599.9999999942</v>
      </c>
      <c r="G660" s="34" t="str">
        <f t="shared" si="30"/>
        <v>Esta perdido</v>
      </c>
      <c r="H660" s="34">
        <f t="shared" si="31"/>
        <v>0</v>
      </c>
      <c r="I660" s="34" t="str">
        <f t="shared" si="32"/>
        <v>DEBE PROMOVERSE</v>
      </c>
    </row>
    <row r="661" spans="1:9" x14ac:dyDescent="0.35">
      <c r="A661" s="31">
        <v>38077</v>
      </c>
      <c r="B661" s="32" t="s">
        <v>37</v>
      </c>
      <c r="C661" s="32" t="s">
        <v>43</v>
      </c>
      <c r="D661" s="32" t="s">
        <v>22</v>
      </c>
      <c r="E661" s="33">
        <v>2683367.6799999885</v>
      </c>
      <c r="F661" s="33">
        <v>134168.38399999944</v>
      </c>
      <c r="G661" s="34" t="str">
        <f t="shared" si="30"/>
        <v>Esta perdido</v>
      </c>
      <c r="H661" s="34">
        <f t="shared" si="31"/>
        <v>0</v>
      </c>
      <c r="I661" s="34" t="str">
        <f t="shared" si="32"/>
        <v>DEBE PROMOVERSE</v>
      </c>
    </row>
    <row r="662" spans="1:9" x14ac:dyDescent="0.35">
      <c r="A662" s="31">
        <v>38077</v>
      </c>
      <c r="B662" s="32" t="s">
        <v>38</v>
      </c>
      <c r="C662" s="32" t="s">
        <v>43</v>
      </c>
      <c r="D662" s="32" t="s">
        <v>28</v>
      </c>
      <c r="E662" s="33">
        <v>1353250.0799999943</v>
      </c>
      <c r="F662" s="33">
        <v>67662.50399999971</v>
      </c>
      <c r="G662" s="34" t="str">
        <f t="shared" si="30"/>
        <v>Esta perdido</v>
      </c>
      <c r="H662" s="34">
        <f t="shared" si="31"/>
        <v>0</v>
      </c>
      <c r="I662" s="34" t="str">
        <f t="shared" si="32"/>
        <v>DEBE PROMOVERSE</v>
      </c>
    </row>
    <row r="663" spans="1:9" x14ac:dyDescent="0.35">
      <c r="A663" s="31">
        <v>38077</v>
      </c>
      <c r="B663" s="32" t="s">
        <v>38</v>
      </c>
      <c r="C663" s="32" t="s">
        <v>18</v>
      </c>
      <c r="D663" s="32" t="s">
        <v>28</v>
      </c>
      <c r="E663" s="33">
        <v>50975999.999999784</v>
      </c>
      <c r="F663" s="33">
        <v>8665919.9999999646</v>
      </c>
      <c r="G663" s="34" t="str">
        <f t="shared" si="30"/>
        <v>Esta perdido</v>
      </c>
      <c r="H663" s="34">
        <f t="shared" si="31"/>
        <v>0</v>
      </c>
      <c r="I663" s="34">
        <f t="shared" si="32"/>
        <v>42310079.999999821</v>
      </c>
    </row>
    <row r="664" spans="1:9" x14ac:dyDescent="0.35">
      <c r="A664" s="31">
        <v>38077</v>
      </c>
      <c r="B664" s="32" t="s">
        <v>40</v>
      </c>
      <c r="C664" s="32" t="s">
        <v>13</v>
      </c>
      <c r="D664" s="32" t="s">
        <v>24</v>
      </c>
      <c r="E664" s="33">
        <v>5505530.2399999769</v>
      </c>
      <c r="F664" s="33">
        <v>4404424.1919999821</v>
      </c>
      <c r="G664" s="34" t="str">
        <f t="shared" si="30"/>
        <v>Esta perdido</v>
      </c>
      <c r="H664" s="34">
        <f t="shared" si="31"/>
        <v>0</v>
      </c>
      <c r="I664" s="34" t="str">
        <f t="shared" si="32"/>
        <v>DEBE PROMOVERSE</v>
      </c>
    </row>
    <row r="665" spans="1:9" x14ac:dyDescent="0.35">
      <c r="A665" s="31">
        <v>38077</v>
      </c>
      <c r="B665" s="32" t="s">
        <v>40</v>
      </c>
      <c r="C665" s="32" t="s">
        <v>13</v>
      </c>
      <c r="D665" s="32" t="s">
        <v>24</v>
      </c>
      <c r="E665" s="33">
        <v>103679999.99999957</v>
      </c>
      <c r="F665" s="33">
        <v>17625599.999999929</v>
      </c>
      <c r="G665" s="34" t="str">
        <f t="shared" si="30"/>
        <v>Esta perdido</v>
      </c>
      <c r="H665" s="34">
        <f t="shared" si="31"/>
        <v>0</v>
      </c>
      <c r="I665" s="34">
        <f t="shared" si="32"/>
        <v>86054399.999999642</v>
      </c>
    </row>
    <row r="666" spans="1:9" x14ac:dyDescent="0.35">
      <c r="A666" s="31">
        <v>38077</v>
      </c>
      <c r="B666" s="32" t="s">
        <v>41</v>
      </c>
      <c r="C666" s="32" t="s">
        <v>23</v>
      </c>
      <c r="D666" s="32" t="s">
        <v>27</v>
      </c>
      <c r="E666" s="33">
        <v>14568399.99999994</v>
      </c>
      <c r="F666" s="33">
        <v>1456839.9999999942</v>
      </c>
      <c r="G666" s="34" t="str">
        <f t="shared" si="30"/>
        <v>Esta perdido</v>
      </c>
      <c r="H666" s="34">
        <f t="shared" si="31"/>
        <v>0</v>
      </c>
      <c r="I666" s="34" t="str">
        <f t="shared" si="32"/>
        <v>DEBE PROMOVERSE</v>
      </c>
    </row>
    <row r="667" spans="1:9" x14ac:dyDescent="0.35">
      <c r="A667" s="31">
        <v>38077</v>
      </c>
      <c r="B667" s="32" t="s">
        <v>41</v>
      </c>
      <c r="C667" s="32" t="s">
        <v>39</v>
      </c>
      <c r="D667" s="32" t="s">
        <v>27</v>
      </c>
      <c r="E667" s="33">
        <v>2822162.5599999884</v>
      </c>
      <c r="F667" s="33">
        <v>141108.12799999941</v>
      </c>
      <c r="G667" s="34" t="str">
        <f t="shared" si="30"/>
        <v>Esta perdido</v>
      </c>
      <c r="H667" s="34">
        <f t="shared" si="31"/>
        <v>0</v>
      </c>
      <c r="I667" s="34" t="str">
        <f t="shared" si="32"/>
        <v>DEBE PROMOVERSE</v>
      </c>
    </row>
    <row r="668" spans="1:9" x14ac:dyDescent="0.35">
      <c r="A668" s="31">
        <v>38077</v>
      </c>
      <c r="B668" s="32" t="s">
        <v>42</v>
      </c>
      <c r="C668" s="32" t="s">
        <v>30</v>
      </c>
      <c r="D668" s="32" t="s">
        <v>19</v>
      </c>
      <c r="E668" s="33">
        <v>1422647.5199999944</v>
      </c>
      <c r="F668" s="33">
        <v>71132.375999999727</v>
      </c>
      <c r="G668" s="34" t="str">
        <f t="shared" si="30"/>
        <v>Esta perdido</v>
      </c>
      <c r="H668" s="34">
        <f t="shared" si="31"/>
        <v>0</v>
      </c>
      <c r="I668" s="34" t="str">
        <f t="shared" si="32"/>
        <v>DEBE PROMOVERSE</v>
      </c>
    </row>
    <row r="669" spans="1:9" x14ac:dyDescent="0.35">
      <c r="A669" s="31">
        <v>38077</v>
      </c>
      <c r="B669" s="32" t="s">
        <v>42</v>
      </c>
      <c r="C669" s="32" t="s">
        <v>30</v>
      </c>
      <c r="D669" s="32" t="s">
        <v>19</v>
      </c>
      <c r="E669" s="33">
        <v>53567999.999999791</v>
      </c>
      <c r="F669" s="33">
        <v>9106559.9999999646</v>
      </c>
      <c r="G669" s="34" t="str">
        <f t="shared" si="30"/>
        <v>Esta perdido</v>
      </c>
      <c r="H669" s="34">
        <f t="shared" si="31"/>
        <v>0</v>
      </c>
      <c r="I669" s="34">
        <f t="shared" si="32"/>
        <v>44461439.999999829</v>
      </c>
    </row>
    <row r="670" spans="1:9" x14ac:dyDescent="0.35">
      <c r="A670" s="31">
        <v>38077</v>
      </c>
      <c r="B670" s="32" t="s">
        <v>12</v>
      </c>
      <c r="C670" s="32" t="s">
        <v>26</v>
      </c>
      <c r="D670" s="32" t="s">
        <v>17</v>
      </c>
      <c r="E670" s="33">
        <v>5783119.9999999767</v>
      </c>
      <c r="F670" s="33">
        <v>4626495.9999999814</v>
      </c>
      <c r="G670" s="34" t="str">
        <f t="shared" si="30"/>
        <v>Esta perdido</v>
      </c>
      <c r="H670" s="34">
        <f t="shared" si="31"/>
        <v>1540623.1679999935</v>
      </c>
      <c r="I670" s="34" t="str">
        <f t="shared" si="32"/>
        <v>DEBE PROMOVERSE</v>
      </c>
    </row>
    <row r="671" spans="1:9" x14ac:dyDescent="0.35">
      <c r="A671" s="31">
        <v>38077</v>
      </c>
      <c r="B671" s="32" t="s">
        <v>15</v>
      </c>
      <c r="C671" s="32" t="s">
        <v>16</v>
      </c>
      <c r="D671" s="32" t="s">
        <v>17</v>
      </c>
      <c r="E671" s="33">
        <v>108863999.99999955</v>
      </c>
      <c r="F671" s="33">
        <v>18506879.999999925</v>
      </c>
      <c r="G671" s="34" t="str">
        <f t="shared" si="30"/>
        <v>Lo encontramos</v>
      </c>
      <c r="H671" s="34">
        <f t="shared" si="31"/>
        <v>10363852.79999996</v>
      </c>
      <c r="I671" s="34">
        <f t="shared" si="32"/>
        <v>90357119.999999627</v>
      </c>
    </row>
    <row r="672" spans="1:9" x14ac:dyDescent="0.35">
      <c r="A672" s="31">
        <v>38077</v>
      </c>
      <c r="B672" s="32" t="s">
        <v>15</v>
      </c>
      <c r="C672" s="32" t="s">
        <v>16</v>
      </c>
      <c r="D672" s="32" t="s">
        <v>17</v>
      </c>
      <c r="E672" s="33">
        <v>15290799.999999939</v>
      </c>
      <c r="F672" s="33">
        <v>1529079.9999999939</v>
      </c>
      <c r="G672" s="34" t="str">
        <f t="shared" si="30"/>
        <v>Esta perdido</v>
      </c>
      <c r="H672" s="34">
        <f t="shared" si="31"/>
        <v>856284.79999999667</v>
      </c>
      <c r="I672" s="34" t="str">
        <f t="shared" si="32"/>
        <v>DEBE PROMOVERSE</v>
      </c>
    </row>
    <row r="673" spans="1:9" x14ac:dyDescent="0.35">
      <c r="A673" s="31">
        <v>38077</v>
      </c>
      <c r="B673" s="32" t="s">
        <v>20</v>
      </c>
      <c r="C673" s="32" t="s">
        <v>21</v>
      </c>
      <c r="D673" s="32" t="s">
        <v>14</v>
      </c>
      <c r="E673" s="33">
        <v>2960957.4399999883</v>
      </c>
      <c r="F673" s="33">
        <v>148047.87199999942</v>
      </c>
      <c r="G673" s="34" t="str">
        <f t="shared" si="30"/>
        <v>Esta perdido</v>
      </c>
      <c r="H673" s="34">
        <f t="shared" si="31"/>
        <v>0</v>
      </c>
      <c r="I673" s="34" t="str">
        <f t="shared" si="32"/>
        <v>DEBE PROMOVERSE</v>
      </c>
    </row>
    <row r="674" spans="1:9" x14ac:dyDescent="0.35">
      <c r="A674" s="31">
        <v>38077</v>
      </c>
      <c r="B674" s="32" t="s">
        <v>20</v>
      </c>
      <c r="C674" s="32" t="s">
        <v>31</v>
      </c>
      <c r="D674" s="32" t="s">
        <v>14</v>
      </c>
      <c r="E674" s="33">
        <v>1492044.9599999941</v>
      </c>
      <c r="F674" s="33">
        <v>74602.247999999716</v>
      </c>
      <c r="G674" s="34" t="str">
        <f t="shared" si="30"/>
        <v>Esta perdido</v>
      </c>
      <c r="H674" s="34">
        <f t="shared" si="31"/>
        <v>0</v>
      </c>
      <c r="I674" s="34" t="str">
        <f t="shared" si="32"/>
        <v>DEBE PROMOVERSE</v>
      </c>
    </row>
    <row r="675" spans="1:9" x14ac:dyDescent="0.35">
      <c r="A675" s="31">
        <v>38077</v>
      </c>
      <c r="B675" s="32" t="s">
        <v>25</v>
      </c>
      <c r="C675" s="32" t="s">
        <v>31</v>
      </c>
      <c r="D675" s="32" t="s">
        <v>22</v>
      </c>
      <c r="E675" s="33">
        <v>56159999.999999784</v>
      </c>
      <c r="F675" s="33">
        <v>9547199.9999999646</v>
      </c>
      <c r="G675" s="34" t="str">
        <f t="shared" si="30"/>
        <v>Esta perdido</v>
      </c>
      <c r="H675" s="34">
        <f t="shared" si="31"/>
        <v>0</v>
      </c>
      <c r="I675" s="34">
        <f t="shared" si="32"/>
        <v>46612799.999999821</v>
      </c>
    </row>
    <row r="676" spans="1:9" x14ac:dyDescent="0.35">
      <c r="A676" s="31">
        <v>38077</v>
      </c>
      <c r="B676" s="32" t="s">
        <v>25</v>
      </c>
      <c r="C676" s="32" t="s">
        <v>43</v>
      </c>
      <c r="D676" s="32" t="s">
        <v>22</v>
      </c>
      <c r="E676" s="33">
        <v>6060709.7599999765</v>
      </c>
      <c r="F676" s="33">
        <v>4848567.8079999816</v>
      </c>
      <c r="G676" s="34" t="str">
        <f t="shared" si="30"/>
        <v>Esta perdido</v>
      </c>
      <c r="H676" s="34">
        <f t="shared" si="31"/>
        <v>0</v>
      </c>
      <c r="I676" s="34" t="str">
        <f t="shared" si="32"/>
        <v>DEBE PROMOVERSE</v>
      </c>
    </row>
    <row r="677" spans="1:9" x14ac:dyDescent="0.35">
      <c r="A677" s="31">
        <v>38077</v>
      </c>
      <c r="B677" s="32" t="s">
        <v>29</v>
      </c>
      <c r="C677" s="32" t="s">
        <v>43</v>
      </c>
      <c r="D677" s="32" t="s">
        <v>28</v>
      </c>
      <c r="E677" s="33">
        <v>114047999.99999957</v>
      </c>
      <c r="F677" s="33">
        <v>19388159.999999929</v>
      </c>
      <c r="G677" s="34" t="str">
        <f t="shared" si="30"/>
        <v>Esta perdido</v>
      </c>
      <c r="H677" s="34">
        <f t="shared" si="31"/>
        <v>0</v>
      </c>
      <c r="I677" s="34">
        <f t="shared" si="32"/>
        <v>94659839.999999642</v>
      </c>
    </row>
    <row r="678" spans="1:9" x14ac:dyDescent="0.35">
      <c r="A678" s="31">
        <v>38077</v>
      </c>
      <c r="B678" s="32" t="s">
        <v>29</v>
      </c>
      <c r="C678" s="32" t="s">
        <v>18</v>
      </c>
      <c r="D678" s="32" t="s">
        <v>28</v>
      </c>
      <c r="E678" s="33">
        <v>16013199.999999939</v>
      </c>
      <c r="F678" s="33">
        <v>1601319.9999999939</v>
      </c>
      <c r="G678" s="34" t="str">
        <f t="shared" si="30"/>
        <v>Esta perdido</v>
      </c>
      <c r="H678" s="34">
        <f t="shared" si="31"/>
        <v>0</v>
      </c>
      <c r="I678" s="34" t="str">
        <f t="shared" si="32"/>
        <v>DEBE PROMOVERSE</v>
      </c>
    </row>
    <row r="679" spans="1:9" x14ac:dyDescent="0.35">
      <c r="A679" s="31">
        <v>38077</v>
      </c>
      <c r="B679" s="32" t="s">
        <v>32</v>
      </c>
      <c r="C679" s="32" t="s">
        <v>13</v>
      </c>
      <c r="D679" s="32" t="s">
        <v>24</v>
      </c>
      <c r="E679" s="33">
        <v>3099752.3199999882</v>
      </c>
      <c r="F679" s="33">
        <v>154987.61599999943</v>
      </c>
      <c r="G679" s="34" t="str">
        <f t="shared" si="30"/>
        <v>Esta perdido</v>
      </c>
      <c r="H679" s="34">
        <f t="shared" si="31"/>
        <v>0</v>
      </c>
      <c r="I679" s="34" t="str">
        <f t="shared" si="32"/>
        <v>DEBE PROMOVERSE</v>
      </c>
    </row>
    <row r="680" spans="1:9" x14ac:dyDescent="0.35">
      <c r="A680" s="31">
        <v>38077</v>
      </c>
      <c r="B680" s="32" t="s">
        <v>32</v>
      </c>
      <c r="C680" s="32" t="s">
        <v>13</v>
      </c>
      <c r="D680" s="32" t="s">
        <v>24</v>
      </c>
      <c r="E680" s="33">
        <v>1561442.3999999941</v>
      </c>
      <c r="F680" s="33">
        <v>78072.119999999704</v>
      </c>
      <c r="G680" s="34" t="str">
        <f t="shared" si="30"/>
        <v>Esta perdido</v>
      </c>
      <c r="H680" s="34">
        <f t="shared" si="31"/>
        <v>0</v>
      </c>
      <c r="I680" s="34" t="str">
        <f t="shared" si="32"/>
        <v>DEBE PROMOVERSE</v>
      </c>
    </row>
    <row r="681" spans="1:9" x14ac:dyDescent="0.35">
      <c r="A681" s="31">
        <v>38077</v>
      </c>
      <c r="B681" s="32" t="s">
        <v>33</v>
      </c>
      <c r="C681" s="32" t="s">
        <v>23</v>
      </c>
      <c r="D681" s="32" t="s">
        <v>27</v>
      </c>
      <c r="E681" s="33">
        <v>58751999.999999784</v>
      </c>
      <c r="F681" s="33">
        <v>9987839.9999999646</v>
      </c>
      <c r="G681" s="34" t="str">
        <f t="shared" si="30"/>
        <v>Esta perdido</v>
      </c>
      <c r="H681" s="34">
        <f t="shared" si="31"/>
        <v>5593190.3999999808</v>
      </c>
      <c r="I681" s="34">
        <f t="shared" si="32"/>
        <v>48764159.999999821</v>
      </c>
    </row>
    <row r="682" spans="1:9" x14ac:dyDescent="0.35">
      <c r="A682" s="31">
        <v>38077</v>
      </c>
      <c r="B682" s="32" t="s">
        <v>33</v>
      </c>
      <c r="C682" s="32" t="s">
        <v>39</v>
      </c>
      <c r="D682" s="32" t="s">
        <v>27</v>
      </c>
      <c r="E682" s="33">
        <v>6338299.5199999772</v>
      </c>
      <c r="F682" s="33">
        <v>5070639.6159999818</v>
      </c>
      <c r="G682" s="34" t="str">
        <f t="shared" si="30"/>
        <v>Esta perdido</v>
      </c>
      <c r="H682" s="34">
        <f t="shared" si="31"/>
        <v>2839558.18495999</v>
      </c>
      <c r="I682" s="34" t="str">
        <f t="shared" si="32"/>
        <v>DEBE PROMOVERSE</v>
      </c>
    </row>
    <row r="683" spans="1:9" x14ac:dyDescent="0.35">
      <c r="A683" s="31">
        <v>38077</v>
      </c>
      <c r="B683" s="32" t="s">
        <v>34</v>
      </c>
      <c r="C683" s="32" t="s">
        <v>13</v>
      </c>
      <c r="D683" s="32" t="s">
        <v>19</v>
      </c>
      <c r="E683" s="33">
        <v>119231999.99999957</v>
      </c>
      <c r="F683" s="33">
        <v>20269439.999999929</v>
      </c>
      <c r="G683" s="34" t="str">
        <f t="shared" si="30"/>
        <v>Esta perdido</v>
      </c>
      <c r="H683" s="34">
        <f t="shared" si="31"/>
        <v>6749723.5199999753</v>
      </c>
      <c r="I683" s="34">
        <f t="shared" si="32"/>
        <v>98962559.999999642</v>
      </c>
    </row>
    <row r="684" spans="1:9" x14ac:dyDescent="0.35">
      <c r="A684" s="31">
        <v>38077</v>
      </c>
      <c r="B684" s="32" t="s">
        <v>34</v>
      </c>
      <c r="C684" s="32" t="s">
        <v>39</v>
      </c>
      <c r="D684" s="32" t="s">
        <v>19</v>
      </c>
      <c r="E684" s="33">
        <v>16735599.99999994</v>
      </c>
      <c r="F684" s="33">
        <v>1673559.9999999942</v>
      </c>
      <c r="G684" s="34" t="str">
        <f t="shared" si="30"/>
        <v>Esta perdido</v>
      </c>
      <c r="H684" s="34">
        <f t="shared" si="31"/>
        <v>557295.479999998</v>
      </c>
      <c r="I684" s="34" t="str">
        <f t="shared" si="32"/>
        <v>DEBE PROMOVERSE</v>
      </c>
    </row>
    <row r="685" spans="1:9" x14ac:dyDescent="0.35">
      <c r="A685" s="31">
        <v>38077</v>
      </c>
      <c r="B685" s="32" t="s">
        <v>35</v>
      </c>
      <c r="C685" s="32" t="s">
        <v>18</v>
      </c>
      <c r="D685" s="32" t="s">
        <v>17</v>
      </c>
      <c r="E685" s="33">
        <v>3238547.1999999885</v>
      </c>
      <c r="F685" s="33">
        <v>161927.35999999943</v>
      </c>
      <c r="G685" s="34" t="str">
        <f t="shared" si="30"/>
        <v>Esta perdido</v>
      </c>
      <c r="H685" s="34">
        <f t="shared" si="31"/>
        <v>0</v>
      </c>
      <c r="I685" s="34" t="str">
        <f t="shared" si="32"/>
        <v>DEBE PROMOVERSE</v>
      </c>
    </row>
    <row r="686" spans="1:9" x14ac:dyDescent="0.35">
      <c r="A686" s="31">
        <v>38077</v>
      </c>
      <c r="B686" s="32" t="s">
        <v>35</v>
      </c>
      <c r="C686" s="32" t="s">
        <v>21</v>
      </c>
      <c r="D686" s="32" t="s">
        <v>17</v>
      </c>
      <c r="E686" s="33">
        <v>1630839.8399999943</v>
      </c>
      <c r="F686" s="33">
        <v>81541.991999999722</v>
      </c>
      <c r="G686" s="34" t="str">
        <f t="shared" si="30"/>
        <v>Esta perdido</v>
      </c>
      <c r="H686" s="34">
        <f t="shared" si="31"/>
        <v>0</v>
      </c>
      <c r="I686" s="34" t="str">
        <f t="shared" si="32"/>
        <v>DEBE PROMOVERSE</v>
      </c>
    </row>
    <row r="687" spans="1:9" x14ac:dyDescent="0.35">
      <c r="A687" s="31">
        <v>38107</v>
      </c>
      <c r="B687" s="32" t="s">
        <v>36</v>
      </c>
      <c r="C687" s="32" t="s">
        <v>23</v>
      </c>
      <c r="D687" s="32" t="s">
        <v>17</v>
      </c>
      <c r="E687" s="33">
        <v>61343999.999999784</v>
      </c>
      <c r="F687" s="33">
        <v>10428479.999999965</v>
      </c>
      <c r="G687" s="34" t="str">
        <f t="shared" si="30"/>
        <v>Esta perdido</v>
      </c>
      <c r="H687" s="34">
        <f t="shared" si="31"/>
        <v>0</v>
      </c>
      <c r="I687" s="34">
        <f t="shared" si="32"/>
        <v>50915519.999999821</v>
      </c>
    </row>
    <row r="688" spans="1:9" x14ac:dyDescent="0.35">
      <c r="A688" s="31">
        <v>38107</v>
      </c>
      <c r="B688" s="32" t="s">
        <v>36</v>
      </c>
      <c r="C688" s="32" t="s">
        <v>26</v>
      </c>
      <c r="D688" s="32" t="s">
        <v>14</v>
      </c>
      <c r="E688" s="33">
        <v>6615889.279999977</v>
      </c>
      <c r="F688" s="33">
        <v>5292711.423999982</v>
      </c>
      <c r="G688" s="34" t="str">
        <f t="shared" si="30"/>
        <v>Esta perdido</v>
      </c>
      <c r="H688" s="34">
        <f t="shared" si="31"/>
        <v>0</v>
      </c>
      <c r="I688" s="34" t="str">
        <f t="shared" si="32"/>
        <v>DEBE PROMOVERSE</v>
      </c>
    </row>
    <row r="689" spans="1:9" x14ac:dyDescent="0.35">
      <c r="A689" s="31">
        <v>38107</v>
      </c>
      <c r="B689" s="32" t="s">
        <v>37</v>
      </c>
      <c r="C689" s="32" t="s">
        <v>26</v>
      </c>
      <c r="D689" s="32" t="s">
        <v>14</v>
      </c>
      <c r="E689" s="33">
        <v>124415999.99999957</v>
      </c>
      <c r="F689" s="33">
        <v>21150719.999999929</v>
      </c>
      <c r="G689" s="34" t="str">
        <f t="shared" si="30"/>
        <v>Esta perdido</v>
      </c>
      <c r="H689" s="34">
        <f t="shared" si="31"/>
        <v>0</v>
      </c>
      <c r="I689" s="34">
        <f t="shared" si="32"/>
        <v>103265279.99999964</v>
      </c>
    </row>
    <row r="690" spans="1:9" x14ac:dyDescent="0.35">
      <c r="A690" s="31">
        <v>38107</v>
      </c>
      <c r="B690" s="32" t="s">
        <v>37</v>
      </c>
      <c r="C690" s="32" t="s">
        <v>16</v>
      </c>
      <c r="D690" s="32" t="s">
        <v>22</v>
      </c>
      <c r="E690" s="33">
        <v>17457999.99999994</v>
      </c>
      <c r="F690" s="33">
        <v>1745799.9999999942</v>
      </c>
      <c r="G690" s="34" t="str">
        <f t="shared" si="30"/>
        <v>Esta perdido</v>
      </c>
      <c r="H690" s="34">
        <f t="shared" si="31"/>
        <v>0</v>
      </c>
      <c r="I690" s="34" t="str">
        <f t="shared" si="32"/>
        <v>DEBE PROMOVERSE</v>
      </c>
    </row>
    <row r="691" spans="1:9" x14ac:dyDescent="0.35">
      <c r="A691" s="31">
        <v>38107</v>
      </c>
      <c r="B691" s="32" t="s">
        <v>38</v>
      </c>
      <c r="C691" s="32" t="s">
        <v>30</v>
      </c>
      <c r="D691" s="32" t="s">
        <v>22</v>
      </c>
      <c r="E691" s="33">
        <v>3377342.0799999884</v>
      </c>
      <c r="F691" s="33">
        <v>168867.10399999944</v>
      </c>
      <c r="G691" s="34" t="str">
        <f t="shared" si="30"/>
        <v>Esta perdido</v>
      </c>
      <c r="H691" s="34">
        <f t="shared" si="31"/>
        <v>0</v>
      </c>
      <c r="I691" s="34" t="str">
        <f t="shared" si="32"/>
        <v>DEBE PROMOVERSE</v>
      </c>
    </row>
    <row r="692" spans="1:9" x14ac:dyDescent="0.35">
      <c r="A692" s="31">
        <v>38107</v>
      </c>
      <c r="B692" s="32" t="s">
        <v>38</v>
      </c>
      <c r="C692" s="32" t="s">
        <v>31</v>
      </c>
      <c r="D692" s="32" t="s">
        <v>28</v>
      </c>
      <c r="E692" s="33">
        <v>1700237.2799999942</v>
      </c>
      <c r="F692" s="33">
        <v>85011.86399999971</v>
      </c>
      <c r="G692" s="34" t="str">
        <f t="shared" si="30"/>
        <v>Esta perdido</v>
      </c>
      <c r="H692" s="34">
        <f t="shared" si="31"/>
        <v>0</v>
      </c>
      <c r="I692" s="34" t="str">
        <f t="shared" si="32"/>
        <v>DEBE PROMOVERSE</v>
      </c>
    </row>
    <row r="693" spans="1:9" x14ac:dyDescent="0.35">
      <c r="A693" s="31">
        <v>38107</v>
      </c>
      <c r="B693" s="32" t="s">
        <v>40</v>
      </c>
      <c r="C693" s="32" t="s">
        <v>43</v>
      </c>
      <c r="D693" s="32" t="s">
        <v>28</v>
      </c>
      <c r="E693" s="33">
        <v>63935999.999999791</v>
      </c>
      <c r="F693" s="33">
        <v>10869119.999999965</v>
      </c>
      <c r="G693" s="34" t="str">
        <f t="shared" si="30"/>
        <v>Esta perdido</v>
      </c>
      <c r="H693" s="34">
        <f t="shared" si="31"/>
        <v>0</v>
      </c>
      <c r="I693" s="34">
        <f t="shared" si="32"/>
        <v>53066879.999999829</v>
      </c>
    </row>
    <row r="694" spans="1:9" x14ac:dyDescent="0.35">
      <c r="A694" s="31">
        <v>38107</v>
      </c>
      <c r="B694" s="32" t="s">
        <v>40</v>
      </c>
      <c r="C694" s="32" t="s">
        <v>13</v>
      </c>
      <c r="D694" s="32" t="s">
        <v>24</v>
      </c>
      <c r="E694" s="33">
        <v>6893479.0399999777</v>
      </c>
      <c r="F694" s="33">
        <v>5514783.2319999821</v>
      </c>
      <c r="G694" s="34" t="str">
        <f t="shared" si="30"/>
        <v>Esta perdido</v>
      </c>
      <c r="H694" s="34">
        <f t="shared" si="31"/>
        <v>0</v>
      </c>
      <c r="I694" s="34" t="str">
        <f t="shared" si="32"/>
        <v>DEBE PROMOVERSE</v>
      </c>
    </row>
    <row r="695" spans="1:9" x14ac:dyDescent="0.35">
      <c r="A695" s="31">
        <v>38107</v>
      </c>
      <c r="B695" s="32" t="s">
        <v>41</v>
      </c>
      <c r="C695" s="32" t="s">
        <v>18</v>
      </c>
      <c r="D695" s="32" t="s">
        <v>24</v>
      </c>
      <c r="E695" s="33">
        <v>129599999.99999955</v>
      </c>
      <c r="F695" s="33">
        <v>22031999.999999925</v>
      </c>
      <c r="G695" s="34" t="str">
        <f t="shared" si="30"/>
        <v>Esta perdido</v>
      </c>
      <c r="H695" s="34">
        <f t="shared" si="31"/>
        <v>0</v>
      </c>
      <c r="I695" s="34">
        <f t="shared" si="32"/>
        <v>107567999.99999963</v>
      </c>
    </row>
    <row r="696" spans="1:9" x14ac:dyDescent="0.35">
      <c r="A696" s="31">
        <v>38107</v>
      </c>
      <c r="B696" s="32" t="s">
        <v>41</v>
      </c>
      <c r="C696" s="32" t="s">
        <v>21</v>
      </c>
      <c r="D696" s="32" t="s">
        <v>27</v>
      </c>
      <c r="E696" s="33">
        <v>18180399.99999994</v>
      </c>
      <c r="F696" s="33">
        <v>1818039.9999999942</v>
      </c>
      <c r="G696" s="34" t="str">
        <f t="shared" si="30"/>
        <v>Esta perdido</v>
      </c>
      <c r="H696" s="34">
        <f t="shared" si="31"/>
        <v>0</v>
      </c>
      <c r="I696" s="34" t="str">
        <f t="shared" si="32"/>
        <v>DEBE PROMOVERSE</v>
      </c>
    </row>
    <row r="697" spans="1:9" x14ac:dyDescent="0.35">
      <c r="A697" s="31">
        <v>38107</v>
      </c>
      <c r="B697" s="32" t="s">
        <v>42</v>
      </c>
      <c r="C697" s="32" t="s">
        <v>23</v>
      </c>
      <c r="D697" s="32" t="s">
        <v>27</v>
      </c>
      <c r="E697" s="33">
        <v>3516136.9599999883</v>
      </c>
      <c r="F697" s="33">
        <v>175806.84799999942</v>
      </c>
      <c r="G697" s="34" t="str">
        <f t="shared" si="30"/>
        <v>Esta perdido</v>
      </c>
      <c r="H697" s="34">
        <f t="shared" si="31"/>
        <v>0</v>
      </c>
      <c r="I697" s="34" t="str">
        <f t="shared" si="32"/>
        <v>DEBE PROMOVERSE</v>
      </c>
    </row>
    <row r="698" spans="1:9" x14ac:dyDescent="0.35">
      <c r="A698" s="31">
        <v>38107</v>
      </c>
      <c r="B698" s="32" t="s">
        <v>42</v>
      </c>
      <c r="C698" s="32" t="s">
        <v>26</v>
      </c>
      <c r="D698" s="32" t="s">
        <v>19</v>
      </c>
      <c r="E698" s="33">
        <v>1769634.7199999942</v>
      </c>
      <c r="F698" s="33">
        <v>88481.735999999713</v>
      </c>
      <c r="G698" s="34" t="str">
        <f t="shared" si="30"/>
        <v>Esta perdido</v>
      </c>
      <c r="H698" s="34">
        <f t="shared" si="31"/>
        <v>0</v>
      </c>
      <c r="I698" s="34" t="str">
        <f t="shared" si="32"/>
        <v>DEBE PROMOVERSE</v>
      </c>
    </row>
    <row r="699" spans="1:9" x14ac:dyDescent="0.35">
      <c r="A699" s="31">
        <v>38107</v>
      </c>
      <c r="B699" s="32" t="s">
        <v>12</v>
      </c>
      <c r="C699" s="32" t="s">
        <v>16</v>
      </c>
      <c r="D699" s="32" t="s">
        <v>19</v>
      </c>
      <c r="E699" s="33">
        <v>66527999.999999784</v>
      </c>
      <c r="F699" s="33">
        <v>11309759.999999965</v>
      </c>
      <c r="G699" s="34" t="str">
        <f t="shared" si="30"/>
        <v>Esta perdido</v>
      </c>
      <c r="H699" s="34">
        <f t="shared" si="31"/>
        <v>3766150.079999988</v>
      </c>
      <c r="I699" s="34">
        <f t="shared" si="32"/>
        <v>55218239.999999821</v>
      </c>
    </row>
    <row r="700" spans="1:9" x14ac:dyDescent="0.35">
      <c r="A700" s="31">
        <v>38107</v>
      </c>
      <c r="B700" s="32" t="s">
        <v>15</v>
      </c>
      <c r="C700" s="32" t="s">
        <v>30</v>
      </c>
      <c r="D700" s="32" t="s">
        <v>17</v>
      </c>
      <c r="E700" s="33">
        <v>7171068.7999999765</v>
      </c>
      <c r="F700" s="33">
        <v>5736855.0399999814</v>
      </c>
      <c r="G700" s="34" t="str">
        <f t="shared" si="30"/>
        <v>Esta perdido</v>
      </c>
      <c r="H700" s="34">
        <f t="shared" si="31"/>
        <v>3212638.8223999897</v>
      </c>
      <c r="I700" s="34" t="str">
        <f t="shared" si="32"/>
        <v>DEBE PROMOVERSE</v>
      </c>
    </row>
    <row r="701" spans="1:9" x14ac:dyDescent="0.35">
      <c r="A701" s="31">
        <v>38107</v>
      </c>
      <c r="B701" s="32" t="s">
        <v>15</v>
      </c>
      <c r="C701" s="32" t="s">
        <v>31</v>
      </c>
      <c r="D701" s="32" t="s">
        <v>17</v>
      </c>
      <c r="E701" s="33">
        <v>134783999.99999955</v>
      </c>
      <c r="F701" s="33">
        <v>22913279.999999925</v>
      </c>
      <c r="G701" s="34" t="str">
        <f t="shared" si="30"/>
        <v>Esta perdido</v>
      </c>
      <c r="H701" s="34">
        <f t="shared" si="31"/>
        <v>12831436.79999996</v>
      </c>
      <c r="I701" s="34">
        <f t="shared" si="32"/>
        <v>111870719.99999963</v>
      </c>
    </row>
    <row r="702" spans="1:9" x14ac:dyDescent="0.35">
      <c r="A702" s="31">
        <v>38107</v>
      </c>
      <c r="B702" s="32" t="s">
        <v>20</v>
      </c>
      <c r="C702" s="32" t="s">
        <v>43</v>
      </c>
      <c r="D702" s="32" t="s">
        <v>17</v>
      </c>
      <c r="E702" s="33">
        <v>18902799.99999994</v>
      </c>
      <c r="F702" s="33">
        <v>1890279.9999999942</v>
      </c>
      <c r="G702" s="34" t="str">
        <f t="shared" si="30"/>
        <v>Esta perdido</v>
      </c>
      <c r="H702" s="34">
        <f t="shared" si="31"/>
        <v>0</v>
      </c>
      <c r="I702" s="34" t="str">
        <f t="shared" si="32"/>
        <v>DEBE PROMOVERSE</v>
      </c>
    </row>
    <row r="703" spans="1:9" x14ac:dyDescent="0.35">
      <c r="A703" s="31">
        <v>38107</v>
      </c>
      <c r="B703" s="32" t="s">
        <v>20</v>
      </c>
      <c r="C703" s="32" t="s">
        <v>13</v>
      </c>
      <c r="D703" s="32" t="s">
        <v>14</v>
      </c>
      <c r="E703" s="33">
        <v>3654931.8399999882</v>
      </c>
      <c r="F703" s="33">
        <v>182746.59199999942</v>
      </c>
      <c r="G703" s="34" t="str">
        <f t="shared" si="30"/>
        <v>Esta perdido</v>
      </c>
      <c r="H703" s="34">
        <f t="shared" si="31"/>
        <v>0</v>
      </c>
      <c r="I703" s="34" t="str">
        <f t="shared" si="32"/>
        <v>DEBE PROMOVERSE</v>
      </c>
    </row>
    <row r="704" spans="1:9" x14ac:dyDescent="0.35">
      <c r="A704" s="31">
        <v>38107</v>
      </c>
      <c r="B704" s="32" t="s">
        <v>25</v>
      </c>
      <c r="C704" s="32" t="s">
        <v>39</v>
      </c>
      <c r="D704" s="32" t="s">
        <v>14</v>
      </c>
      <c r="E704" s="33">
        <v>1839032.1599999941</v>
      </c>
      <c r="F704" s="33">
        <v>91951.607999999716</v>
      </c>
      <c r="G704" s="34" t="str">
        <f t="shared" si="30"/>
        <v>Esta perdido</v>
      </c>
      <c r="H704" s="34">
        <f t="shared" si="31"/>
        <v>0</v>
      </c>
      <c r="I704" s="34" t="str">
        <f t="shared" si="32"/>
        <v>DEBE PROMOVERSE</v>
      </c>
    </row>
    <row r="705" spans="1:9" x14ac:dyDescent="0.35">
      <c r="A705" s="31">
        <v>38107</v>
      </c>
      <c r="B705" s="32" t="s">
        <v>25</v>
      </c>
      <c r="C705" s="32" t="s">
        <v>18</v>
      </c>
      <c r="D705" s="32" t="s">
        <v>22</v>
      </c>
      <c r="E705" s="33">
        <v>69119999.999999776</v>
      </c>
      <c r="F705" s="33">
        <v>11750399.999999963</v>
      </c>
      <c r="G705" s="34" t="str">
        <f t="shared" si="30"/>
        <v>Esta perdido</v>
      </c>
      <c r="H705" s="34">
        <f t="shared" si="31"/>
        <v>0</v>
      </c>
      <c r="I705" s="34">
        <f t="shared" si="32"/>
        <v>57369599.999999814</v>
      </c>
    </row>
    <row r="706" spans="1:9" x14ac:dyDescent="0.35">
      <c r="A706" s="31">
        <v>38107</v>
      </c>
      <c r="B706" s="32" t="s">
        <v>29</v>
      </c>
      <c r="C706" s="32" t="s">
        <v>21</v>
      </c>
      <c r="D706" s="32" t="s">
        <v>22</v>
      </c>
      <c r="E706" s="33">
        <v>7448658.5599999772</v>
      </c>
      <c r="F706" s="33">
        <v>5958926.8479999825</v>
      </c>
      <c r="G706" s="34" t="str">
        <f t="shared" si="30"/>
        <v>Esta perdido</v>
      </c>
      <c r="H706" s="34">
        <f t="shared" si="31"/>
        <v>0</v>
      </c>
      <c r="I706" s="34" t="str">
        <f t="shared" si="32"/>
        <v>DEBE PROMOVERSE</v>
      </c>
    </row>
    <row r="707" spans="1:9" x14ac:dyDescent="0.35">
      <c r="A707" s="31">
        <v>38107</v>
      </c>
      <c r="B707" s="32" t="s">
        <v>29</v>
      </c>
      <c r="C707" s="32" t="s">
        <v>23</v>
      </c>
      <c r="D707" s="32" t="s">
        <v>28</v>
      </c>
      <c r="E707" s="33">
        <v>139967999.99999934</v>
      </c>
      <c r="F707" s="33">
        <v>23794559.999999892</v>
      </c>
      <c r="G707" s="34" t="str">
        <f t="shared" si="30"/>
        <v>Esta perdido</v>
      </c>
      <c r="H707" s="34">
        <f t="shared" si="31"/>
        <v>0</v>
      </c>
      <c r="I707" s="34">
        <f t="shared" si="32"/>
        <v>116173439.99999945</v>
      </c>
    </row>
    <row r="708" spans="1:9" x14ac:dyDescent="0.35">
      <c r="A708" s="31">
        <v>38107</v>
      </c>
      <c r="B708" s="32" t="s">
        <v>32</v>
      </c>
      <c r="C708" s="32" t="s">
        <v>26</v>
      </c>
      <c r="D708" s="32" t="s">
        <v>28</v>
      </c>
      <c r="E708" s="33">
        <v>19625199.999999911</v>
      </c>
      <c r="F708" s="33">
        <v>1962519.9999999912</v>
      </c>
      <c r="G708" s="34" t="str">
        <f t="shared" ref="G708:G771" si="33">IF(AND(B708="Sánchez",F708&gt;5000000,C708="Zona F"),"Lo encontramos","Esta perdido")</f>
        <v>Esta perdido</v>
      </c>
      <c r="H708" s="34">
        <f t="shared" ref="H708:H771" si="34">IF(OR(B708="Pineda",B708="Bonilla"),F708*33.3%,IF(OR(B708="Sánchez",B708="Martínez"),F708*56%,0))</f>
        <v>0</v>
      </c>
      <c r="I708" s="34" t="str">
        <f t="shared" ref="I708:I771" si="35">IF((E708+F708)&lt;34000000,"DEBE PROMOVERSE",E708-F708)</f>
        <v>DEBE PROMOVERSE</v>
      </c>
    </row>
    <row r="709" spans="1:9" x14ac:dyDescent="0.35">
      <c r="A709" s="31">
        <v>38107</v>
      </c>
      <c r="B709" s="32" t="s">
        <v>32</v>
      </c>
      <c r="C709" s="32" t="s">
        <v>16</v>
      </c>
      <c r="D709" s="32" t="s">
        <v>24</v>
      </c>
      <c r="E709" s="33">
        <v>3793726.719999983</v>
      </c>
      <c r="F709" s="33">
        <v>189686.33599999917</v>
      </c>
      <c r="G709" s="34" t="str">
        <f t="shared" si="33"/>
        <v>Esta perdido</v>
      </c>
      <c r="H709" s="34">
        <f t="shared" si="34"/>
        <v>0</v>
      </c>
      <c r="I709" s="34" t="str">
        <f t="shared" si="35"/>
        <v>DEBE PROMOVERSE</v>
      </c>
    </row>
    <row r="710" spans="1:9" x14ac:dyDescent="0.35">
      <c r="A710" s="31">
        <v>38107</v>
      </c>
      <c r="B710" s="32" t="s">
        <v>33</v>
      </c>
      <c r="C710" s="32" t="s">
        <v>30</v>
      </c>
      <c r="D710" s="32" t="s">
        <v>24</v>
      </c>
      <c r="E710" s="33">
        <v>1908429.5999999915</v>
      </c>
      <c r="F710" s="33">
        <v>95421.479999999574</v>
      </c>
      <c r="G710" s="34" t="str">
        <f t="shared" si="33"/>
        <v>Esta perdido</v>
      </c>
      <c r="H710" s="34">
        <f t="shared" si="34"/>
        <v>53436.028799999767</v>
      </c>
      <c r="I710" s="34" t="str">
        <f t="shared" si="35"/>
        <v>DEBE PROMOVERSE</v>
      </c>
    </row>
    <row r="711" spans="1:9" x14ac:dyDescent="0.35">
      <c r="A711" s="31">
        <v>38107</v>
      </c>
      <c r="B711" s="32" t="s">
        <v>33</v>
      </c>
      <c r="C711" s="32" t="s">
        <v>31</v>
      </c>
      <c r="D711" s="32" t="s">
        <v>27</v>
      </c>
      <c r="E711" s="33">
        <v>71711999.999999687</v>
      </c>
      <c r="F711" s="33">
        <v>12191039.999999948</v>
      </c>
      <c r="G711" s="34" t="str">
        <f t="shared" si="33"/>
        <v>Esta perdido</v>
      </c>
      <c r="H711" s="34">
        <f t="shared" si="34"/>
        <v>6826982.3999999715</v>
      </c>
      <c r="I711" s="34">
        <f t="shared" si="35"/>
        <v>59520959.999999739</v>
      </c>
    </row>
    <row r="712" spans="1:9" x14ac:dyDescent="0.35">
      <c r="A712" s="31">
        <v>38107</v>
      </c>
      <c r="B712" s="32" t="s">
        <v>34</v>
      </c>
      <c r="C712" s="32" t="s">
        <v>43</v>
      </c>
      <c r="D712" s="32" t="s">
        <v>27</v>
      </c>
      <c r="E712" s="33">
        <v>7726248.3199999658</v>
      </c>
      <c r="F712" s="33">
        <v>6180998.6559999734</v>
      </c>
      <c r="G712" s="34" t="str">
        <f t="shared" si="33"/>
        <v>Esta perdido</v>
      </c>
      <c r="H712" s="34">
        <f t="shared" si="34"/>
        <v>2058272.552447991</v>
      </c>
      <c r="I712" s="34" t="str">
        <f t="shared" si="35"/>
        <v>DEBE PROMOVERSE</v>
      </c>
    </row>
    <row r="713" spans="1:9" x14ac:dyDescent="0.35">
      <c r="A713" s="31">
        <v>38107</v>
      </c>
      <c r="B713" s="32" t="s">
        <v>34</v>
      </c>
      <c r="C713" s="32" t="s">
        <v>13</v>
      </c>
      <c r="D713" s="32" t="s">
        <v>19</v>
      </c>
      <c r="E713" s="33">
        <v>145151999.99999937</v>
      </c>
      <c r="F713" s="33">
        <v>24675839.999999896</v>
      </c>
      <c r="G713" s="34" t="str">
        <f t="shared" si="33"/>
        <v>Esta perdido</v>
      </c>
      <c r="H713" s="34">
        <f t="shared" si="34"/>
        <v>8217054.7199999643</v>
      </c>
      <c r="I713" s="34">
        <f t="shared" si="35"/>
        <v>120476159.99999948</v>
      </c>
    </row>
    <row r="714" spans="1:9" x14ac:dyDescent="0.35">
      <c r="A714" s="31">
        <v>38107</v>
      </c>
      <c r="B714" s="32" t="s">
        <v>35</v>
      </c>
      <c r="C714" s="32" t="s">
        <v>39</v>
      </c>
      <c r="D714" s="32" t="s">
        <v>19</v>
      </c>
      <c r="E714" s="33">
        <v>20347599.999999907</v>
      </c>
      <c r="F714" s="33">
        <v>2746925.9999999874</v>
      </c>
      <c r="G714" s="34" t="str">
        <f t="shared" si="33"/>
        <v>Esta perdido</v>
      </c>
      <c r="H714" s="34">
        <f t="shared" si="34"/>
        <v>0</v>
      </c>
      <c r="I714" s="34" t="str">
        <f t="shared" si="35"/>
        <v>DEBE PROMOVERSE</v>
      </c>
    </row>
    <row r="715" spans="1:9" x14ac:dyDescent="0.35">
      <c r="A715" s="31">
        <v>38107</v>
      </c>
      <c r="B715" s="32" t="s">
        <v>35</v>
      </c>
      <c r="C715" s="32" t="s">
        <v>18</v>
      </c>
      <c r="D715" s="32" t="s">
        <v>17</v>
      </c>
      <c r="E715" s="33">
        <v>3932521.5999999824</v>
      </c>
      <c r="F715" s="33">
        <v>196626.07999999914</v>
      </c>
      <c r="G715" s="34" t="str">
        <f t="shared" si="33"/>
        <v>Esta perdido</v>
      </c>
      <c r="H715" s="34">
        <f t="shared" si="34"/>
        <v>0</v>
      </c>
      <c r="I715" s="34" t="str">
        <f t="shared" si="35"/>
        <v>DEBE PROMOVERSE</v>
      </c>
    </row>
    <row r="716" spans="1:9" x14ac:dyDescent="0.35">
      <c r="A716" s="31">
        <v>38107</v>
      </c>
      <c r="B716" s="32" t="s">
        <v>36</v>
      </c>
      <c r="C716" s="32" t="s">
        <v>21</v>
      </c>
      <c r="D716" s="32" t="s">
        <v>17</v>
      </c>
      <c r="E716" s="33">
        <v>1977827.0399999912</v>
      </c>
      <c r="F716" s="33">
        <v>98891.351999999562</v>
      </c>
      <c r="G716" s="34" t="str">
        <f t="shared" si="33"/>
        <v>Esta perdido</v>
      </c>
      <c r="H716" s="34">
        <f t="shared" si="34"/>
        <v>0</v>
      </c>
      <c r="I716" s="34" t="str">
        <f t="shared" si="35"/>
        <v>DEBE PROMOVERSE</v>
      </c>
    </row>
    <row r="717" spans="1:9" x14ac:dyDescent="0.35">
      <c r="A717" s="31">
        <v>38107</v>
      </c>
      <c r="B717" s="32" t="s">
        <v>36</v>
      </c>
      <c r="C717" s="32" t="s">
        <v>23</v>
      </c>
      <c r="D717" s="32" t="s">
        <v>17</v>
      </c>
      <c r="E717" s="33">
        <v>74303999.999999672</v>
      </c>
      <c r="F717" s="33">
        <v>12631679.999999946</v>
      </c>
      <c r="G717" s="34" t="str">
        <f t="shared" si="33"/>
        <v>Esta perdido</v>
      </c>
      <c r="H717" s="34">
        <f t="shared" si="34"/>
        <v>0</v>
      </c>
      <c r="I717" s="34">
        <f t="shared" si="35"/>
        <v>61672319.999999724</v>
      </c>
    </row>
    <row r="718" spans="1:9" x14ac:dyDescent="0.35">
      <c r="A718" s="31">
        <v>38107</v>
      </c>
      <c r="B718" s="32" t="s">
        <v>37</v>
      </c>
      <c r="C718" s="32" t="s">
        <v>26</v>
      </c>
      <c r="D718" s="32" t="s">
        <v>14</v>
      </c>
      <c r="E718" s="33">
        <v>8003838.0799999647</v>
      </c>
      <c r="F718" s="33">
        <v>6403070.4639999717</v>
      </c>
      <c r="G718" s="34" t="str">
        <f t="shared" si="33"/>
        <v>Esta perdido</v>
      </c>
      <c r="H718" s="34">
        <f t="shared" si="34"/>
        <v>0</v>
      </c>
      <c r="I718" s="34" t="str">
        <f t="shared" si="35"/>
        <v>DEBE PROMOVERSE</v>
      </c>
    </row>
    <row r="719" spans="1:9" x14ac:dyDescent="0.35">
      <c r="A719" s="31">
        <v>38107</v>
      </c>
      <c r="B719" s="32" t="s">
        <v>37</v>
      </c>
      <c r="C719" s="32" t="s">
        <v>26</v>
      </c>
      <c r="D719" s="32" t="s">
        <v>14</v>
      </c>
      <c r="E719" s="33">
        <v>150335999.99999934</v>
      </c>
      <c r="F719" s="33">
        <v>25557119.999999892</v>
      </c>
      <c r="G719" s="34" t="str">
        <f t="shared" si="33"/>
        <v>Esta perdido</v>
      </c>
      <c r="H719" s="34">
        <f t="shared" si="34"/>
        <v>0</v>
      </c>
      <c r="I719" s="34">
        <f t="shared" si="35"/>
        <v>124778879.99999945</v>
      </c>
    </row>
    <row r="720" spans="1:9" x14ac:dyDescent="0.35">
      <c r="A720" s="31">
        <v>38107</v>
      </c>
      <c r="B720" s="32" t="s">
        <v>38</v>
      </c>
      <c r="C720" s="32" t="s">
        <v>16</v>
      </c>
      <c r="D720" s="32" t="s">
        <v>22</v>
      </c>
      <c r="E720" s="33">
        <v>21069999.999999911</v>
      </c>
      <c r="F720" s="33">
        <v>2844449.9999999879</v>
      </c>
      <c r="G720" s="34" t="str">
        <f t="shared" si="33"/>
        <v>Esta perdido</v>
      </c>
      <c r="H720" s="34">
        <f t="shared" si="34"/>
        <v>0</v>
      </c>
      <c r="I720" s="34" t="str">
        <f t="shared" si="35"/>
        <v>DEBE PROMOVERSE</v>
      </c>
    </row>
    <row r="721" spans="1:9" x14ac:dyDescent="0.35">
      <c r="A721" s="31">
        <v>38107</v>
      </c>
      <c r="B721" s="32" t="s">
        <v>38</v>
      </c>
      <c r="C721" s="32" t="s">
        <v>30</v>
      </c>
      <c r="D721" s="32" t="s">
        <v>22</v>
      </c>
      <c r="E721" s="33">
        <v>4071316.4799999828</v>
      </c>
      <c r="F721" s="33">
        <v>203565.82399999915</v>
      </c>
      <c r="G721" s="34" t="str">
        <f t="shared" si="33"/>
        <v>Esta perdido</v>
      </c>
      <c r="H721" s="34">
        <f t="shared" si="34"/>
        <v>0</v>
      </c>
      <c r="I721" s="34" t="str">
        <f t="shared" si="35"/>
        <v>DEBE PROMOVERSE</v>
      </c>
    </row>
    <row r="722" spans="1:9" x14ac:dyDescent="0.35">
      <c r="A722" s="31">
        <v>38107</v>
      </c>
      <c r="B722" s="32" t="s">
        <v>40</v>
      </c>
      <c r="C722" s="32" t="s">
        <v>31</v>
      </c>
      <c r="D722" s="32" t="s">
        <v>28</v>
      </c>
      <c r="E722" s="33">
        <v>2047224.4799999914</v>
      </c>
      <c r="F722" s="33">
        <v>102361.22399999958</v>
      </c>
      <c r="G722" s="34" t="str">
        <f t="shared" si="33"/>
        <v>Esta perdido</v>
      </c>
      <c r="H722" s="34">
        <f t="shared" si="34"/>
        <v>0</v>
      </c>
      <c r="I722" s="34" t="str">
        <f t="shared" si="35"/>
        <v>DEBE PROMOVERSE</v>
      </c>
    </row>
    <row r="723" spans="1:9" x14ac:dyDescent="0.35">
      <c r="A723" s="31">
        <v>38107</v>
      </c>
      <c r="B723" s="32" t="s">
        <v>40</v>
      </c>
      <c r="C723" s="32" t="s">
        <v>43</v>
      </c>
      <c r="D723" s="32" t="s">
        <v>28</v>
      </c>
      <c r="E723" s="33">
        <v>76895999.999999672</v>
      </c>
      <c r="F723" s="33">
        <v>13072319.999999946</v>
      </c>
      <c r="G723" s="34" t="str">
        <f t="shared" si="33"/>
        <v>Esta perdido</v>
      </c>
      <c r="H723" s="34">
        <f t="shared" si="34"/>
        <v>0</v>
      </c>
      <c r="I723" s="34">
        <f t="shared" si="35"/>
        <v>63823679.999999724</v>
      </c>
    </row>
    <row r="724" spans="1:9" x14ac:dyDescent="0.35">
      <c r="A724" s="31">
        <v>38107</v>
      </c>
      <c r="B724" s="32" t="s">
        <v>41</v>
      </c>
      <c r="C724" s="32" t="s">
        <v>13</v>
      </c>
      <c r="D724" s="32" t="s">
        <v>24</v>
      </c>
      <c r="E724" s="33">
        <v>8281427.8399999654</v>
      </c>
      <c r="F724" s="33">
        <v>6625142.2719999729</v>
      </c>
      <c r="G724" s="34" t="str">
        <f t="shared" si="33"/>
        <v>Esta perdido</v>
      </c>
      <c r="H724" s="34">
        <f t="shared" si="34"/>
        <v>0</v>
      </c>
      <c r="I724" s="34" t="str">
        <f t="shared" si="35"/>
        <v>DEBE PROMOVERSE</v>
      </c>
    </row>
    <row r="725" spans="1:9" x14ac:dyDescent="0.35">
      <c r="A725" s="31">
        <v>38107</v>
      </c>
      <c r="B725" s="32" t="s">
        <v>41</v>
      </c>
      <c r="C725" s="32" t="s">
        <v>18</v>
      </c>
      <c r="D725" s="32" t="s">
        <v>24</v>
      </c>
      <c r="E725" s="33">
        <v>155519999.99999934</v>
      </c>
      <c r="F725" s="33">
        <v>26438399.999999892</v>
      </c>
      <c r="G725" s="34" t="str">
        <f t="shared" si="33"/>
        <v>Esta perdido</v>
      </c>
      <c r="H725" s="34">
        <f t="shared" si="34"/>
        <v>0</v>
      </c>
      <c r="I725" s="34">
        <f t="shared" si="35"/>
        <v>129081599.99999945</v>
      </c>
    </row>
    <row r="726" spans="1:9" x14ac:dyDescent="0.35">
      <c r="A726" s="31">
        <v>38107</v>
      </c>
      <c r="B726" s="32" t="s">
        <v>42</v>
      </c>
      <c r="C726" s="32" t="s">
        <v>21</v>
      </c>
      <c r="D726" s="32" t="s">
        <v>27</v>
      </c>
      <c r="E726" s="33">
        <v>21792399.999999911</v>
      </c>
      <c r="F726" s="33">
        <v>2941973.9999999879</v>
      </c>
      <c r="G726" s="34" t="str">
        <f t="shared" si="33"/>
        <v>Esta perdido</v>
      </c>
      <c r="H726" s="34">
        <f t="shared" si="34"/>
        <v>0</v>
      </c>
      <c r="I726" s="34" t="str">
        <f t="shared" si="35"/>
        <v>DEBE PROMOVERSE</v>
      </c>
    </row>
    <row r="727" spans="1:9" x14ac:dyDescent="0.35">
      <c r="A727" s="31">
        <v>38107</v>
      </c>
      <c r="B727" s="32" t="s">
        <v>42</v>
      </c>
      <c r="C727" s="32" t="s">
        <v>23</v>
      </c>
      <c r="D727" s="32" t="s">
        <v>27</v>
      </c>
      <c r="E727" s="33">
        <v>4210111.3599999826</v>
      </c>
      <c r="F727" s="33">
        <v>210505.56799999916</v>
      </c>
      <c r="G727" s="34" t="str">
        <f t="shared" si="33"/>
        <v>Esta perdido</v>
      </c>
      <c r="H727" s="34">
        <f t="shared" si="34"/>
        <v>0</v>
      </c>
      <c r="I727" s="34" t="str">
        <f t="shared" si="35"/>
        <v>DEBE PROMOVERSE</v>
      </c>
    </row>
    <row r="728" spans="1:9" x14ac:dyDescent="0.35">
      <c r="A728" s="31">
        <v>38107</v>
      </c>
      <c r="B728" s="32" t="s">
        <v>12</v>
      </c>
      <c r="C728" s="32" t="s">
        <v>26</v>
      </c>
      <c r="D728" s="32" t="s">
        <v>19</v>
      </c>
      <c r="E728" s="33">
        <v>2116621.9199999915</v>
      </c>
      <c r="F728" s="33">
        <v>105831.09599999958</v>
      </c>
      <c r="G728" s="34" t="str">
        <f t="shared" si="33"/>
        <v>Esta perdido</v>
      </c>
      <c r="H728" s="34">
        <f t="shared" si="34"/>
        <v>35241.754967999856</v>
      </c>
      <c r="I728" s="34" t="str">
        <f t="shared" si="35"/>
        <v>DEBE PROMOVERSE</v>
      </c>
    </row>
    <row r="729" spans="1:9" x14ac:dyDescent="0.35">
      <c r="A729" s="31">
        <v>38107</v>
      </c>
      <c r="B729" s="32" t="s">
        <v>15</v>
      </c>
      <c r="C729" s="32" t="s">
        <v>16</v>
      </c>
      <c r="D729" s="32" t="s">
        <v>19</v>
      </c>
      <c r="E729" s="33">
        <v>79487999.999999672</v>
      </c>
      <c r="F729" s="33">
        <v>13512959.999999946</v>
      </c>
      <c r="G729" s="34" t="str">
        <f t="shared" si="33"/>
        <v>Lo encontramos</v>
      </c>
      <c r="H729" s="34">
        <f t="shared" si="34"/>
        <v>7567257.5999999708</v>
      </c>
      <c r="I729" s="34">
        <f t="shared" si="35"/>
        <v>65975039.999999724</v>
      </c>
    </row>
    <row r="730" spans="1:9" x14ac:dyDescent="0.35">
      <c r="A730" s="31">
        <v>38107</v>
      </c>
      <c r="B730" s="32" t="s">
        <v>15</v>
      </c>
      <c r="C730" s="32" t="s">
        <v>30</v>
      </c>
      <c r="D730" s="32" t="s">
        <v>17</v>
      </c>
      <c r="E730" s="33">
        <v>8559017.5999999661</v>
      </c>
      <c r="F730" s="33">
        <v>6847214.0799999731</v>
      </c>
      <c r="G730" s="34" t="str">
        <f t="shared" si="33"/>
        <v>Esta perdido</v>
      </c>
      <c r="H730" s="34">
        <f t="shared" si="34"/>
        <v>3834439.8847999852</v>
      </c>
      <c r="I730" s="34" t="str">
        <f t="shared" si="35"/>
        <v>DEBE PROMOVERSE</v>
      </c>
    </row>
    <row r="731" spans="1:9" x14ac:dyDescent="0.35">
      <c r="A731" s="31">
        <v>38107</v>
      </c>
      <c r="B731" s="32" t="s">
        <v>20</v>
      </c>
      <c r="C731" s="32" t="s">
        <v>31</v>
      </c>
      <c r="D731" s="32" t="s">
        <v>17</v>
      </c>
      <c r="E731" s="33">
        <v>160703999.99999934</v>
      </c>
      <c r="F731" s="33">
        <v>27319679.999999892</v>
      </c>
      <c r="G731" s="34" t="str">
        <f t="shared" si="33"/>
        <v>Esta perdido</v>
      </c>
      <c r="H731" s="34">
        <f t="shared" si="34"/>
        <v>0</v>
      </c>
      <c r="I731" s="34">
        <f t="shared" si="35"/>
        <v>133384319.99999945</v>
      </c>
    </row>
    <row r="732" spans="1:9" x14ac:dyDescent="0.35">
      <c r="A732" s="31">
        <v>38107</v>
      </c>
      <c r="B732" s="32" t="s">
        <v>20</v>
      </c>
      <c r="C732" s="32" t="s">
        <v>43</v>
      </c>
      <c r="D732" s="32" t="s">
        <v>17</v>
      </c>
      <c r="E732" s="33">
        <v>22514799.999999911</v>
      </c>
      <c r="F732" s="33">
        <v>3039497.9999999884</v>
      </c>
      <c r="G732" s="34" t="str">
        <f t="shared" si="33"/>
        <v>Esta perdido</v>
      </c>
      <c r="H732" s="34">
        <f t="shared" si="34"/>
        <v>0</v>
      </c>
      <c r="I732" s="34" t="str">
        <f t="shared" si="35"/>
        <v>DEBE PROMOVERSE</v>
      </c>
    </row>
    <row r="733" spans="1:9" x14ac:dyDescent="0.35">
      <c r="A733" s="31">
        <v>38107</v>
      </c>
      <c r="B733" s="32" t="s">
        <v>25</v>
      </c>
      <c r="C733" s="32" t="s">
        <v>13</v>
      </c>
      <c r="D733" s="32" t="s">
        <v>14</v>
      </c>
      <c r="E733" s="33">
        <v>4348906.2399999825</v>
      </c>
      <c r="F733" s="33">
        <v>217445.31199999913</v>
      </c>
      <c r="G733" s="34" t="str">
        <f t="shared" si="33"/>
        <v>Esta perdido</v>
      </c>
      <c r="H733" s="34">
        <f t="shared" si="34"/>
        <v>0</v>
      </c>
      <c r="I733" s="34" t="str">
        <f t="shared" si="35"/>
        <v>DEBE PROMOVERSE</v>
      </c>
    </row>
    <row r="734" spans="1:9" x14ac:dyDescent="0.35">
      <c r="A734" s="31">
        <v>38107</v>
      </c>
      <c r="B734" s="32" t="s">
        <v>25</v>
      </c>
      <c r="C734" s="32" t="s">
        <v>39</v>
      </c>
      <c r="D734" s="32" t="s">
        <v>14</v>
      </c>
      <c r="E734" s="33">
        <v>2186019.3599999915</v>
      </c>
      <c r="F734" s="33">
        <v>109300.96799999959</v>
      </c>
      <c r="G734" s="34" t="str">
        <f t="shared" si="33"/>
        <v>Esta perdido</v>
      </c>
      <c r="H734" s="34">
        <f t="shared" si="34"/>
        <v>0</v>
      </c>
      <c r="I734" s="34" t="str">
        <f t="shared" si="35"/>
        <v>DEBE PROMOVERSE</v>
      </c>
    </row>
    <row r="735" spans="1:9" x14ac:dyDescent="0.35">
      <c r="A735" s="31">
        <v>38107</v>
      </c>
      <c r="B735" s="32" t="s">
        <v>29</v>
      </c>
      <c r="C735" s="32" t="s">
        <v>18</v>
      </c>
      <c r="D735" s="32" t="s">
        <v>22</v>
      </c>
      <c r="E735" s="33">
        <v>82079999.999999672</v>
      </c>
      <c r="F735" s="33">
        <v>13953599.999999946</v>
      </c>
      <c r="G735" s="34" t="str">
        <f t="shared" si="33"/>
        <v>Esta perdido</v>
      </c>
      <c r="H735" s="34">
        <f t="shared" si="34"/>
        <v>0</v>
      </c>
      <c r="I735" s="34">
        <f t="shared" si="35"/>
        <v>68126399.999999732</v>
      </c>
    </row>
    <row r="736" spans="1:9" x14ac:dyDescent="0.35">
      <c r="A736" s="31">
        <v>38107</v>
      </c>
      <c r="B736" s="32" t="s">
        <v>29</v>
      </c>
      <c r="C736" s="32" t="s">
        <v>21</v>
      </c>
      <c r="D736" s="32" t="s">
        <v>22</v>
      </c>
      <c r="E736" s="33">
        <v>8836607.3599999659</v>
      </c>
      <c r="F736" s="33">
        <v>7069285.8879999733</v>
      </c>
      <c r="G736" s="34" t="str">
        <f t="shared" si="33"/>
        <v>Esta perdido</v>
      </c>
      <c r="H736" s="34">
        <f t="shared" si="34"/>
        <v>0</v>
      </c>
      <c r="I736" s="34" t="str">
        <f t="shared" si="35"/>
        <v>DEBE PROMOVERSE</v>
      </c>
    </row>
    <row r="737" spans="1:9" x14ac:dyDescent="0.35">
      <c r="A737" s="31">
        <v>38107</v>
      </c>
      <c r="B737" s="32" t="s">
        <v>32</v>
      </c>
      <c r="C737" s="32" t="s">
        <v>23</v>
      </c>
      <c r="D737" s="32" t="s">
        <v>28</v>
      </c>
      <c r="E737" s="33">
        <v>165887999.99999937</v>
      </c>
      <c r="F737" s="33">
        <v>28200959.999999896</v>
      </c>
      <c r="G737" s="34" t="str">
        <f t="shared" si="33"/>
        <v>Esta perdido</v>
      </c>
      <c r="H737" s="34">
        <f t="shared" si="34"/>
        <v>0</v>
      </c>
      <c r="I737" s="34">
        <f t="shared" si="35"/>
        <v>137687039.99999946</v>
      </c>
    </row>
    <row r="738" spans="1:9" x14ac:dyDescent="0.35">
      <c r="A738" s="31">
        <v>38107</v>
      </c>
      <c r="B738" s="32" t="s">
        <v>32</v>
      </c>
      <c r="C738" s="32" t="s">
        <v>26</v>
      </c>
      <c r="D738" s="32" t="s">
        <v>28</v>
      </c>
      <c r="E738" s="33">
        <v>23237199.999999911</v>
      </c>
      <c r="F738" s="33">
        <v>3137021.9999999884</v>
      </c>
      <c r="G738" s="34" t="str">
        <f t="shared" si="33"/>
        <v>Esta perdido</v>
      </c>
      <c r="H738" s="34">
        <f t="shared" si="34"/>
        <v>0</v>
      </c>
      <c r="I738" s="34" t="str">
        <f t="shared" si="35"/>
        <v>DEBE PROMOVERSE</v>
      </c>
    </row>
    <row r="739" spans="1:9" x14ac:dyDescent="0.35">
      <c r="A739" s="31">
        <v>38107</v>
      </c>
      <c r="B739" s="32" t="s">
        <v>33</v>
      </c>
      <c r="C739" s="32" t="s">
        <v>16</v>
      </c>
      <c r="D739" s="32" t="s">
        <v>24</v>
      </c>
      <c r="E739" s="33">
        <v>4487701.1199999824</v>
      </c>
      <c r="F739" s="33">
        <v>224385.05599999914</v>
      </c>
      <c r="G739" s="34" t="str">
        <f t="shared" si="33"/>
        <v>Esta perdido</v>
      </c>
      <c r="H739" s="34">
        <f t="shared" si="34"/>
        <v>125655.63135999953</v>
      </c>
      <c r="I739" s="34" t="str">
        <f t="shared" si="35"/>
        <v>DEBE PROMOVERSE</v>
      </c>
    </row>
    <row r="740" spans="1:9" x14ac:dyDescent="0.35">
      <c r="A740" s="31">
        <v>38107</v>
      </c>
      <c r="B740" s="32" t="s">
        <v>33</v>
      </c>
      <c r="C740" s="32" t="s">
        <v>30</v>
      </c>
      <c r="D740" s="32" t="s">
        <v>24</v>
      </c>
      <c r="E740" s="33">
        <v>2255416.7999999914</v>
      </c>
      <c r="F740" s="33">
        <v>112770.83999999957</v>
      </c>
      <c r="G740" s="34" t="str">
        <f t="shared" si="33"/>
        <v>Esta perdido</v>
      </c>
      <c r="H740" s="34">
        <f t="shared" si="34"/>
        <v>63151.67039999977</v>
      </c>
      <c r="I740" s="34" t="str">
        <f t="shared" si="35"/>
        <v>DEBE PROMOVERSE</v>
      </c>
    </row>
    <row r="741" spans="1:9" x14ac:dyDescent="0.35">
      <c r="A741" s="31">
        <v>38107</v>
      </c>
      <c r="B741" s="32" t="s">
        <v>34</v>
      </c>
      <c r="C741" s="32" t="s">
        <v>31</v>
      </c>
      <c r="D741" s="32" t="s">
        <v>27</v>
      </c>
      <c r="E741" s="33">
        <v>84671999.999999672</v>
      </c>
      <c r="F741" s="33">
        <v>14394239.999999946</v>
      </c>
      <c r="G741" s="34" t="str">
        <f t="shared" si="33"/>
        <v>Esta perdido</v>
      </c>
      <c r="H741" s="34">
        <f t="shared" si="34"/>
        <v>4793281.9199999813</v>
      </c>
      <c r="I741" s="34">
        <f t="shared" si="35"/>
        <v>70277759.999999732</v>
      </c>
    </row>
    <row r="742" spans="1:9" x14ac:dyDescent="0.35">
      <c r="A742" s="31">
        <v>38107</v>
      </c>
      <c r="B742" s="32" t="s">
        <v>34</v>
      </c>
      <c r="C742" s="32" t="s">
        <v>43</v>
      </c>
      <c r="D742" s="32" t="s">
        <v>27</v>
      </c>
      <c r="E742" s="33">
        <v>9114197.1199999657</v>
      </c>
      <c r="F742" s="33">
        <v>7291357.6959999725</v>
      </c>
      <c r="G742" s="34" t="str">
        <f t="shared" si="33"/>
        <v>Esta perdido</v>
      </c>
      <c r="H742" s="34">
        <f t="shared" si="34"/>
        <v>2428022.1127679907</v>
      </c>
      <c r="I742" s="34" t="str">
        <f t="shared" si="35"/>
        <v>DEBE PROMOVERSE</v>
      </c>
    </row>
    <row r="743" spans="1:9" x14ac:dyDescent="0.35">
      <c r="A743" s="31">
        <v>38107</v>
      </c>
      <c r="B743" s="32" t="s">
        <v>35</v>
      </c>
      <c r="C743" s="32" t="s">
        <v>13</v>
      </c>
      <c r="D743" s="32" t="s">
        <v>19</v>
      </c>
      <c r="E743" s="33">
        <v>171071999.99999934</v>
      </c>
      <c r="F743" s="33">
        <v>29082239.999999892</v>
      </c>
      <c r="G743" s="34" t="str">
        <f t="shared" si="33"/>
        <v>Esta perdido</v>
      </c>
      <c r="H743" s="34">
        <f t="shared" si="34"/>
        <v>0</v>
      </c>
      <c r="I743" s="34">
        <f t="shared" si="35"/>
        <v>141989759.99999946</v>
      </c>
    </row>
    <row r="744" spans="1:9" x14ac:dyDescent="0.35">
      <c r="A744" s="31">
        <v>38107</v>
      </c>
      <c r="B744" s="32" t="s">
        <v>35</v>
      </c>
      <c r="C744" s="32" t="s">
        <v>39</v>
      </c>
      <c r="D744" s="32" t="s">
        <v>19</v>
      </c>
      <c r="E744" s="33">
        <v>4545100</v>
      </c>
      <c r="F744" s="33">
        <v>227255</v>
      </c>
      <c r="G744" s="34" t="str">
        <f t="shared" si="33"/>
        <v>Esta perdido</v>
      </c>
      <c r="H744" s="34">
        <f t="shared" si="34"/>
        <v>0</v>
      </c>
      <c r="I744" s="34" t="str">
        <f t="shared" si="35"/>
        <v>DEBE PROMOVERSE</v>
      </c>
    </row>
    <row r="745" spans="1:9" x14ac:dyDescent="0.35">
      <c r="A745" s="31">
        <v>38107</v>
      </c>
      <c r="B745" s="32" t="s">
        <v>36</v>
      </c>
      <c r="C745" s="32" t="s">
        <v>18</v>
      </c>
      <c r="D745" s="32" t="s">
        <v>17</v>
      </c>
      <c r="E745" s="33">
        <v>948431.68</v>
      </c>
      <c r="F745" s="33">
        <v>9484.3168000000005</v>
      </c>
      <c r="G745" s="34" t="str">
        <f t="shared" si="33"/>
        <v>Esta perdido</v>
      </c>
      <c r="H745" s="34">
        <f t="shared" si="34"/>
        <v>0</v>
      </c>
      <c r="I745" s="34" t="str">
        <f t="shared" si="35"/>
        <v>DEBE PROMOVERSE</v>
      </c>
    </row>
    <row r="746" spans="1:9" x14ac:dyDescent="0.35">
      <c r="A746" s="31">
        <v>38107</v>
      </c>
      <c r="B746" s="32" t="s">
        <v>36</v>
      </c>
      <c r="C746" s="32" t="s">
        <v>21</v>
      </c>
      <c r="D746" s="32" t="s">
        <v>17</v>
      </c>
      <c r="E746" s="33">
        <v>511806.12</v>
      </c>
      <c r="F746" s="33">
        <v>5118.0612000000001</v>
      </c>
      <c r="G746" s="34" t="str">
        <f t="shared" si="33"/>
        <v>Esta perdido</v>
      </c>
      <c r="H746" s="34">
        <f t="shared" si="34"/>
        <v>0</v>
      </c>
      <c r="I746" s="34" t="str">
        <f t="shared" si="35"/>
        <v>DEBE PROMOVERSE</v>
      </c>
    </row>
    <row r="747" spans="1:9" x14ac:dyDescent="0.35">
      <c r="A747" s="31">
        <v>38107</v>
      </c>
      <c r="B747" s="32" t="s">
        <v>37</v>
      </c>
      <c r="C747" s="32" t="s">
        <v>23</v>
      </c>
      <c r="D747" s="32" t="s">
        <v>17</v>
      </c>
      <c r="E747" s="33">
        <v>5719000</v>
      </c>
      <c r="F747" s="33">
        <v>4575200</v>
      </c>
      <c r="G747" s="34" t="str">
        <f t="shared" si="33"/>
        <v>Esta perdido</v>
      </c>
      <c r="H747" s="34">
        <f t="shared" si="34"/>
        <v>0</v>
      </c>
      <c r="I747" s="34" t="str">
        <f t="shared" si="35"/>
        <v>DEBE PROMOVERSE</v>
      </c>
    </row>
    <row r="748" spans="1:9" x14ac:dyDescent="0.35">
      <c r="A748" s="31">
        <v>38107</v>
      </c>
      <c r="B748" s="32" t="s">
        <v>37</v>
      </c>
      <c r="C748" s="32" t="s">
        <v>26</v>
      </c>
      <c r="D748" s="32" t="s">
        <v>14</v>
      </c>
      <c r="E748" s="33">
        <v>21923999.999999996</v>
      </c>
      <c r="F748" s="33">
        <v>2959739.9999999995</v>
      </c>
      <c r="G748" s="34" t="str">
        <f t="shared" si="33"/>
        <v>Esta perdido</v>
      </c>
      <c r="H748" s="34">
        <f t="shared" si="34"/>
        <v>0</v>
      </c>
      <c r="I748" s="34" t="str">
        <f t="shared" si="35"/>
        <v>DEBE PROMOVERSE</v>
      </c>
    </row>
    <row r="749" spans="1:9" x14ac:dyDescent="0.35">
      <c r="A749" s="31">
        <v>38107</v>
      </c>
      <c r="B749" s="32" t="s">
        <v>38</v>
      </c>
      <c r="C749" s="32" t="s">
        <v>26</v>
      </c>
      <c r="D749" s="32" t="s">
        <v>14</v>
      </c>
      <c r="E749" s="33">
        <v>2498307.84</v>
      </c>
      <c r="F749" s="33">
        <v>124915.39199999999</v>
      </c>
      <c r="G749" s="34" t="str">
        <f t="shared" si="33"/>
        <v>Esta perdido</v>
      </c>
      <c r="H749" s="34">
        <f t="shared" si="34"/>
        <v>0</v>
      </c>
      <c r="I749" s="34" t="str">
        <f t="shared" si="35"/>
        <v>DEBE PROMOVERSE</v>
      </c>
    </row>
    <row r="750" spans="1:9" x14ac:dyDescent="0.35">
      <c r="A750" s="31">
        <v>38107</v>
      </c>
      <c r="B750" s="32" t="s">
        <v>38</v>
      </c>
      <c r="C750" s="32" t="s">
        <v>16</v>
      </c>
      <c r="D750" s="32" t="s">
        <v>22</v>
      </c>
      <c r="E750" s="33">
        <v>49464000</v>
      </c>
      <c r="F750" s="33">
        <v>7419600</v>
      </c>
      <c r="G750" s="34" t="str">
        <f t="shared" si="33"/>
        <v>Esta perdido</v>
      </c>
      <c r="H750" s="34">
        <f t="shared" si="34"/>
        <v>0</v>
      </c>
      <c r="I750" s="34">
        <f t="shared" si="35"/>
        <v>42044400</v>
      </c>
    </row>
    <row r="751" spans="1:9" x14ac:dyDescent="0.35">
      <c r="A751" s="31">
        <v>38107</v>
      </c>
      <c r="B751" s="32" t="s">
        <v>40</v>
      </c>
      <c r="C751" s="32" t="s">
        <v>30</v>
      </c>
      <c r="D751" s="32" t="s">
        <v>22</v>
      </c>
      <c r="E751" s="33">
        <v>7284200</v>
      </c>
      <c r="F751" s="33">
        <v>5827360</v>
      </c>
      <c r="G751" s="34" t="str">
        <f t="shared" si="33"/>
        <v>Esta perdido</v>
      </c>
      <c r="H751" s="34">
        <f t="shared" si="34"/>
        <v>0</v>
      </c>
      <c r="I751" s="34" t="str">
        <f t="shared" si="35"/>
        <v>DEBE PROMOVERSE</v>
      </c>
    </row>
    <row r="752" spans="1:9" x14ac:dyDescent="0.35">
      <c r="A752" s="31">
        <v>38107</v>
      </c>
      <c r="B752" s="32" t="s">
        <v>40</v>
      </c>
      <c r="C752" s="32" t="s">
        <v>31</v>
      </c>
      <c r="D752" s="32" t="s">
        <v>28</v>
      </c>
      <c r="E752" s="33">
        <v>1474695.6</v>
      </c>
      <c r="F752" s="33">
        <v>73734.780000000013</v>
      </c>
      <c r="G752" s="34" t="str">
        <f t="shared" si="33"/>
        <v>Esta perdido</v>
      </c>
      <c r="H752" s="34">
        <f t="shared" si="34"/>
        <v>0</v>
      </c>
      <c r="I752" s="34" t="str">
        <f t="shared" si="35"/>
        <v>DEBE PROMOVERSE</v>
      </c>
    </row>
    <row r="753" spans="1:9" x14ac:dyDescent="0.35">
      <c r="A753" s="31">
        <v>38107</v>
      </c>
      <c r="B753" s="32" t="s">
        <v>41</v>
      </c>
      <c r="C753" s="32" t="s">
        <v>43</v>
      </c>
      <c r="D753" s="32" t="s">
        <v>28</v>
      </c>
      <c r="E753" s="33">
        <v>774938.08</v>
      </c>
      <c r="F753" s="33">
        <v>7749.3807999999999</v>
      </c>
      <c r="G753" s="34" t="str">
        <f t="shared" si="33"/>
        <v>Esta perdido</v>
      </c>
      <c r="H753" s="34">
        <f t="shared" si="34"/>
        <v>0</v>
      </c>
      <c r="I753" s="34" t="str">
        <f t="shared" si="35"/>
        <v>DEBE PROMOVERSE</v>
      </c>
    </row>
    <row r="754" spans="1:9" x14ac:dyDescent="0.35">
      <c r="A754" s="31">
        <v>38107</v>
      </c>
      <c r="B754" s="32" t="s">
        <v>41</v>
      </c>
      <c r="C754" s="32" t="s">
        <v>13</v>
      </c>
      <c r="D754" s="32" t="s">
        <v>24</v>
      </c>
      <c r="E754" s="33">
        <v>30348000</v>
      </c>
      <c r="F754" s="33">
        <v>4552200</v>
      </c>
      <c r="G754" s="34" t="str">
        <f t="shared" si="33"/>
        <v>Esta perdido</v>
      </c>
      <c r="H754" s="34">
        <f t="shared" si="34"/>
        <v>0</v>
      </c>
      <c r="I754" s="34">
        <f t="shared" si="35"/>
        <v>25795800</v>
      </c>
    </row>
    <row r="755" spans="1:9" x14ac:dyDescent="0.35">
      <c r="A755" s="31">
        <v>38107</v>
      </c>
      <c r="B755" s="32" t="s">
        <v>42</v>
      </c>
      <c r="C755" s="32" t="s">
        <v>18</v>
      </c>
      <c r="D755" s="32" t="s">
        <v>24</v>
      </c>
      <c r="E755" s="33">
        <v>3400474.56</v>
      </c>
      <c r="F755" s="33">
        <v>170023.728</v>
      </c>
      <c r="G755" s="34" t="str">
        <f t="shared" si="33"/>
        <v>Esta perdido</v>
      </c>
      <c r="H755" s="34">
        <f t="shared" si="34"/>
        <v>0</v>
      </c>
      <c r="I755" s="34" t="str">
        <f t="shared" si="35"/>
        <v>DEBE PROMOVERSE</v>
      </c>
    </row>
    <row r="756" spans="1:9" x14ac:dyDescent="0.35">
      <c r="A756" s="31">
        <v>38107</v>
      </c>
      <c r="B756" s="32" t="s">
        <v>42</v>
      </c>
      <c r="C756" s="32" t="s">
        <v>21</v>
      </c>
      <c r="D756" s="32" t="s">
        <v>27</v>
      </c>
      <c r="E756" s="33">
        <v>66312000</v>
      </c>
      <c r="F756" s="33">
        <v>11273040</v>
      </c>
      <c r="G756" s="34" t="str">
        <f t="shared" si="33"/>
        <v>Esta perdido</v>
      </c>
      <c r="H756" s="34">
        <f t="shared" si="34"/>
        <v>0</v>
      </c>
      <c r="I756" s="34">
        <f t="shared" si="35"/>
        <v>55038960</v>
      </c>
    </row>
    <row r="757" spans="1:9" x14ac:dyDescent="0.35">
      <c r="A757" s="31">
        <v>38107</v>
      </c>
      <c r="B757" s="32" t="s">
        <v>35</v>
      </c>
      <c r="C757" s="32" t="s">
        <v>23</v>
      </c>
      <c r="D757" s="32" t="s">
        <v>27</v>
      </c>
      <c r="E757" s="33">
        <v>9632000</v>
      </c>
      <c r="F757" s="33">
        <v>7705600</v>
      </c>
      <c r="G757" s="34" t="str">
        <f t="shared" si="33"/>
        <v>Esta perdido</v>
      </c>
      <c r="H757" s="34">
        <f t="shared" si="34"/>
        <v>0</v>
      </c>
      <c r="I757" s="34" t="str">
        <f t="shared" si="35"/>
        <v>DEBE PROMOVERSE</v>
      </c>
    </row>
    <row r="758" spans="1:9" x14ac:dyDescent="0.35">
      <c r="A758" s="31">
        <v>38107</v>
      </c>
      <c r="B758" s="32" t="s">
        <v>42</v>
      </c>
      <c r="C758" s="32" t="s">
        <v>26</v>
      </c>
      <c r="D758" s="32" t="s">
        <v>19</v>
      </c>
      <c r="E758" s="33">
        <v>1925778.96</v>
      </c>
      <c r="F758" s="33">
        <v>96288.948000000004</v>
      </c>
      <c r="G758" s="34" t="str">
        <f t="shared" si="33"/>
        <v>Esta perdido</v>
      </c>
      <c r="H758" s="34">
        <f t="shared" si="34"/>
        <v>0</v>
      </c>
      <c r="I758" s="34" t="str">
        <f t="shared" si="35"/>
        <v>DEBE PROMOVERSE</v>
      </c>
    </row>
    <row r="759" spans="1:9" x14ac:dyDescent="0.35">
      <c r="A759" s="31">
        <v>38107</v>
      </c>
      <c r="B759" s="32" t="s">
        <v>20</v>
      </c>
      <c r="C759" s="32" t="s">
        <v>16</v>
      </c>
      <c r="D759" s="32" t="s">
        <v>19</v>
      </c>
      <c r="E759" s="33">
        <v>1000479.76</v>
      </c>
      <c r="F759" s="33">
        <v>50023.988000000005</v>
      </c>
      <c r="G759" s="34" t="str">
        <f t="shared" si="33"/>
        <v>Esta perdido</v>
      </c>
      <c r="H759" s="34">
        <f t="shared" si="34"/>
        <v>0</v>
      </c>
      <c r="I759" s="34" t="str">
        <f t="shared" si="35"/>
        <v>DEBE PROMOVERSE</v>
      </c>
    </row>
    <row r="760" spans="1:9" x14ac:dyDescent="0.35">
      <c r="A760" s="31">
        <v>38107</v>
      </c>
      <c r="B760" s="32" t="s">
        <v>15</v>
      </c>
      <c r="C760" s="32" t="s">
        <v>30</v>
      </c>
      <c r="D760" s="32" t="s">
        <v>17</v>
      </c>
      <c r="E760" s="33">
        <v>10805900</v>
      </c>
      <c r="F760" s="33">
        <v>1080590</v>
      </c>
      <c r="G760" s="34" t="str">
        <f t="shared" si="33"/>
        <v>Esta perdido</v>
      </c>
      <c r="H760" s="34">
        <f t="shared" si="34"/>
        <v>605130.4</v>
      </c>
      <c r="I760" s="34" t="str">
        <f t="shared" si="35"/>
        <v>DEBE PROMOVERSE</v>
      </c>
    </row>
    <row r="761" spans="1:9" x14ac:dyDescent="0.35">
      <c r="A761" s="31">
        <v>38107</v>
      </c>
      <c r="B761" s="32" t="s">
        <v>38</v>
      </c>
      <c r="C761" s="32" t="s">
        <v>31</v>
      </c>
      <c r="D761" s="32" t="s">
        <v>17</v>
      </c>
      <c r="E761" s="33">
        <v>40176000</v>
      </c>
      <c r="F761" s="33">
        <v>6026400</v>
      </c>
      <c r="G761" s="34" t="str">
        <f t="shared" si="33"/>
        <v>Esta perdido</v>
      </c>
      <c r="H761" s="34">
        <f t="shared" si="34"/>
        <v>0</v>
      </c>
      <c r="I761" s="34">
        <f t="shared" si="35"/>
        <v>34149600</v>
      </c>
    </row>
    <row r="762" spans="1:9" x14ac:dyDescent="0.35">
      <c r="A762" s="31">
        <v>38107</v>
      </c>
      <c r="B762" s="32" t="s">
        <v>32</v>
      </c>
      <c r="C762" s="32" t="s">
        <v>43</v>
      </c>
      <c r="D762" s="32" t="s">
        <v>17</v>
      </c>
      <c r="E762" s="33">
        <v>4453002.4000000004</v>
      </c>
      <c r="F762" s="33">
        <v>222650.12000000002</v>
      </c>
      <c r="G762" s="34" t="str">
        <f t="shared" si="33"/>
        <v>Esta perdido</v>
      </c>
      <c r="H762" s="34">
        <f t="shared" si="34"/>
        <v>0</v>
      </c>
      <c r="I762" s="34" t="str">
        <f t="shared" si="35"/>
        <v>DEBE PROMOVERSE</v>
      </c>
    </row>
    <row r="763" spans="1:9" x14ac:dyDescent="0.35">
      <c r="A763" s="31">
        <v>38107</v>
      </c>
      <c r="B763" s="32" t="s">
        <v>12</v>
      </c>
      <c r="C763" s="32" t="s">
        <v>13</v>
      </c>
      <c r="D763" s="32" t="s">
        <v>14</v>
      </c>
      <c r="E763" s="33">
        <v>85968000</v>
      </c>
      <c r="F763" s="33">
        <v>14614560.000000002</v>
      </c>
      <c r="G763" s="34" t="str">
        <f t="shared" si="33"/>
        <v>Esta perdido</v>
      </c>
      <c r="H763" s="34">
        <f t="shared" si="34"/>
        <v>4866648.4800000004</v>
      </c>
      <c r="I763" s="34">
        <f t="shared" si="35"/>
        <v>71353440</v>
      </c>
    </row>
    <row r="764" spans="1:9" x14ac:dyDescent="0.35">
      <c r="A764" s="31">
        <v>38107</v>
      </c>
      <c r="B764" s="32" t="s">
        <v>29</v>
      </c>
      <c r="C764" s="32" t="s">
        <v>39</v>
      </c>
      <c r="D764" s="32" t="s">
        <v>14</v>
      </c>
      <c r="E764" s="33">
        <v>12371100.000000002</v>
      </c>
      <c r="F764" s="33">
        <v>1237110.0000000002</v>
      </c>
      <c r="G764" s="34" t="str">
        <f t="shared" si="33"/>
        <v>Esta perdido</v>
      </c>
      <c r="H764" s="34">
        <f t="shared" si="34"/>
        <v>0</v>
      </c>
      <c r="I764" s="34" t="str">
        <f t="shared" si="35"/>
        <v>DEBE PROMOVERSE</v>
      </c>
    </row>
    <row r="765" spans="1:9" x14ac:dyDescent="0.35">
      <c r="A765" s="31">
        <v>38107</v>
      </c>
      <c r="B765" s="32" t="s">
        <v>34</v>
      </c>
      <c r="C765" s="32" t="s">
        <v>18</v>
      </c>
      <c r="D765" s="32" t="s">
        <v>22</v>
      </c>
      <c r="E765" s="33">
        <v>2452042.88</v>
      </c>
      <c r="F765" s="33">
        <v>122602.144</v>
      </c>
      <c r="G765" s="34" t="str">
        <f t="shared" si="33"/>
        <v>Esta perdido</v>
      </c>
      <c r="H765" s="34">
        <f t="shared" si="34"/>
        <v>40826.513951999994</v>
      </c>
      <c r="I765" s="34" t="str">
        <f t="shared" si="35"/>
        <v>DEBE PROMOVERSE</v>
      </c>
    </row>
    <row r="766" spans="1:9" x14ac:dyDescent="0.35">
      <c r="A766" s="31">
        <v>38107</v>
      </c>
      <c r="B766" s="32" t="s">
        <v>41</v>
      </c>
      <c r="C766" s="32" t="s">
        <v>21</v>
      </c>
      <c r="D766" s="32" t="s">
        <v>22</v>
      </c>
      <c r="E766" s="33">
        <v>1263611.72</v>
      </c>
      <c r="F766" s="33">
        <v>63180.586000000003</v>
      </c>
      <c r="G766" s="34" t="str">
        <f t="shared" si="33"/>
        <v>Esta perdido</v>
      </c>
      <c r="H766" s="34">
        <f t="shared" si="34"/>
        <v>0</v>
      </c>
      <c r="I766" s="34" t="str">
        <f t="shared" si="35"/>
        <v>DEBE PROMOVERSE</v>
      </c>
    </row>
    <row r="767" spans="1:9" x14ac:dyDescent="0.35">
      <c r="A767" s="31">
        <v>38107</v>
      </c>
      <c r="B767" s="32" t="s">
        <v>40</v>
      </c>
      <c r="C767" s="32" t="s">
        <v>23</v>
      </c>
      <c r="D767" s="32" t="s">
        <v>28</v>
      </c>
      <c r="E767" s="33">
        <v>48600000</v>
      </c>
      <c r="F767" s="33">
        <v>7290000</v>
      </c>
      <c r="G767" s="34" t="str">
        <f t="shared" si="33"/>
        <v>Esta perdido</v>
      </c>
      <c r="H767" s="34">
        <f t="shared" si="34"/>
        <v>0</v>
      </c>
      <c r="I767" s="34">
        <f t="shared" si="35"/>
        <v>41310000</v>
      </c>
    </row>
    <row r="768" spans="1:9" x14ac:dyDescent="0.35">
      <c r="A768" s="31">
        <v>38107</v>
      </c>
      <c r="B768" s="32" t="s">
        <v>33</v>
      </c>
      <c r="C768" s="32" t="s">
        <v>26</v>
      </c>
      <c r="D768" s="32" t="s">
        <v>28</v>
      </c>
      <c r="E768" s="33">
        <v>5355169.12</v>
      </c>
      <c r="F768" s="33">
        <v>4284135.2960000001</v>
      </c>
      <c r="G768" s="34" t="str">
        <f t="shared" si="33"/>
        <v>Esta perdido</v>
      </c>
      <c r="H768" s="34">
        <f t="shared" si="34"/>
        <v>2399115.7657600003</v>
      </c>
      <c r="I768" s="34" t="str">
        <f t="shared" si="35"/>
        <v>DEBE PROMOVERSE</v>
      </c>
    </row>
    <row r="769" spans="1:9" x14ac:dyDescent="0.35">
      <c r="A769" s="31">
        <v>38107</v>
      </c>
      <c r="B769" s="32" t="s">
        <v>25</v>
      </c>
      <c r="C769" s="32" t="s">
        <v>16</v>
      </c>
      <c r="D769" s="32" t="s">
        <v>24</v>
      </c>
      <c r="E769" s="33">
        <v>102816000</v>
      </c>
      <c r="F769" s="33">
        <v>17478720</v>
      </c>
      <c r="G769" s="34" t="str">
        <f t="shared" si="33"/>
        <v>Esta perdido</v>
      </c>
      <c r="H769" s="34">
        <f t="shared" si="34"/>
        <v>0</v>
      </c>
      <c r="I769" s="34">
        <f t="shared" si="35"/>
        <v>85337280</v>
      </c>
    </row>
    <row r="770" spans="1:9" x14ac:dyDescent="0.35">
      <c r="A770" s="31">
        <v>38107</v>
      </c>
      <c r="B770" s="32" t="s">
        <v>36</v>
      </c>
      <c r="C770" s="32" t="s">
        <v>30</v>
      </c>
      <c r="D770" s="32" t="s">
        <v>24</v>
      </c>
      <c r="E770" s="33">
        <v>14718899.999999998</v>
      </c>
      <c r="F770" s="33">
        <v>1471890</v>
      </c>
      <c r="G770" s="34" t="str">
        <f t="shared" si="33"/>
        <v>Esta perdido</v>
      </c>
      <c r="H770" s="34">
        <f t="shared" si="34"/>
        <v>0</v>
      </c>
      <c r="I770" s="34" t="str">
        <f t="shared" si="35"/>
        <v>DEBE PROMOVERSE</v>
      </c>
    </row>
    <row r="771" spans="1:9" x14ac:dyDescent="0.35">
      <c r="A771" s="31">
        <v>38107</v>
      </c>
      <c r="B771" s="32" t="s">
        <v>37</v>
      </c>
      <c r="C771" s="32" t="s">
        <v>31</v>
      </c>
      <c r="D771" s="32" t="s">
        <v>27</v>
      </c>
      <c r="E771" s="33">
        <v>2903126.24</v>
      </c>
      <c r="F771" s="33">
        <v>145156.31200000001</v>
      </c>
      <c r="G771" s="34" t="str">
        <f t="shared" si="33"/>
        <v>Esta perdido</v>
      </c>
      <c r="H771" s="34">
        <f t="shared" si="34"/>
        <v>0</v>
      </c>
      <c r="I771" s="34" t="str">
        <f t="shared" si="35"/>
        <v>DEBE PROMOVERSE</v>
      </c>
    </row>
    <row r="772" spans="1:9" x14ac:dyDescent="0.35">
      <c r="A772" s="31">
        <v>38107</v>
      </c>
      <c r="B772" s="32" t="s">
        <v>35</v>
      </c>
      <c r="C772" s="32" t="s">
        <v>43</v>
      </c>
      <c r="D772" s="32" t="s">
        <v>27</v>
      </c>
      <c r="E772" s="33">
        <v>1489153.4</v>
      </c>
      <c r="F772" s="33">
        <v>74457.67</v>
      </c>
      <c r="G772" s="34" t="str">
        <f t="shared" ref="G772:G835" si="36">IF(AND(B772="Sánchez",F772&gt;5000000,C772="Zona F"),"Lo encontramos","Esta perdido")</f>
        <v>Esta perdido</v>
      </c>
      <c r="H772" s="34">
        <f t="shared" ref="H772:H835" si="37">IF(OR(B772="Pineda",B772="Bonilla"),F772*33.3%,IF(OR(B772="Sánchez",B772="Martínez"),F772*56%,0))</f>
        <v>0</v>
      </c>
      <c r="I772" s="34" t="str">
        <f t="shared" ref="I772:I835" si="38">IF((E772+F772)&lt;34000000,"DEBE PROMOVERSE",E772-F772)</f>
        <v>DEBE PROMOVERSE</v>
      </c>
    </row>
    <row r="773" spans="1:9" x14ac:dyDescent="0.35">
      <c r="A773" s="31">
        <v>38107</v>
      </c>
      <c r="B773" s="32" t="s">
        <v>38</v>
      </c>
      <c r="C773" s="32" t="s">
        <v>13</v>
      </c>
      <c r="D773" s="32" t="s">
        <v>19</v>
      </c>
      <c r="E773" s="33">
        <v>57024000</v>
      </c>
      <c r="F773" s="33">
        <v>9694080</v>
      </c>
      <c r="G773" s="34" t="str">
        <f t="shared" si="36"/>
        <v>Esta perdido</v>
      </c>
      <c r="H773" s="34">
        <f t="shared" si="37"/>
        <v>0</v>
      </c>
      <c r="I773" s="34">
        <f t="shared" si="38"/>
        <v>47329920</v>
      </c>
    </row>
    <row r="774" spans="1:9" x14ac:dyDescent="0.35">
      <c r="A774" s="31">
        <v>38107</v>
      </c>
      <c r="B774" s="32" t="s">
        <v>32</v>
      </c>
      <c r="C774" s="32" t="s">
        <v>39</v>
      </c>
      <c r="D774" s="32" t="s">
        <v>19</v>
      </c>
      <c r="E774" s="33">
        <v>6257335.8399999999</v>
      </c>
      <c r="F774" s="33">
        <v>5005868.6720000003</v>
      </c>
      <c r="G774" s="34" t="str">
        <f t="shared" si="36"/>
        <v>Esta perdido</v>
      </c>
      <c r="H774" s="34">
        <f t="shared" si="37"/>
        <v>0</v>
      </c>
      <c r="I774" s="34" t="str">
        <f t="shared" si="38"/>
        <v>DEBE PROMOVERSE</v>
      </c>
    </row>
    <row r="775" spans="1:9" x14ac:dyDescent="0.35">
      <c r="A775" s="31">
        <v>38107</v>
      </c>
      <c r="B775" s="32" t="s">
        <v>12</v>
      </c>
      <c r="C775" s="32" t="s">
        <v>18</v>
      </c>
      <c r="D775" s="32" t="s">
        <v>17</v>
      </c>
      <c r="E775" s="33">
        <v>119664000</v>
      </c>
      <c r="F775" s="33">
        <v>20342880</v>
      </c>
      <c r="G775" s="34" t="str">
        <f t="shared" si="36"/>
        <v>Esta perdido</v>
      </c>
      <c r="H775" s="34">
        <f t="shared" si="37"/>
        <v>6774179.0399999991</v>
      </c>
      <c r="I775" s="34">
        <f t="shared" si="38"/>
        <v>99321120</v>
      </c>
    </row>
    <row r="776" spans="1:9" x14ac:dyDescent="0.35">
      <c r="A776" s="31">
        <v>38107</v>
      </c>
      <c r="B776" s="32" t="s">
        <v>29</v>
      </c>
      <c r="C776" s="32" t="s">
        <v>21</v>
      </c>
      <c r="D776" s="32" t="s">
        <v>17</v>
      </c>
      <c r="E776" s="33">
        <v>17066700</v>
      </c>
      <c r="F776" s="33">
        <v>1706670</v>
      </c>
      <c r="G776" s="34" t="str">
        <f t="shared" si="36"/>
        <v>Esta perdido</v>
      </c>
      <c r="H776" s="34">
        <f t="shared" si="37"/>
        <v>0</v>
      </c>
      <c r="I776" s="34" t="str">
        <f t="shared" si="38"/>
        <v>DEBE PROMOVERSE</v>
      </c>
    </row>
    <row r="777" spans="1:9" x14ac:dyDescent="0.35">
      <c r="A777" s="31">
        <v>38107</v>
      </c>
      <c r="B777" s="32" t="s">
        <v>34</v>
      </c>
      <c r="C777" s="32" t="s">
        <v>23</v>
      </c>
      <c r="D777" s="32" t="s">
        <v>17</v>
      </c>
      <c r="E777" s="33">
        <v>3354209.6</v>
      </c>
      <c r="F777" s="33">
        <v>167710.48000000001</v>
      </c>
      <c r="G777" s="34" t="str">
        <f t="shared" si="36"/>
        <v>Esta perdido</v>
      </c>
      <c r="H777" s="34">
        <f t="shared" si="37"/>
        <v>55847.589840000001</v>
      </c>
      <c r="I777" s="34" t="str">
        <f t="shared" si="38"/>
        <v>DEBE PROMOVERSE</v>
      </c>
    </row>
    <row r="778" spans="1:9" x14ac:dyDescent="0.35">
      <c r="A778" s="31">
        <v>38107</v>
      </c>
      <c r="B778" s="32" t="s">
        <v>41</v>
      </c>
      <c r="C778" s="32" t="s">
        <v>26</v>
      </c>
      <c r="D778" s="32" t="s">
        <v>14</v>
      </c>
      <c r="E778" s="33">
        <v>1714695.08</v>
      </c>
      <c r="F778" s="33">
        <v>85734.754000000015</v>
      </c>
      <c r="G778" s="34" t="str">
        <f t="shared" si="36"/>
        <v>Esta perdido</v>
      </c>
      <c r="H778" s="34">
        <f t="shared" si="37"/>
        <v>0</v>
      </c>
      <c r="I778" s="34" t="str">
        <f t="shared" si="38"/>
        <v>DEBE PROMOVERSE</v>
      </c>
    </row>
    <row r="779" spans="1:9" x14ac:dyDescent="0.35">
      <c r="A779" s="31">
        <v>38107</v>
      </c>
      <c r="B779" s="32" t="s">
        <v>40</v>
      </c>
      <c r="C779" s="32" t="s">
        <v>26</v>
      </c>
      <c r="D779" s="32" t="s">
        <v>14</v>
      </c>
      <c r="E779" s="33">
        <v>65447999.999999993</v>
      </c>
      <c r="F779" s="33">
        <v>11126160</v>
      </c>
      <c r="G779" s="34" t="str">
        <f t="shared" si="36"/>
        <v>Esta perdido</v>
      </c>
      <c r="H779" s="34">
        <f t="shared" si="37"/>
        <v>0</v>
      </c>
      <c r="I779" s="34">
        <f t="shared" si="38"/>
        <v>54321839.999999993</v>
      </c>
    </row>
    <row r="780" spans="1:9" x14ac:dyDescent="0.35">
      <c r="A780" s="31">
        <v>38107</v>
      </c>
      <c r="B780" s="32" t="s">
        <v>33</v>
      </c>
      <c r="C780" s="32" t="s">
        <v>16</v>
      </c>
      <c r="D780" s="32" t="s">
        <v>22</v>
      </c>
      <c r="E780" s="33">
        <v>7159502.5600000005</v>
      </c>
      <c r="F780" s="33">
        <v>5727602.0480000004</v>
      </c>
      <c r="G780" s="34" t="str">
        <f t="shared" si="36"/>
        <v>Esta perdido</v>
      </c>
      <c r="H780" s="34">
        <f t="shared" si="37"/>
        <v>3207457.1468800004</v>
      </c>
      <c r="I780" s="34" t="str">
        <f t="shared" si="38"/>
        <v>DEBE PROMOVERSE</v>
      </c>
    </row>
    <row r="781" spans="1:9" x14ac:dyDescent="0.35">
      <c r="A781" s="31">
        <v>38107</v>
      </c>
      <c r="B781" s="32" t="s">
        <v>25</v>
      </c>
      <c r="C781" s="32" t="s">
        <v>30</v>
      </c>
      <c r="D781" s="32" t="s">
        <v>22</v>
      </c>
      <c r="E781" s="33">
        <v>136512000</v>
      </c>
      <c r="F781" s="33">
        <v>23207040</v>
      </c>
      <c r="G781" s="34" t="str">
        <f t="shared" si="36"/>
        <v>Esta perdido</v>
      </c>
      <c r="H781" s="34">
        <f t="shared" si="37"/>
        <v>0</v>
      </c>
      <c r="I781" s="34">
        <f t="shared" si="38"/>
        <v>113304960</v>
      </c>
    </row>
    <row r="782" spans="1:9" x14ac:dyDescent="0.35">
      <c r="A782" s="31">
        <v>38107</v>
      </c>
      <c r="B782" s="32" t="s">
        <v>36</v>
      </c>
      <c r="C782" s="32" t="s">
        <v>31</v>
      </c>
      <c r="D782" s="32" t="s">
        <v>28</v>
      </c>
      <c r="E782" s="33">
        <v>19414500</v>
      </c>
      <c r="F782" s="33">
        <v>1941450</v>
      </c>
      <c r="G782" s="34" t="str">
        <f t="shared" si="36"/>
        <v>Esta perdido</v>
      </c>
      <c r="H782" s="34">
        <f t="shared" si="37"/>
        <v>0</v>
      </c>
      <c r="I782" s="34" t="str">
        <f t="shared" si="38"/>
        <v>DEBE PROMOVERSE</v>
      </c>
    </row>
    <row r="783" spans="1:9" x14ac:dyDescent="0.35">
      <c r="A783" s="31">
        <v>38107</v>
      </c>
      <c r="B783" s="32" t="s">
        <v>37</v>
      </c>
      <c r="C783" s="32" t="s">
        <v>43</v>
      </c>
      <c r="D783" s="32" t="s">
        <v>28</v>
      </c>
      <c r="E783" s="33">
        <v>3805292.96</v>
      </c>
      <c r="F783" s="33">
        <v>190264.64800000002</v>
      </c>
      <c r="G783" s="34" t="str">
        <f t="shared" si="36"/>
        <v>Esta perdido</v>
      </c>
      <c r="H783" s="34">
        <f t="shared" si="37"/>
        <v>0</v>
      </c>
      <c r="I783" s="34" t="str">
        <f t="shared" si="38"/>
        <v>DEBE PROMOVERSE</v>
      </c>
    </row>
    <row r="784" spans="1:9" x14ac:dyDescent="0.35">
      <c r="A784" s="31">
        <v>38107</v>
      </c>
      <c r="B784" s="32" t="s">
        <v>35</v>
      </c>
      <c r="C784" s="32" t="s">
        <v>13</v>
      </c>
      <c r="D784" s="32" t="s">
        <v>24</v>
      </c>
      <c r="E784" s="33">
        <v>1940236.76</v>
      </c>
      <c r="F784" s="33">
        <v>97011.838000000003</v>
      </c>
      <c r="G784" s="34" t="str">
        <f t="shared" si="36"/>
        <v>Esta perdido</v>
      </c>
      <c r="H784" s="34">
        <f t="shared" si="37"/>
        <v>0</v>
      </c>
      <c r="I784" s="34" t="str">
        <f t="shared" si="38"/>
        <v>DEBE PROMOVERSE</v>
      </c>
    </row>
    <row r="785" spans="1:9" x14ac:dyDescent="0.35">
      <c r="A785" s="31">
        <v>38107</v>
      </c>
      <c r="B785" s="32" t="s">
        <v>42</v>
      </c>
      <c r="C785" s="32" t="s">
        <v>18</v>
      </c>
      <c r="D785" s="32" t="s">
        <v>24</v>
      </c>
      <c r="E785" s="33">
        <v>73872000</v>
      </c>
      <c r="F785" s="33">
        <v>12558240</v>
      </c>
      <c r="G785" s="34" t="str">
        <f t="shared" si="36"/>
        <v>Esta perdido</v>
      </c>
      <c r="H785" s="34">
        <f t="shared" si="37"/>
        <v>0</v>
      </c>
      <c r="I785" s="34">
        <f t="shared" si="38"/>
        <v>61313760</v>
      </c>
    </row>
    <row r="786" spans="1:9" x14ac:dyDescent="0.35">
      <c r="A786" s="31">
        <v>38107</v>
      </c>
      <c r="B786" s="32" t="s">
        <v>20</v>
      </c>
      <c r="C786" s="32" t="s">
        <v>21</v>
      </c>
      <c r="D786" s="32" t="s">
        <v>27</v>
      </c>
      <c r="E786" s="33">
        <v>8061669.2799999993</v>
      </c>
      <c r="F786" s="33">
        <v>6449335.4239999996</v>
      </c>
      <c r="G786" s="34" t="str">
        <f t="shared" si="36"/>
        <v>Esta perdido</v>
      </c>
      <c r="H786" s="34">
        <f t="shared" si="37"/>
        <v>0</v>
      </c>
      <c r="I786" s="34" t="str">
        <f t="shared" si="38"/>
        <v>DEBE PROMOVERSE</v>
      </c>
    </row>
    <row r="787" spans="1:9" x14ac:dyDescent="0.35">
      <c r="A787" s="31">
        <v>38107</v>
      </c>
      <c r="B787" s="32" t="s">
        <v>15</v>
      </c>
      <c r="C787" s="32" t="s">
        <v>23</v>
      </c>
      <c r="D787" s="32" t="s">
        <v>27</v>
      </c>
      <c r="E787" s="33">
        <v>153360000</v>
      </c>
      <c r="F787" s="33">
        <v>26071200.000000004</v>
      </c>
      <c r="G787" s="34" t="str">
        <f t="shared" si="36"/>
        <v>Esta perdido</v>
      </c>
      <c r="H787" s="34">
        <f t="shared" si="37"/>
        <v>14599872.000000004</v>
      </c>
      <c r="I787" s="34">
        <f t="shared" si="38"/>
        <v>127288800</v>
      </c>
    </row>
    <row r="788" spans="1:9" x14ac:dyDescent="0.35">
      <c r="A788" s="31">
        <v>38107</v>
      </c>
      <c r="B788" s="32" t="s">
        <v>38</v>
      </c>
      <c r="C788" s="32" t="s">
        <v>26</v>
      </c>
      <c r="D788" s="32" t="s">
        <v>19</v>
      </c>
      <c r="E788" s="33">
        <v>21762300</v>
      </c>
      <c r="F788" s="33">
        <v>2937910.5</v>
      </c>
      <c r="G788" s="34" t="str">
        <f t="shared" si="36"/>
        <v>Esta perdido</v>
      </c>
      <c r="H788" s="34">
        <f t="shared" si="37"/>
        <v>0</v>
      </c>
      <c r="I788" s="34" t="str">
        <f t="shared" si="38"/>
        <v>DEBE PROMOVERSE</v>
      </c>
    </row>
    <row r="789" spans="1:9" x14ac:dyDescent="0.35">
      <c r="A789" s="31">
        <v>38107</v>
      </c>
      <c r="B789" s="32" t="s">
        <v>32</v>
      </c>
      <c r="C789" s="32" t="s">
        <v>16</v>
      </c>
      <c r="D789" s="32" t="s">
        <v>19</v>
      </c>
      <c r="E789" s="33">
        <v>4256376.32</v>
      </c>
      <c r="F789" s="33">
        <v>212818.81600000002</v>
      </c>
      <c r="G789" s="34" t="str">
        <f t="shared" si="36"/>
        <v>Esta perdido</v>
      </c>
      <c r="H789" s="34">
        <f t="shared" si="37"/>
        <v>0</v>
      </c>
      <c r="I789" s="34" t="str">
        <f t="shared" si="38"/>
        <v>DEBE PROMOVERSE</v>
      </c>
    </row>
    <row r="790" spans="1:9" x14ac:dyDescent="0.35">
      <c r="A790" s="31">
        <v>38107</v>
      </c>
      <c r="B790" s="32" t="s">
        <v>12</v>
      </c>
      <c r="C790" s="32" t="s">
        <v>30</v>
      </c>
      <c r="D790" s="32" t="s">
        <v>17</v>
      </c>
      <c r="E790" s="33">
        <v>2165778.44</v>
      </c>
      <c r="F790" s="33">
        <v>108288.92200000001</v>
      </c>
      <c r="G790" s="34" t="str">
        <f t="shared" si="36"/>
        <v>Esta perdido</v>
      </c>
      <c r="H790" s="34">
        <f t="shared" si="37"/>
        <v>36060.211025999997</v>
      </c>
      <c r="I790" s="34" t="str">
        <f t="shared" si="38"/>
        <v>DEBE PROMOVERSE</v>
      </c>
    </row>
    <row r="791" spans="1:9" x14ac:dyDescent="0.35">
      <c r="A791" s="31">
        <v>38107</v>
      </c>
      <c r="B791" s="32" t="s">
        <v>29</v>
      </c>
      <c r="C791" s="32" t="s">
        <v>31</v>
      </c>
      <c r="D791" s="32" t="s">
        <v>17</v>
      </c>
      <c r="E791" s="33">
        <v>82295999.999999896</v>
      </c>
      <c r="F791" s="33">
        <v>13990319.999999983</v>
      </c>
      <c r="G791" s="34" t="str">
        <f t="shared" si="36"/>
        <v>Esta perdido</v>
      </c>
      <c r="H791" s="34">
        <f t="shared" si="37"/>
        <v>0</v>
      </c>
      <c r="I791" s="34">
        <f t="shared" si="38"/>
        <v>68305679.999999911</v>
      </c>
    </row>
    <row r="792" spans="1:9" x14ac:dyDescent="0.35">
      <c r="A792" s="31">
        <v>38107</v>
      </c>
      <c r="B792" s="32" t="s">
        <v>34</v>
      </c>
      <c r="C792" s="32" t="s">
        <v>43</v>
      </c>
      <c r="D792" s="32" t="s">
        <v>17</v>
      </c>
      <c r="E792" s="33">
        <v>8963835.9999999888</v>
      </c>
      <c r="F792" s="33">
        <v>7171068.7999999914</v>
      </c>
      <c r="G792" s="34" t="str">
        <f t="shared" si="36"/>
        <v>Esta perdido</v>
      </c>
      <c r="H792" s="34">
        <f t="shared" si="37"/>
        <v>2387965.9103999967</v>
      </c>
      <c r="I792" s="34" t="str">
        <f t="shared" si="38"/>
        <v>DEBE PROMOVERSE</v>
      </c>
    </row>
    <row r="793" spans="1:9" x14ac:dyDescent="0.35">
      <c r="A793" s="31">
        <v>38107</v>
      </c>
      <c r="B793" s="32" t="s">
        <v>41</v>
      </c>
      <c r="C793" s="32" t="s">
        <v>13</v>
      </c>
      <c r="D793" s="32" t="s">
        <v>14</v>
      </c>
      <c r="E793" s="33">
        <v>170207999.99999979</v>
      </c>
      <c r="F793" s="33">
        <v>28935359.999999966</v>
      </c>
      <c r="G793" s="34" t="str">
        <f t="shared" si="36"/>
        <v>Esta perdido</v>
      </c>
      <c r="H793" s="34">
        <f t="shared" si="37"/>
        <v>0</v>
      </c>
      <c r="I793" s="34">
        <f t="shared" si="38"/>
        <v>141272639.99999982</v>
      </c>
    </row>
    <row r="794" spans="1:9" x14ac:dyDescent="0.35">
      <c r="A794" s="31">
        <v>38107</v>
      </c>
      <c r="B794" s="32" t="s">
        <v>40</v>
      </c>
      <c r="C794" s="32" t="s">
        <v>39</v>
      </c>
      <c r="D794" s="32" t="s">
        <v>14</v>
      </c>
      <c r="E794" s="33">
        <v>24110099.999999966</v>
      </c>
      <c r="F794" s="33">
        <v>3254863.4999999958</v>
      </c>
      <c r="G794" s="34" t="str">
        <f t="shared" si="36"/>
        <v>Esta perdido</v>
      </c>
      <c r="H794" s="34">
        <f t="shared" si="37"/>
        <v>0</v>
      </c>
      <c r="I794" s="34" t="str">
        <f t="shared" si="38"/>
        <v>DEBE PROMOVERSE</v>
      </c>
    </row>
    <row r="795" spans="1:9" x14ac:dyDescent="0.35">
      <c r="A795" s="31">
        <v>38107</v>
      </c>
      <c r="B795" s="32" t="s">
        <v>33</v>
      </c>
      <c r="C795" s="32" t="s">
        <v>18</v>
      </c>
      <c r="D795" s="32" t="s">
        <v>22</v>
      </c>
      <c r="E795" s="33">
        <v>4707459.6799999941</v>
      </c>
      <c r="F795" s="33">
        <v>235372.98399999971</v>
      </c>
      <c r="G795" s="34" t="str">
        <f t="shared" si="36"/>
        <v>Esta perdido</v>
      </c>
      <c r="H795" s="34">
        <f t="shared" si="37"/>
        <v>131808.87103999985</v>
      </c>
      <c r="I795" s="34" t="str">
        <f t="shared" si="38"/>
        <v>DEBE PROMOVERSE</v>
      </c>
    </row>
    <row r="796" spans="1:9" x14ac:dyDescent="0.35">
      <c r="A796" s="31">
        <v>38107</v>
      </c>
      <c r="B796" s="32" t="s">
        <v>25</v>
      </c>
      <c r="C796" s="32" t="s">
        <v>21</v>
      </c>
      <c r="D796" s="32" t="s">
        <v>22</v>
      </c>
      <c r="E796" s="33">
        <v>2391320.12</v>
      </c>
      <c r="F796" s="33">
        <v>119566.00600000001</v>
      </c>
      <c r="G796" s="34" t="str">
        <f t="shared" si="36"/>
        <v>Esta perdido</v>
      </c>
      <c r="H796" s="34">
        <f t="shared" si="37"/>
        <v>0</v>
      </c>
      <c r="I796" s="34" t="str">
        <f t="shared" si="38"/>
        <v>DEBE PROMOVERSE</v>
      </c>
    </row>
    <row r="797" spans="1:9" x14ac:dyDescent="0.35">
      <c r="A797" s="31">
        <v>38107</v>
      </c>
      <c r="B797" s="32" t="s">
        <v>36</v>
      </c>
      <c r="C797" s="32" t="s">
        <v>23</v>
      </c>
      <c r="D797" s="32" t="s">
        <v>28</v>
      </c>
      <c r="E797" s="33">
        <v>90719999.999999896</v>
      </c>
      <c r="F797" s="33">
        <v>15422399.999999983</v>
      </c>
      <c r="G797" s="34" t="str">
        <f t="shared" si="36"/>
        <v>Esta perdido</v>
      </c>
      <c r="H797" s="34">
        <f t="shared" si="37"/>
        <v>0</v>
      </c>
      <c r="I797" s="34">
        <f t="shared" si="38"/>
        <v>75297599.999999911</v>
      </c>
    </row>
    <row r="798" spans="1:9" x14ac:dyDescent="0.35">
      <c r="A798" s="31">
        <v>38107</v>
      </c>
      <c r="B798" s="32" t="s">
        <v>37</v>
      </c>
      <c r="C798" s="32" t="s">
        <v>26</v>
      </c>
      <c r="D798" s="32" t="s">
        <v>28</v>
      </c>
      <c r="E798" s="33">
        <v>9866002.7199999895</v>
      </c>
      <c r="F798" s="33">
        <v>7892802.1759999916</v>
      </c>
      <c r="G798" s="34" t="str">
        <f t="shared" si="36"/>
        <v>Esta perdido</v>
      </c>
      <c r="H798" s="34">
        <f t="shared" si="37"/>
        <v>0</v>
      </c>
      <c r="I798" s="34" t="str">
        <f t="shared" si="38"/>
        <v>DEBE PROMOVERSE</v>
      </c>
    </row>
    <row r="799" spans="1:9" x14ac:dyDescent="0.35">
      <c r="A799" s="31">
        <v>38107</v>
      </c>
      <c r="B799" s="32" t="s">
        <v>35</v>
      </c>
      <c r="C799" s="32" t="s">
        <v>16</v>
      </c>
      <c r="D799" s="32" t="s">
        <v>24</v>
      </c>
      <c r="E799" s="33">
        <v>187055999.99999976</v>
      </c>
      <c r="F799" s="33">
        <v>31799519.999999963</v>
      </c>
      <c r="G799" s="34" t="str">
        <f t="shared" si="36"/>
        <v>Esta perdido</v>
      </c>
      <c r="H799" s="34">
        <f t="shared" si="37"/>
        <v>0</v>
      </c>
      <c r="I799" s="34">
        <f t="shared" si="38"/>
        <v>155256479.99999979</v>
      </c>
    </row>
    <row r="800" spans="1:9" x14ac:dyDescent="0.35">
      <c r="A800" s="31">
        <v>38107</v>
      </c>
      <c r="B800" s="32" t="s">
        <v>38</v>
      </c>
      <c r="C800" s="32" t="s">
        <v>30</v>
      </c>
      <c r="D800" s="32" t="s">
        <v>24</v>
      </c>
      <c r="E800" s="33">
        <v>26457899.99999997</v>
      </c>
      <c r="F800" s="33">
        <v>3571816.4999999963</v>
      </c>
      <c r="G800" s="34" t="str">
        <f t="shared" si="36"/>
        <v>Esta perdido</v>
      </c>
      <c r="H800" s="34">
        <f t="shared" si="37"/>
        <v>0</v>
      </c>
      <c r="I800" s="34" t="str">
        <f t="shared" si="38"/>
        <v>DEBE PROMOVERSE</v>
      </c>
    </row>
    <row r="801" spans="1:9" x14ac:dyDescent="0.35">
      <c r="A801" s="31">
        <v>38107</v>
      </c>
      <c r="B801" s="32" t="s">
        <v>32</v>
      </c>
      <c r="C801" s="32" t="s">
        <v>31</v>
      </c>
      <c r="D801" s="32" t="s">
        <v>27</v>
      </c>
      <c r="E801" s="33">
        <v>5158543.0399999935</v>
      </c>
      <c r="F801" s="33">
        <v>4126834.4319999949</v>
      </c>
      <c r="G801" s="34" t="str">
        <f t="shared" si="36"/>
        <v>Esta perdido</v>
      </c>
      <c r="H801" s="34">
        <f t="shared" si="37"/>
        <v>0</v>
      </c>
      <c r="I801" s="34" t="str">
        <f t="shared" si="38"/>
        <v>DEBE PROMOVERSE</v>
      </c>
    </row>
    <row r="802" spans="1:9" x14ac:dyDescent="0.35">
      <c r="A802" s="31">
        <v>38107</v>
      </c>
      <c r="B802" s="32" t="s">
        <v>12</v>
      </c>
      <c r="C802" s="32" t="s">
        <v>43</v>
      </c>
      <c r="D802" s="32" t="s">
        <v>27</v>
      </c>
      <c r="E802" s="33">
        <v>2616861.7999999998</v>
      </c>
      <c r="F802" s="33">
        <v>130843.09</v>
      </c>
      <c r="G802" s="34" t="str">
        <f t="shared" si="36"/>
        <v>Esta perdido</v>
      </c>
      <c r="H802" s="34">
        <f t="shared" si="37"/>
        <v>43570.748969999993</v>
      </c>
      <c r="I802" s="34" t="str">
        <f t="shared" si="38"/>
        <v>DEBE PROMOVERSE</v>
      </c>
    </row>
    <row r="803" spans="1:9" x14ac:dyDescent="0.35">
      <c r="A803" s="31">
        <v>38107</v>
      </c>
      <c r="B803" s="32" t="s">
        <v>29</v>
      </c>
      <c r="C803" s="32" t="s">
        <v>13</v>
      </c>
      <c r="D803" s="32" t="s">
        <v>19</v>
      </c>
      <c r="E803" s="33">
        <v>99143999.999999896</v>
      </c>
      <c r="F803" s="33">
        <v>16854479.999999985</v>
      </c>
      <c r="G803" s="34" t="str">
        <f t="shared" si="36"/>
        <v>Esta perdido</v>
      </c>
      <c r="H803" s="34">
        <f t="shared" si="37"/>
        <v>0</v>
      </c>
      <c r="I803" s="34">
        <f t="shared" si="38"/>
        <v>82289519.999999911</v>
      </c>
    </row>
    <row r="804" spans="1:9" x14ac:dyDescent="0.35">
      <c r="A804" s="31">
        <v>38107</v>
      </c>
      <c r="B804" s="32" t="s">
        <v>34</v>
      </c>
      <c r="C804" s="32" t="s">
        <v>39</v>
      </c>
      <c r="D804" s="32" t="s">
        <v>19</v>
      </c>
      <c r="E804" s="33">
        <v>10768169.439999988</v>
      </c>
      <c r="F804" s="33">
        <v>1076816.943999999</v>
      </c>
      <c r="G804" s="34" t="str">
        <f t="shared" si="36"/>
        <v>Esta perdido</v>
      </c>
      <c r="H804" s="34">
        <f t="shared" si="37"/>
        <v>358580.04235199961</v>
      </c>
      <c r="I804" s="34" t="str">
        <f t="shared" si="38"/>
        <v>DEBE PROMOVERSE</v>
      </c>
    </row>
    <row r="805" spans="1:9" x14ac:dyDescent="0.35">
      <c r="A805" s="31">
        <v>38107</v>
      </c>
      <c r="B805" s="32" t="s">
        <v>41</v>
      </c>
      <c r="C805" s="32" t="s">
        <v>18</v>
      </c>
      <c r="D805" s="32" t="s">
        <v>17</v>
      </c>
      <c r="E805" s="33">
        <v>203903999.99999979</v>
      </c>
      <c r="F805" s="33">
        <v>34663679.99999997</v>
      </c>
      <c r="G805" s="34" t="str">
        <f t="shared" si="36"/>
        <v>Esta perdido</v>
      </c>
      <c r="H805" s="34">
        <f t="shared" si="37"/>
        <v>0</v>
      </c>
      <c r="I805" s="34">
        <f t="shared" si="38"/>
        <v>169240319.99999982</v>
      </c>
    </row>
    <row r="806" spans="1:9" x14ac:dyDescent="0.35">
      <c r="A806" s="31">
        <v>38107</v>
      </c>
      <c r="B806" s="32" t="s">
        <v>40</v>
      </c>
      <c r="C806" s="32" t="s">
        <v>21</v>
      </c>
      <c r="D806" s="32" t="s">
        <v>17</v>
      </c>
      <c r="E806" s="33">
        <v>3010000</v>
      </c>
      <c r="F806" s="33">
        <v>150500</v>
      </c>
      <c r="G806" s="34" t="str">
        <f t="shared" si="36"/>
        <v>Esta perdido</v>
      </c>
      <c r="H806" s="34">
        <f t="shared" si="37"/>
        <v>0</v>
      </c>
      <c r="I806" s="34" t="str">
        <f t="shared" si="38"/>
        <v>DEBE PROMOVERSE</v>
      </c>
    </row>
    <row r="807" spans="1:9" x14ac:dyDescent="0.35">
      <c r="A807" s="31">
        <v>38107</v>
      </c>
      <c r="B807" s="32" t="s">
        <v>33</v>
      </c>
      <c r="C807" s="32" t="s">
        <v>23</v>
      </c>
      <c r="D807" s="32" t="s">
        <v>17</v>
      </c>
      <c r="E807" s="33">
        <v>1156624</v>
      </c>
      <c r="F807" s="33">
        <v>57831.200000000004</v>
      </c>
      <c r="G807" s="34" t="str">
        <f t="shared" si="36"/>
        <v>Esta perdido</v>
      </c>
      <c r="H807" s="34">
        <f t="shared" si="37"/>
        <v>32385.472000000005</v>
      </c>
      <c r="I807" s="34" t="str">
        <f t="shared" si="38"/>
        <v>DEBE PROMOVERSE</v>
      </c>
    </row>
    <row r="808" spans="1:9" x14ac:dyDescent="0.35">
      <c r="A808" s="31">
        <v>38107</v>
      </c>
      <c r="B808" s="32" t="s">
        <v>25</v>
      </c>
      <c r="C808" s="32" t="s">
        <v>26</v>
      </c>
      <c r="D808" s="32" t="s">
        <v>14</v>
      </c>
      <c r="E808" s="33">
        <v>867468</v>
      </c>
      <c r="F808" s="33">
        <v>8674.68</v>
      </c>
      <c r="G808" s="34" t="str">
        <f t="shared" si="36"/>
        <v>Esta perdido</v>
      </c>
      <c r="H808" s="34">
        <f t="shared" si="37"/>
        <v>0</v>
      </c>
      <c r="I808" s="34" t="str">
        <f t="shared" si="38"/>
        <v>DEBE PROMOVERSE</v>
      </c>
    </row>
    <row r="809" spans="1:9" x14ac:dyDescent="0.35">
      <c r="A809" s="31">
        <v>38107</v>
      </c>
      <c r="B809" s="32" t="s">
        <v>36</v>
      </c>
      <c r="C809" s="32" t="s">
        <v>26</v>
      </c>
      <c r="D809" s="32" t="s">
        <v>14</v>
      </c>
      <c r="E809" s="33">
        <v>43200000</v>
      </c>
      <c r="F809" s="33">
        <v>6480000</v>
      </c>
      <c r="G809" s="34" t="str">
        <f t="shared" si="36"/>
        <v>Esta perdido</v>
      </c>
      <c r="H809" s="34">
        <f t="shared" si="37"/>
        <v>0</v>
      </c>
      <c r="I809" s="34">
        <f t="shared" si="38"/>
        <v>36720000</v>
      </c>
    </row>
    <row r="810" spans="1:9" x14ac:dyDescent="0.35">
      <c r="A810" s="31">
        <v>38107</v>
      </c>
      <c r="B810" s="32" t="s">
        <v>37</v>
      </c>
      <c r="C810" s="32" t="s">
        <v>16</v>
      </c>
      <c r="D810" s="32" t="s">
        <v>22</v>
      </c>
      <c r="E810" s="33">
        <v>5783120</v>
      </c>
      <c r="F810" s="33">
        <v>4626496</v>
      </c>
      <c r="G810" s="34" t="str">
        <f t="shared" si="36"/>
        <v>Esta perdido</v>
      </c>
      <c r="H810" s="34">
        <f t="shared" si="37"/>
        <v>0</v>
      </c>
      <c r="I810" s="34" t="str">
        <f t="shared" si="38"/>
        <v>DEBE PROMOVERSE</v>
      </c>
    </row>
    <row r="811" spans="1:9" x14ac:dyDescent="0.35">
      <c r="A811" s="31">
        <v>38107</v>
      </c>
      <c r="B811" s="32" t="s">
        <v>35</v>
      </c>
      <c r="C811" s="32" t="s">
        <v>30</v>
      </c>
      <c r="D811" s="32" t="s">
        <v>22</v>
      </c>
      <c r="E811" s="33">
        <v>129600000</v>
      </c>
      <c r="F811" s="33">
        <v>22032000</v>
      </c>
      <c r="G811" s="34" t="str">
        <f t="shared" si="36"/>
        <v>Esta perdido</v>
      </c>
      <c r="H811" s="34">
        <f t="shared" si="37"/>
        <v>0</v>
      </c>
      <c r="I811" s="34">
        <f t="shared" si="38"/>
        <v>107568000</v>
      </c>
    </row>
    <row r="812" spans="1:9" x14ac:dyDescent="0.35">
      <c r="A812" s="31">
        <v>38107</v>
      </c>
      <c r="B812" s="32" t="s">
        <v>42</v>
      </c>
      <c r="C812" s="32" t="s">
        <v>31</v>
      </c>
      <c r="D812" s="32" t="s">
        <v>28</v>
      </c>
      <c r="E812" s="33">
        <v>21070000</v>
      </c>
      <c r="F812" s="33">
        <v>2844450</v>
      </c>
      <c r="G812" s="34" t="str">
        <f t="shared" si="36"/>
        <v>Esta perdido</v>
      </c>
      <c r="H812" s="34">
        <f t="shared" si="37"/>
        <v>0</v>
      </c>
      <c r="I812" s="34" t="str">
        <f t="shared" si="38"/>
        <v>DEBE PROMOVERSE</v>
      </c>
    </row>
    <row r="813" spans="1:9" x14ac:dyDescent="0.35">
      <c r="A813" s="31">
        <v>38107</v>
      </c>
      <c r="B813" s="32" t="s">
        <v>20</v>
      </c>
      <c r="C813" s="32" t="s">
        <v>43</v>
      </c>
      <c r="D813" s="32" t="s">
        <v>28</v>
      </c>
      <c r="E813" s="33">
        <v>4626496</v>
      </c>
      <c r="F813" s="33">
        <v>231324.80000000002</v>
      </c>
      <c r="G813" s="34" t="str">
        <f t="shared" si="36"/>
        <v>Esta perdido</v>
      </c>
      <c r="H813" s="34">
        <f t="shared" si="37"/>
        <v>0</v>
      </c>
      <c r="I813" s="34" t="str">
        <f t="shared" si="38"/>
        <v>DEBE PROMOVERSE</v>
      </c>
    </row>
    <row r="814" spans="1:9" x14ac:dyDescent="0.35">
      <c r="A814" s="31">
        <v>38107</v>
      </c>
      <c r="B814" s="32" t="s">
        <v>15</v>
      </c>
      <c r="C814" s="32" t="s">
        <v>13</v>
      </c>
      <c r="D814" s="32" t="s">
        <v>24</v>
      </c>
      <c r="E814" s="33">
        <v>2602404</v>
      </c>
      <c r="F814" s="33">
        <v>130120.20000000001</v>
      </c>
      <c r="G814" s="34" t="str">
        <f t="shared" si="36"/>
        <v>Esta perdido</v>
      </c>
      <c r="H814" s="34">
        <f t="shared" si="37"/>
        <v>72867.31200000002</v>
      </c>
      <c r="I814" s="34" t="str">
        <f t="shared" si="38"/>
        <v>DEBE PROMOVERSE</v>
      </c>
    </row>
    <row r="815" spans="1:9" x14ac:dyDescent="0.35">
      <c r="A815" s="31">
        <v>38107</v>
      </c>
      <c r="B815" s="32" t="s">
        <v>38</v>
      </c>
      <c r="C815" s="32" t="s">
        <v>18</v>
      </c>
      <c r="D815" s="32" t="s">
        <v>24</v>
      </c>
      <c r="E815" s="33">
        <v>108000000</v>
      </c>
      <c r="F815" s="33">
        <v>18360000</v>
      </c>
      <c r="G815" s="34" t="str">
        <f t="shared" si="36"/>
        <v>Esta perdido</v>
      </c>
      <c r="H815" s="34">
        <f t="shared" si="37"/>
        <v>0</v>
      </c>
      <c r="I815" s="34">
        <f t="shared" si="38"/>
        <v>89640000</v>
      </c>
    </row>
    <row r="816" spans="1:9" x14ac:dyDescent="0.35">
      <c r="A816" s="31">
        <v>38107</v>
      </c>
      <c r="B816" s="32" t="s">
        <v>32</v>
      </c>
      <c r="C816" s="32" t="s">
        <v>21</v>
      </c>
      <c r="D816" s="32" t="s">
        <v>27</v>
      </c>
      <c r="E816" s="33">
        <v>12722864</v>
      </c>
      <c r="F816" s="33">
        <v>1272286.4000000001</v>
      </c>
      <c r="G816" s="34" t="str">
        <f t="shared" si="36"/>
        <v>Esta perdido</v>
      </c>
      <c r="H816" s="34">
        <f t="shared" si="37"/>
        <v>0</v>
      </c>
      <c r="I816" s="34" t="str">
        <f t="shared" si="38"/>
        <v>DEBE PROMOVERSE</v>
      </c>
    </row>
    <row r="817" spans="1:9" x14ac:dyDescent="0.35">
      <c r="A817" s="31">
        <v>38107</v>
      </c>
      <c r="B817" s="32" t="s">
        <v>12</v>
      </c>
      <c r="C817" s="32" t="s">
        <v>23</v>
      </c>
      <c r="D817" s="32" t="s">
        <v>27</v>
      </c>
      <c r="E817" s="33">
        <v>259200000</v>
      </c>
      <c r="F817" s="33">
        <v>44064000</v>
      </c>
      <c r="G817" s="34" t="str">
        <f t="shared" si="36"/>
        <v>Esta perdido</v>
      </c>
      <c r="H817" s="34">
        <f t="shared" si="37"/>
        <v>14673311.999999998</v>
      </c>
      <c r="I817" s="34">
        <f t="shared" si="38"/>
        <v>215136000</v>
      </c>
    </row>
    <row r="818" spans="1:9" x14ac:dyDescent="0.35">
      <c r="A818" s="31">
        <v>38107</v>
      </c>
      <c r="B818" s="32" t="s">
        <v>29</v>
      </c>
      <c r="C818" s="32" t="s">
        <v>26</v>
      </c>
      <c r="D818" s="32" t="s">
        <v>19</v>
      </c>
      <c r="E818" s="33">
        <v>39130000</v>
      </c>
      <c r="F818" s="33">
        <v>5869500</v>
      </c>
      <c r="G818" s="34" t="str">
        <f t="shared" si="36"/>
        <v>Esta perdido</v>
      </c>
      <c r="H818" s="34">
        <f t="shared" si="37"/>
        <v>0</v>
      </c>
      <c r="I818" s="34">
        <f t="shared" si="38"/>
        <v>33260500</v>
      </c>
    </row>
    <row r="819" spans="1:9" x14ac:dyDescent="0.35">
      <c r="A819" s="31">
        <v>38107</v>
      </c>
      <c r="B819" s="32" t="s">
        <v>34</v>
      </c>
      <c r="C819" s="32" t="s">
        <v>16</v>
      </c>
      <c r="D819" s="32" t="s">
        <v>19</v>
      </c>
      <c r="E819" s="33">
        <v>8096368</v>
      </c>
      <c r="F819" s="33">
        <v>6477094.4000000004</v>
      </c>
      <c r="G819" s="34" t="str">
        <f t="shared" si="36"/>
        <v>Esta perdido</v>
      </c>
      <c r="H819" s="34">
        <f t="shared" si="37"/>
        <v>2156872.4351999997</v>
      </c>
      <c r="I819" s="34" t="str">
        <f t="shared" si="38"/>
        <v>DEBE PROMOVERSE</v>
      </c>
    </row>
    <row r="820" spans="1:9" x14ac:dyDescent="0.35">
      <c r="A820" s="31">
        <v>38107</v>
      </c>
      <c r="B820" s="32" t="s">
        <v>41</v>
      </c>
      <c r="C820" s="32" t="s">
        <v>30</v>
      </c>
      <c r="D820" s="32" t="s">
        <v>17</v>
      </c>
      <c r="E820" s="33">
        <v>4337340</v>
      </c>
      <c r="F820" s="33">
        <v>216867</v>
      </c>
      <c r="G820" s="34" t="str">
        <f t="shared" si="36"/>
        <v>Esta perdido</v>
      </c>
      <c r="H820" s="34">
        <f t="shared" si="37"/>
        <v>0</v>
      </c>
      <c r="I820" s="34" t="str">
        <f t="shared" si="38"/>
        <v>DEBE PROMOVERSE</v>
      </c>
    </row>
    <row r="821" spans="1:9" x14ac:dyDescent="0.35">
      <c r="A821" s="31">
        <v>38107</v>
      </c>
      <c r="B821" s="32" t="s">
        <v>40</v>
      </c>
      <c r="C821" s="32" t="s">
        <v>31</v>
      </c>
      <c r="D821" s="32" t="s">
        <v>17</v>
      </c>
      <c r="E821" s="33">
        <v>172800000</v>
      </c>
      <c r="F821" s="33">
        <v>29376000.000000004</v>
      </c>
      <c r="G821" s="34" t="str">
        <f t="shared" si="36"/>
        <v>Esta perdido</v>
      </c>
      <c r="H821" s="34">
        <f t="shared" si="37"/>
        <v>0</v>
      </c>
      <c r="I821" s="34">
        <f t="shared" si="38"/>
        <v>143424000</v>
      </c>
    </row>
    <row r="822" spans="1:9" x14ac:dyDescent="0.35">
      <c r="A822" s="31">
        <v>38107</v>
      </c>
      <c r="B822" s="32" t="s">
        <v>33</v>
      </c>
      <c r="C822" s="32" t="s">
        <v>43</v>
      </c>
      <c r="D822" s="32" t="s">
        <v>17</v>
      </c>
      <c r="E822" s="33">
        <v>19662608</v>
      </c>
      <c r="F822" s="33">
        <v>1966260.8</v>
      </c>
      <c r="G822" s="34" t="str">
        <f t="shared" si="36"/>
        <v>Esta perdido</v>
      </c>
      <c r="H822" s="34">
        <f t="shared" si="37"/>
        <v>1101106.0480000002</v>
      </c>
      <c r="I822" s="34" t="str">
        <f t="shared" si="38"/>
        <v>DEBE PROMOVERSE</v>
      </c>
    </row>
    <row r="823" spans="1:9" x14ac:dyDescent="0.35">
      <c r="A823" s="31">
        <v>38107</v>
      </c>
      <c r="B823" s="32" t="s">
        <v>25</v>
      </c>
      <c r="C823" s="32" t="s">
        <v>13</v>
      </c>
      <c r="D823" s="32" t="s">
        <v>14</v>
      </c>
      <c r="E823" s="33">
        <v>388800000</v>
      </c>
      <c r="F823" s="33">
        <v>66096000.000000007</v>
      </c>
      <c r="G823" s="34" t="str">
        <f t="shared" si="36"/>
        <v>Esta perdido</v>
      </c>
      <c r="H823" s="34">
        <f t="shared" si="37"/>
        <v>0</v>
      </c>
      <c r="I823" s="34">
        <f t="shared" si="38"/>
        <v>322704000</v>
      </c>
    </row>
    <row r="824" spans="1:9" x14ac:dyDescent="0.35">
      <c r="A824" s="31">
        <v>38107</v>
      </c>
      <c r="B824" s="32" t="s">
        <v>36</v>
      </c>
      <c r="C824" s="32" t="s">
        <v>39</v>
      </c>
      <c r="D824" s="32" t="s">
        <v>14</v>
      </c>
      <c r="E824" s="33">
        <v>57190000</v>
      </c>
      <c r="F824" s="33">
        <v>9722300</v>
      </c>
      <c r="G824" s="34" t="str">
        <f t="shared" si="36"/>
        <v>Esta perdido</v>
      </c>
      <c r="H824" s="34">
        <f t="shared" si="37"/>
        <v>0</v>
      </c>
      <c r="I824" s="34">
        <f t="shared" si="38"/>
        <v>47467700</v>
      </c>
    </row>
    <row r="825" spans="1:9" x14ac:dyDescent="0.35">
      <c r="A825" s="31">
        <v>38107</v>
      </c>
      <c r="B825" s="32" t="s">
        <v>37</v>
      </c>
      <c r="C825" s="32" t="s">
        <v>18</v>
      </c>
      <c r="D825" s="32" t="s">
        <v>22</v>
      </c>
      <c r="E825" s="33">
        <v>11566240</v>
      </c>
      <c r="F825" s="33">
        <v>1156624</v>
      </c>
      <c r="G825" s="34" t="str">
        <f t="shared" si="36"/>
        <v>Esta perdido</v>
      </c>
      <c r="H825" s="34">
        <f t="shared" si="37"/>
        <v>0</v>
      </c>
      <c r="I825" s="34" t="str">
        <f t="shared" si="38"/>
        <v>DEBE PROMOVERSE</v>
      </c>
    </row>
    <row r="826" spans="1:9" x14ac:dyDescent="0.35">
      <c r="A826" s="31">
        <v>38107</v>
      </c>
      <c r="B826" s="32" t="s">
        <v>35</v>
      </c>
      <c r="C826" s="32" t="s">
        <v>21</v>
      </c>
      <c r="D826" s="32" t="s">
        <v>22</v>
      </c>
      <c r="E826" s="33">
        <v>6072276</v>
      </c>
      <c r="F826" s="33">
        <v>4857820.8</v>
      </c>
      <c r="G826" s="34" t="str">
        <f t="shared" si="36"/>
        <v>Esta perdido</v>
      </c>
      <c r="H826" s="34">
        <f t="shared" si="37"/>
        <v>0</v>
      </c>
      <c r="I826" s="34" t="str">
        <f t="shared" si="38"/>
        <v>DEBE PROMOVERSE</v>
      </c>
    </row>
    <row r="827" spans="1:9" x14ac:dyDescent="0.35">
      <c r="A827" s="31">
        <v>38107</v>
      </c>
      <c r="B827" s="32" t="s">
        <v>38</v>
      </c>
      <c r="C827" s="32" t="s">
        <v>23</v>
      </c>
      <c r="D827" s="32" t="s">
        <v>28</v>
      </c>
      <c r="E827" s="33">
        <v>237600000</v>
      </c>
      <c r="F827" s="33">
        <v>40392000</v>
      </c>
      <c r="G827" s="34" t="str">
        <f t="shared" si="36"/>
        <v>Esta perdido</v>
      </c>
      <c r="H827" s="34">
        <f t="shared" si="37"/>
        <v>0</v>
      </c>
      <c r="I827" s="34">
        <f t="shared" si="38"/>
        <v>197208000</v>
      </c>
    </row>
    <row r="828" spans="1:9" x14ac:dyDescent="0.35">
      <c r="A828" s="31">
        <v>38107</v>
      </c>
      <c r="B828" s="32" t="s">
        <v>32</v>
      </c>
      <c r="C828" s="32" t="s">
        <v>26</v>
      </c>
      <c r="D828" s="32" t="s">
        <v>28</v>
      </c>
      <c r="E828" s="33">
        <v>1734936</v>
      </c>
      <c r="F828" s="33">
        <v>86746.8</v>
      </c>
      <c r="G828" s="34" t="str">
        <f t="shared" si="36"/>
        <v>Esta perdido</v>
      </c>
      <c r="H828" s="34">
        <f t="shared" si="37"/>
        <v>0</v>
      </c>
      <c r="I828" s="34" t="str">
        <f t="shared" si="38"/>
        <v>DEBE PROMOVERSE</v>
      </c>
    </row>
    <row r="829" spans="1:9" x14ac:dyDescent="0.35">
      <c r="A829" s="31">
        <v>38107</v>
      </c>
      <c r="B829" s="32" t="s">
        <v>12</v>
      </c>
      <c r="C829" s="32" t="s">
        <v>16</v>
      </c>
      <c r="D829" s="32" t="s">
        <v>24</v>
      </c>
      <c r="E829" s="33">
        <v>58320000.000000007</v>
      </c>
      <c r="F829" s="33">
        <v>9914400.0000000019</v>
      </c>
      <c r="G829" s="34" t="str">
        <f t="shared" si="36"/>
        <v>Esta perdido</v>
      </c>
      <c r="H829" s="34">
        <f t="shared" si="37"/>
        <v>3301495.2</v>
      </c>
      <c r="I829" s="34">
        <f t="shared" si="38"/>
        <v>48405600.000000007</v>
      </c>
    </row>
    <row r="830" spans="1:9" x14ac:dyDescent="0.35">
      <c r="A830" s="31">
        <v>38107</v>
      </c>
      <c r="B830" s="32" t="s">
        <v>29</v>
      </c>
      <c r="C830" s="32" t="s">
        <v>30</v>
      </c>
      <c r="D830" s="32" t="s">
        <v>24</v>
      </c>
      <c r="E830" s="33">
        <v>11739000</v>
      </c>
      <c r="F830" s="33">
        <v>1173900</v>
      </c>
      <c r="G830" s="34" t="str">
        <f t="shared" si="36"/>
        <v>Esta perdido</v>
      </c>
      <c r="H830" s="34">
        <f t="shared" si="37"/>
        <v>0</v>
      </c>
      <c r="I830" s="34" t="str">
        <f t="shared" si="38"/>
        <v>DEBE PROMOVERSE</v>
      </c>
    </row>
    <row r="831" spans="1:9" x14ac:dyDescent="0.35">
      <c r="A831" s="31">
        <v>38107</v>
      </c>
      <c r="B831" s="32" t="s">
        <v>34</v>
      </c>
      <c r="C831" s="32" t="s">
        <v>31</v>
      </c>
      <c r="D831" s="32" t="s">
        <v>27</v>
      </c>
      <c r="E831" s="33">
        <v>2949391.2</v>
      </c>
      <c r="F831" s="33">
        <v>147469.56000000003</v>
      </c>
      <c r="G831" s="34" t="str">
        <f t="shared" si="36"/>
        <v>Esta perdido</v>
      </c>
      <c r="H831" s="34">
        <f t="shared" si="37"/>
        <v>49107.36348</v>
      </c>
      <c r="I831" s="34" t="str">
        <f t="shared" si="38"/>
        <v>DEBE PROMOVERSE</v>
      </c>
    </row>
    <row r="832" spans="1:9" x14ac:dyDescent="0.35">
      <c r="A832" s="31">
        <v>38107</v>
      </c>
      <c r="B832" s="32" t="s">
        <v>41</v>
      </c>
      <c r="C832" s="32" t="s">
        <v>43</v>
      </c>
      <c r="D832" s="32" t="s">
        <v>27</v>
      </c>
      <c r="E832" s="33">
        <v>1821682.8</v>
      </c>
      <c r="F832" s="33">
        <v>91084.140000000014</v>
      </c>
      <c r="G832" s="34" t="str">
        <f t="shared" si="36"/>
        <v>Esta perdido</v>
      </c>
      <c r="H832" s="34">
        <f t="shared" si="37"/>
        <v>0</v>
      </c>
      <c r="I832" s="34" t="str">
        <f t="shared" si="38"/>
        <v>DEBE PROMOVERSE</v>
      </c>
    </row>
    <row r="833" spans="1:9" x14ac:dyDescent="0.35">
      <c r="A833" s="31">
        <v>38107</v>
      </c>
      <c r="B833" s="32" t="s">
        <v>40</v>
      </c>
      <c r="C833" s="32" t="s">
        <v>13</v>
      </c>
      <c r="D833" s="32" t="s">
        <v>19</v>
      </c>
      <c r="E833" s="33">
        <v>81000000</v>
      </c>
      <c r="F833" s="33">
        <v>13770000.000000002</v>
      </c>
      <c r="G833" s="34" t="str">
        <f t="shared" si="36"/>
        <v>Esta perdido</v>
      </c>
      <c r="H833" s="34">
        <f t="shared" si="37"/>
        <v>0</v>
      </c>
      <c r="I833" s="34">
        <f t="shared" si="38"/>
        <v>67230000</v>
      </c>
    </row>
    <row r="834" spans="1:9" x14ac:dyDescent="0.35">
      <c r="A834" s="31">
        <v>38138</v>
      </c>
      <c r="B834" s="32" t="s">
        <v>33</v>
      </c>
      <c r="C834" s="32" t="s">
        <v>39</v>
      </c>
      <c r="D834" s="32" t="s">
        <v>19</v>
      </c>
      <c r="E834" s="33">
        <v>10062628.799999999</v>
      </c>
      <c r="F834" s="33">
        <v>1006262.8799999999</v>
      </c>
      <c r="G834" s="34" t="str">
        <f t="shared" si="36"/>
        <v>Esta perdido</v>
      </c>
      <c r="H834" s="34">
        <f t="shared" si="37"/>
        <v>563507.21279999998</v>
      </c>
      <c r="I834" s="34" t="str">
        <f t="shared" si="38"/>
        <v>DEBE PROMOVERSE</v>
      </c>
    </row>
    <row r="835" spans="1:9" x14ac:dyDescent="0.35">
      <c r="A835" s="31">
        <v>38138</v>
      </c>
      <c r="B835" s="32" t="s">
        <v>25</v>
      </c>
      <c r="C835" s="32" t="s">
        <v>18</v>
      </c>
      <c r="D835" s="32" t="s">
        <v>17</v>
      </c>
      <c r="E835" s="33">
        <v>213840000</v>
      </c>
      <c r="F835" s="33">
        <v>36352800</v>
      </c>
      <c r="G835" s="34" t="str">
        <f t="shared" si="36"/>
        <v>Esta perdido</v>
      </c>
      <c r="H835" s="34">
        <f t="shared" si="37"/>
        <v>0</v>
      </c>
      <c r="I835" s="34">
        <f t="shared" si="38"/>
        <v>177487200</v>
      </c>
    </row>
    <row r="836" spans="1:9" x14ac:dyDescent="0.35">
      <c r="A836" s="31">
        <v>38138</v>
      </c>
      <c r="B836" s="32" t="s">
        <v>36</v>
      </c>
      <c r="C836" s="32" t="s">
        <v>21</v>
      </c>
      <c r="D836" s="32" t="s">
        <v>17</v>
      </c>
      <c r="E836" s="33">
        <v>33411000</v>
      </c>
      <c r="F836" s="33">
        <v>5011650</v>
      </c>
      <c r="G836" s="34" t="str">
        <f t="shared" ref="G836:G899" si="39">IF(AND(B836="Sánchez",F836&gt;5000000,C836="Zona F"),"Lo encontramos","Esta perdido")</f>
        <v>Esta perdido</v>
      </c>
      <c r="H836" s="34">
        <f t="shared" ref="H836:H899" si="40">IF(OR(B836="Pineda",B836="Bonilla"),F836*33.3%,IF(OR(B836="Sánchez",B836="Martínez"),F836*56%,0))</f>
        <v>0</v>
      </c>
      <c r="I836" s="34">
        <f t="shared" ref="I836:I899" si="41">IF((E836+F836)&lt;34000000,"DEBE PROMOVERSE",E836-F836)</f>
        <v>28399350</v>
      </c>
    </row>
    <row r="837" spans="1:9" x14ac:dyDescent="0.35">
      <c r="A837" s="31">
        <v>38138</v>
      </c>
      <c r="B837" s="32" t="s">
        <v>37</v>
      </c>
      <c r="C837" s="32" t="s">
        <v>23</v>
      </c>
      <c r="D837" s="32" t="s">
        <v>17</v>
      </c>
      <c r="E837" s="33">
        <v>7113237.6000000006</v>
      </c>
      <c r="F837" s="33">
        <v>5690590.080000001</v>
      </c>
      <c r="G837" s="34" t="str">
        <f t="shared" si="39"/>
        <v>Esta perdido</v>
      </c>
      <c r="H837" s="34">
        <f t="shared" si="40"/>
        <v>0</v>
      </c>
      <c r="I837" s="34" t="str">
        <f t="shared" si="41"/>
        <v>DEBE PROMOVERSE</v>
      </c>
    </row>
    <row r="838" spans="1:9" x14ac:dyDescent="0.35">
      <c r="A838" s="31">
        <v>38138</v>
      </c>
      <c r="B838" s="32" t="s">
        <v>35</v>
      </c>
      <c r="C838" s="32" t="s">
        <v>26</v>
      </c>
      <c r="D838" s="32" t="s">
        <v>14</v>
      </c>
      <c r="E838" s="33">
        <v>3903606</v>
      </c>
      <c r="F838" s="33">
        <v>195180.30000000002</v>
      </c>
      <c r="G838" s="34" t="str">
        <f t="shared" si="39"/>
        <v>Esta perdido</v>
      </c>
      <c r="H838" s="34">
        <f t="shared" si="40"/>
        <v>0</v>
      </c>
      <c r="I838" s="34" t="str">
        <f t="shared" si="41"/>
        <v>DEBE PROMOVERSE</v>
      </c>
    </row>
    <row r="839" spans="1:9" x14ac:dyDescent="0.35">
      <c r="A839" s="31">
        <v>38138</v>
      </c>
      <c r="B839" s="32" t="s">
        <v>42</v>
      </c>
      <c r="C839" s="32" t="s">
        <v>26</v>
      </c>
      <c r="D839" s="32" t="s">
        <v>14</v>
      </c>
      <c r="E839" s="33">
        <v>158760000</v>
      </c>
      <c r="F839" s="33">
        <v>26989200.000000004</v>
      </c>
      <c r="G839" s="34" t="str">
        <f t="shared" si="39"/>
        <v>Esta perdido</v>
      </c>
      <c r="H839" s="34">
        <f t="shared" si="40"/>
        <v>0</v>
      </c>
      <c r="I839" s="34">
        <f t="shared" si="41"/>
        <v>131770800</v>
      </c>
    </row>
    <row r="840" spans="1:9" x14ac:dyDescent="0.35">
      <c r="A840" s="31">
        <v>38138</v>
      </c>
      <c r="B840" s="32" t="s">
        <v>20</v>
      </c>
      <c r="C840" s="32" t="s">
        <v>16</v>
      </c>
      <c r="D840" s="32" t="s">
        <v>22</v>
      </c>
      <c r="E840" s="33">
        <v>18390321.600000001</v>
      </c>
      <c r="F840" s="33">
        <v>1839032.1600000001</v>
      </c>
      <c r="G840" s="34" t="str">
        <f t="shared" si="39"/>
        <v>Esta perdido</v>
      </c>
      <c r="H840" s="34">
        <f t="shared" si="40"/>
        <v>0</v>
      </c>
      <c r="I840" s="34" t="str">
        <f t="shared" si="41"/>
        <v>DEBE PROMOVERSE</v>
      </c>
    </row>
    <row r="841" spans="1:9" x14ac:dyDescent="0.35">
      <c r="A841" s="31">
        <v>38138</v>
      </c>
      <c r="B841" s="32" t="s">
        <v>15</v>
      </c>
      <c r="C841" s="32" t="s">
        <v>30</v>
      </c>
      <c r="D841" s="32" t="s">
        <v>22</v>
      </c>
      <c r="E841" s="33">
        <v>369360000.00000006</v>
      </c>
      <c r="F841" s="33">
        <v>62791200.000000015</v>
      </c>
      <c r="G841" s="34" t="str">
        <f t="shared" si="39"/>
        <v>Esta perdido</v>
      </c>
      <c r="H841" s="34">
        <f t="shared" si="40"/>
        <v>35163072.000000015</v>
      </c>
      <c r="I841" s="34">
        <f t="shared" si="41"/>
        <v>306568800.00000006</v>
      </c>
    </row>
    <row r="842" spans="1:9" x14ac:dyDescent="0.35">
      <c r="A842" s="31">
        <v>38138</v>
      </c>
      <c r="B842" s="32" t="s">
        <v>38</v>
      </c>
      <c r="C842" s="32" t="s">
        <v>31</v>
      </c>
      <c r="D842" s="32" t="s">
        <v>28</v>
      </c>
      <c r="E842" s="33">
        <v>55083000</v>
      </c>
      <c r="F842" s="33">
        <v>9364110</v>
      </c>
      <c r="G842" s="34" t="str">
        <f t="shared" si="39"/>
        <v>Esta perdido</v>
      </c>
      <c r="H842" s="34">
        <f t="shared" si="40"/>
        <v>0</v>
      </c>
      <c r="I842" s="34">
        <f t="shared" si="41"/>
        <v>45718890</v>
      </c>
    </row>
    <row r="843" spans="1:9" x14ac:dyDescent="0.35">
      <c r="A843" s="31">
        <v>38138</v>
      </c>
      <c r="B843" s="32" t="s">
        <v>32</v>
      </c>
      <c r="C843" s="32" t="s">
        <v>43</v>
      </c>
      <c r="D843" s="32" t="s">
        <v>28</v>
      </c>
      <c r="E843" s="33">
        <v>11277084</v>
      </c>
      <c r="F843" s="33">
        <v>1127708.4000000001</v>
      </c>
      <c r="G843" s="34" t="str">
        <f t="shared" si="39"/>
        <v>Esta perdido</v>
      </c>
      <c r="H843" s="34">
        <f t="shared" si="40"/>
        <v>0</v>
      </c>
      <c r="I843" s="34" t="str">
        <f t="shared" si="41"/>
        <v>DEBE PROMOVERSE</v>
      </c>
    </row>
    <row r="844" spans="1:9" x14ac:dyDescent="0.35">
      <c r="A844" s="31">
        <v>38138</v>
      </c>
      <c r="B844" s="32" t="s">
        <v>12</v>
      </c>
      <c r="C844" s="32" t="s">
        <v>13</v>
      </c>
      <c r="D844" s="32" t="s">
        <v>24</v>
      </c>
      <c r="E844" s="33">
        <v>5985529.2000000002</v>
      </c>
      <c r="F844" s="33">
        <v>4788423.3600000003</v>
      </c>
      <c r="G844" s="34" t="str">
        <f t="shared" si="39"/>
        <v>Esta perdido</v>
      </c>
      <c r="H844" s="34">
        <f t="shared" si="40"/>
        <v>1594544.9788799998</v>
      </c>
      <c r="I844" s="34" t="str">
        <f t="shared" si="41"/>
        <v>DEBE PROMOVERSE</v>
      </c>
    </row>
    <row r="845" spans="1:9" x14ac:dyDescent="0.35">
      <c r="A845" s="31">
        <v>38138</v>
      </c>
      <c r="B845" s="32" t="s">
        <v>29</v>
      </c>
      <c r="C845" s="32" t="s">
        <v>18</v>
      </c>
      <c r="D845" s="32" t="s">
        <v>24</v>
      </c>
      <c r="E845" s="33">
        <v>236519999.99999997</v>
      </c>
      <c r="F845" s="33">
        <v>40208400</v>
      </c>
      <c r="G845" s="34" t="str">
        <f t="shared" si="39"/>
        <v>Esta perdido</v>
      </c>
      <c r="H845" s="34">
        <f t="shared" si="40"/>
        <v>0</v>
      </c>
      <c r="I845" s="34">
        <f t="shared" si="41"/>
        <v>196311599.99999997</v>
      </c>
    </row>
    <row r="846" spans="1:9" x14ac:dyDescent="0.35">
      <c r="A846" s="31">
        <v>38138</v>
      </c>
      <c r="B846" s="32" t="s">
        <v>34</v>
      </c>
      <c r="C846" s="32" t="s">
        <v>21</v>
      </c>
      <c r="D846" s="32" t="s">
        <v>27</v>
      </c>
      <c r="E846" s="33">
        <v>26718014.400000002</v>
      </c>
      <c r="F846" s="33">
        <v>3606931.9440000006</v>
      </c>
      <c r="G846" s="34" t="str">
        <f t="shared" si="39"/>
        <v>Esta perdido</v>
      </c>
      <c r="H846" s="34">
        <f t="shared" si="40"/>
        <v>1201108.3373520002</v>
      </c>
      <c r="I846" s="34" t="str">
        <f t="shared" si="41"/>
        <v>DEBE PROMOVERSE</v>
      </c>
    </row>
    <row r="847" spans="1:9" x14ac:dyDescent="0.35">
      <c r="A847" s="31">
        <v>38138</v>
      </c>
      <c r="B847" s="32" t="s">
        <v>41</v>
      </c>
      <c r="C847" s="32" t="s">
        <v>23</v>
      </c>
      <c r="D847" s="32" t="s">
        <v>27</v>
      </c>
      <c r="E847" s="33">
        <v>524880000</v>
      </c>
      <c r="F847" s="33">
        <v>89229600</v>
      </c>
      <c r="G847" s="34" t="str">
        <f t="shared" si="39"/>
        <v>Esta perdido</v>
      </c>
      <c r="H847" s="34">
        <f t="shared" si="40"/>
        <v>0</v>
      </c>
      <c r="I847" s="34">
        <f t="shared" si="41"/>
        <v>435650400</v>
      </c>
    </row>
    <row r="848" spans="1:9" x14ac:dyDescent="0.35">
      <c r="A848" s="31">
        <v>38138</v>
      </c>
      <c r="B848" s="32" t="s">
        <v>40</v>
      </c>
      <c r="C848" s="32" t="s">
        <v>26</v>
      </c>
      <c r="D848" s="32" t="s">
        <v>19</v>
      </c>
      <c r="E848" s="33">
        <v>76755000</v>
      </c>
      <c r="F848" s="33">
        <v>13048350.000000002</v>
      </c>
      <c r="G848" s="34" t="str">
        <f t="shared" si="39"/>
        <v>Esta perdido</v>
      </c>
      <c r="H848" s="34">
        <f t="shared" si="40"/>
        <v>0</v>
      </c>
      <c r="I848" s="34">
        <f t="shared" si="41"/>
        <v>63706650</v>
      </c>
    </row>
    <row r="849" spans="1:9" x14ac:dyDescent="0.35">
      <c r="A849" s="31">
        <v>38138</v>
      </c>
      <c r="B849" s="32" t="s">
        <v>33</v>
      </c>
      <c r="C849" s="32" t="s">
        <v>16</v>
      </c>
      <c r="D849" s="32" t="s">
        <v>19</v>
      </c>
      <c r="E849" s="33">
        <v>15440930.4</v>
      </c>
      <c r="F849" s="33">
        <v>1544093.04</v>
      </c>
      <c r="G849" s="34" t="str">
        <f t="shared" si="39"/>
        <v>Esta perdido</v>
      </c>
      <c r="H849" s="34">
        <f t="shared" si="40"/>
        <v>864692.10240000009</v>
      </c>
      <c r="I849" s="34" t="str">
        <f t="shared" si="41"/>
        <v>DEBE PROMOVERSE</v>
      </c>
    </row>
    <row r="850" spans="1:9" x14ac:dyDescent="0.35">
      <c r="A850" s="31">
        <v>38138</v>
      </c>
      <c r="B850" s="32" t="s">
        <v>25</v>
      </c>
      <c r="C850" s="32" t="s">
        <v>30</v>
      </c>
      <c r="D850" s="32" t="s">
        <v>17</v>
      </c>
      <c r="E850" s="33">
        <v>8067452.3999999994</v>
      </c>
      <c r="F850" s="33">
        <v>6453961.9199999999</v>
      </c>
      <c r="G850" s="34" t="str">
        <f t="shared" si="39"/>
        <v>Esta perdido</v>
      </c>
      <c r="H850" s="34">
        <f t="shared" si="40"/>
        <v>0</v>
      </c>
      <c r="I850" s="34" t="str">
        <f t="shared" si="41"/>
        <v>DEBE PROMOVERSE</v>
      </c>
    </row>
    <row r="851" spans="1:9" x14ac:dyDescent="0.35">
      <c r="A851" s="31">
        <v>38138</v>
      </c>
      <c r="B851" s="32" t="s">
        <v>36</v>
      </c>
      <c r="C851" s="32" t="s">
        <v>31</v>
      </c>
      <c r="D851" s="32" t="s">
        <v>17</v>
      </c>
      <c r="E851" s="33">
        <v>314280000</v>
      </c>
      <c r="F851" s="33">
        <v>53427600.000000007</v>
      </c>
      <c r="G851" s="34" t="str">
        <f t="shared" si="39"/>
        <v>Esta perdido</v>
      </c>
      <c r="H851" s="34">
        <f t="shared" si="40"/>
        <v>0</v>
      </c>
      <c r="I851" s="34">
        <f t="shared" si="41"/>
        <v>260852400</v>
      </c>
    </row>
    <row r="852" spans="1:9" x14ac:dyDescent="0.35">
      <c r="A852" s="31">
        <v>38138</v>
      </c>
      <c r="B852" s="32" t="s">
        <v>37</v>
      </c>
      <c r="C852" s="32" t="s">
        <v>43</v>
      </c>
      <c r="D852" s="32" t="s">
        <v>17</v>
      </c>
      <c r="E852" s="33">
        <v>35045707.200000003</v>
      </c>
      <c r="F852" s="33">
        <v>5256856.08</v>
      </c>
      <c r="G852" s="34" t="str">
        <f t="shared" si="39"/>
        <v>Esta perdido</v>
      </c>
      <c r="H852" s="34">
        <f t="shared" si="40"/>
        <v>0</v>
      </c>
      <c r="I852" s="34">
        <f t="shared" si="41"/>
        <v>29788851.120000005</v>
      </c>
    </row>
    <row r="853" spans="1:9" x14ac:dyDescent="0.35">
      <c r="A853" s="31">
        <v>38138</v>
      </c>
      <c r="B853" s="32" t="s">
        <v>35</v>
      </c>
      <c r="C853" s="32" t="s">
        <v>13</v>
      </c>
      <c r="D853" s="32" t="s">
        <v>14</v>
      </c>
      <c r="E853" s="33">
        <v>680400000</v>
      </c>
      <c r="F853" s="33">
        <v>115668000.00000001</v>
      </c>
      <c r="G853" s="34" t="str">
        <f t="shared" si="39"/>
        <v>Esta perdido</v>
      </c>
      <c r="H853" s="34">
        <f t="shared" si="40"/>
        <v>0</v>
      </c>
      <c r="I853" s="34">
        <f t="shared" si="41"/>
        <v>564732000</v>
      </c>
    </row>
    <row r="854" spans="1:9" x14ac:dyDescent="0.35">
      <c r="A854" s="31">
        <v>38138</v>
      </c>
      <c r="B854" s="32" t="s">
        <v>38</v>
      </c>
      <c r="C854" s="32" t="s">
        <v>39</v>
      </c>
      <c r="D854" s="32" t="s">
        <v>14</v>
      </c>
      <c r="E854" s="33">
        <v>6622000.0000000009</v>
      </c>
      <c r="F854" s="33">
        <v>5297600.0000000009</v>
      </c>
      <c r="G854" s="34" t="str">
        <f t="shared" si="39"/>
        <v>Esta perdido</v>
      </c>
      <c r="H854" s="34">
        <f t="shared" si="40"/>
        <v>0</v>
      </c>
      <c r="I854" s="34" t="str">
        <f t="shared" si="41"/>
        <v>DEBE PROMOVERSE</v>
      </c>
    </row>
    <row r="855" spans="1:9" x14ac:dyDescent="0.35">
      <c r="A855" s="31">
        <v>38138</v>
      </c>
      <c r="B855" s="32" t="s">
        <v>32</v>
      </c>
      <c r="C855" s="32" t="s">
        <v>18</v>
      </c>
      <c r="D855" s="32" t="s">
        <v>22</v>
      </c>
      <c r="E855" s="33">
        <v>983130.4</v>
      </c>
      <c r="F855" s="33">
        <v>9831.3040000000001</v>
      </c>
      <c r="G855" s="34" t="str">
        <f t="shared" si="39"/>
        <v>Esta perdido</v>
      </c>
      <c r="H855" s="34">
        <f t="shared" si="40"/>
        <v>0</v>
      </c>
      <c r="I855" s="34" t="str">
        <f t="shared" si="41"/>
        <v>DEBE PROMOVERSE</v>
      </c>
    </row>
    <row r="856" spans="1:9" x14ac:dyDescent="0.35">
      <c r="A856" s="31">
        <v>38138</v>
      </c>
      <c r="B856" s="32" t="s">
        <v>12</v>
      </c>
      <c r="C856" s="32" t="s">
        <v>21</v>
      </c>
      <c r="D856" s="32" t="s">
        <v>22</v>
      </c>
      <c r="E856" s="33">
        <v>346987.2</v>
      </c>
      <c r="F856" s="33">
        <v>3469.8720000000003</v>
      </c>
      <c r="G856" s="34" t="str">
        <f t="shared" si="39"/>
        <v>Esta perdido</v>
      </c>
      <c r="H856" s="34">
        <f t="shared" si="40"/>
        <v>1155.4673760000001</v>
      </c>
      <c r="I856" s="34" t="str">
        <f t="shared" si="41"/>
        <v>DEBE PROMOVERSE</v>
      </c>
    </row>
    <row r="857" spans="1:9" x14ac:dyDescent="0.35">
      <c r="A857" s="31">
        <v>38138</v>
      </c>
      <c r="B857" s="32" t="s">
        <v>29</v>
      </c>
      <c r="C857" s="32" t="s">
        <v>23</v>
      </c>
      <c r="D857" s="32" t="s">
        <v>28</v>
      </c>
      <c r="E857" s="33">
        <v>7559999.9999999991</v>
      </c>
      <c r="F857" s="33">
        <v>6048000</v>
      </c>
      <c r="G857" s="34" t="str">
        <f t="shared" si="39"/>
        <v>Esta perdido</v>
      </c>
      <c r="H857" s="34">
        <f t="shared" si="40"/>
        <v>0</v>
      </c>
      <c r="I857" s="34" t="str">
        <f t="shared" si="41"/>
        <v>DEBE PROMOVERSE</v>
      </c>
    </row>
    <row r="858" spans="1:9" x14ac:dyDescent="0.35">
      <c r="A858" s="31">
        <v>38138</v>
      </c>
      <c r="B858" s="32" t="s">
        <v>34</v>
      </c>
      <c r="C858" s="32" t="s">
        <v>26</v>
      </c>
      <c r="D858" s="32" t="s">
        <v>28</v>
      </c>
      <c r="E858" s="33">
        <v>231324.79999999999</v>
      </c>
      <c r="F858" s="33">
        <v>2313.248</v>
      </c>
      <c r="G858" s="34" t="str">
        <f t="shared" si="39"/>
        <v>Esta perdido</v>
      </c>
      <c r="H858" s="34">
        <f t="shared" si="40"/>
        <v>770.31158399999993</v>
      </c>
      <c r="I858" s="34" t="str">
        <f t="shared" si="41"/>
        <v>DEBE PROMOVERSE</v>
      </c>
    </row>
    <row r="859" spans="1:9" x14ac:dyDescent="0.35">
      <c r="A859" s="31">
        <v>38138</v>
      </c>
      <c r="B859" s="32" t="s">
        <v>41</v>
      </c>
      <c r="C859" s="32" t="s">
        <v>16</v>
      </c>
      <c r="D859" s="32" t="s">
        <v>19</v>
      </c>
      <c r="E859" s="33">
        <v>38880000</v>
      </c>
      <c r="F859" s="33">
        <v>5832000</v>
      </c>
      <c r="G859" s="34" t="str">
        <f t="shared" si="39"/>
        <v>Esta perdido</v>
      </c>
      <c r="H859" s="34">
        <f t="shared" si="40"/>
        <v>0</v>
      </c>
      <c r="I859" s="34">
        <f t="shared" si="41"/>
        <v>33048000</v>
      </c>
    </row>
    <row r="860" spans="1:9" x14ac:dyDescent="0.35">
      <c r="A860" s="31">
        <v>38138</v>
      </c>
      <c r="B860" s="32" t="s">
        <v>40</v>
      </c>
      <c r="C860" s="32" t="s">
        <v>30</v>
      </c>
      <c r="D860" s="32" t="s">
        <v>22</v>
      </c>
      <c r="E860" s="33">
        <v>5869500</v>
      </c>
      <c r="F860" s="33">
        <v>4695600</v>
      </c>
      <c r="G860" s="34" t="str">
        <f t="shared" si="39"/>
        <v>Esta perdido</v>
      </c>
      <c r="H860" s="34">
        <f t="shared" si="40"/>
        <v>0</v>
      </c>
      <c r="I860" s="34" t="str">
        <f t="shared" si="41"/>
        <v>DEBE PROMOVERSE</v>
      </c>
    </row>
    <row r="861" spans="1:9" x14ac:dyDescent="0.35">
      <c r="A861" s="31">
        <v>38138</v>
      </c>
      <c r="B861" s="32" t="s">
        <v>33</v>
      </c>
      <c r="C861" s="32" t="s">
        <v>31</v>
      </c>
      <c r="D861" s="32" t="s">
        <v>24</v>
      </c>
      <c r="E861" s="33">
        <v>1214455.2</v>
      </c>
      <c r="F861" s="33">
        <v>60722.76</v>
      </c>
      <c r="G861" s="34" t="str">
        <f t="shared" si="39"/>
        <v>Esta perdido</v>
      </c>
      <c r="H861" s="34">
        <f t="shared" si="40"/>
        <v>34004.745600000002</v>
      </c>
      <c r="I861" s="34" t="str">
        <f t="shared" si="41"/>
        <v>DEBE PROMOVERSE</v>
      </c>
    </row>
    <row r="862" spans="1:9" x14ac:dyDescent="0.35">
      <c r="A862" s="31">
        <v>38138</v>
      </c>
      <c r="B862" s="32" t="s">
        <v>25</v>
      </c>
      <c r="C862" s="32" t="s">
        <v>43</v>
      </c>
      <c r="D862" s="32" t="s">
        <v>27</v>
      </c>
      <c r="E862" s="33">
        <v>650601</v>
      </c>
      <c r="F862" s="33">
        <v>6506.01</v>
      </c>
      <c r="G862" s="34" t="str">
        <f t="shared" si="39"/>
        <v>Esta perdido</v>
      </c>
      <c r="H862" s="34">
        <f t="shared" si="40"/>
        <v>0</v>
      </c>
      <c r="I862" s="34" t="str">
        <f t="shared" si="41"/>
        <v>DEBE PROMOVERSE</v>
      </c>
    </row>
    <row r="863" spans="1:9" x14ac:dyDescent="0.35">
      <c r="A863" s="31">
        <v>38138</v>
      </c>
      <c r="B863" s="32" t="s">
        <v>36</v>
      </c>
      <c r="C863" s="32" t="s">
        <v>13</v>
      </c>
      <c r="D863" s="32" t="s">
        <v>28</v>
      </c>
      <c r="E863" s="33">
        <v>25920000</v>
      </c>
      <c r="F863" s="33">
        <v>3499200</v>
      </c>
      <c r="G863" s="34" t="str">
        <f t="shared" si="39"/>
        <v>Esta perdido</v>
      </c>
      <c r="H863" s="34">
        <f t="shared" si="40"/>
        <v>0</v>
      </c>
      <c r="I863" s="34" t="str">
        <f t="shared" si="41"/>
        <v>DEBE PROMOVERSE</v>
      </c>
    </row>
    <row r="864" spans="1:9" x14ac:dyDescent="0.35">
      <c r="A864" s="31">
        <v>38138</v>
      </c>
      <c r="B864" s="32" t="s">
        <v>37</v>
      </c>
      <c r="C864" s="32" t="s">
        <v>39</v>
      </c>
      <c r="D864" s="32" t="s">
        <v>14</v>
      </c>
      <c r="E864" s="33">
        <v>2949391.2</v>
      </c>
      <c r="F864" s="33">
        <v>147469.56000000003</v>
      </c>
      <c r="G864" s="34" t="str">
        <f t="shared" si="39"/>
        <v>Esta perdido</v>
      </c>
      <c r="H864" s="34">
        <f t="shared" si="40"/>
        <v>0</v>
      </c>
      <c r="I864" s="34" t="str">
        <f t="shared" si="41"/>
        <v>DEBE PROMOVERSE</v>
      </c>
    </row>
    <row r="865" spans="1:9" x14ac:dyDescent="0.35">
      <c r="A865" s="31">
        <v>38138</v>
      </c>
      <c r="B865" s="32" t="s">
        <v>35</v>
      </c>
      <c r="C865" s="32" t="s">
        <v>18</v>
      </c>
      <c r="D865" s="32" t="s">
        <v>17</v>
      </c>
      <c r="E865" s="33">
        <v>58320000.000000007</v>
      </c>
      <c r="F865" s="33">
        <v>9914400.0000000019</v>
      </c>
      <c r="G865" s="34" t="str">
        <f t="shared" si="39"/>
        <v>Esta perdido</v>
      </c>
      <c r="H865" s="34">
        <f t="shared" si="40"/>
        <v>0</v>
      </c>
      <c r="I865" s="34">
        <f t="shared" si="41"/>
        <v>48405600.000000007</v>
      </c>
    </row>
    <row r="866" spans="1:9" x14ac:dyDescent="0.35">
      <c r="A866" s="31">
        <v>38138</v>
      </c>
      <c r="B866" s="32" t="s">
        <v>42</v>
      </c>
      <c r="C866" s="32" t="s">
        <v>21</v>
      </c>
      <c r="D866" s="32" t="s">
        <v>19</v>
      </c>
      <c r="E866" s="33">
        <v>8578500</v>
      </c>
      <c r="F866" s="33">
        <v>6862800</v>
      </c>
      <c r="G866" s="34" t="str">
        <f t="shared" si="39"/>
        <v>Esta perdido</v>
      </c>
      <c r="H866" s="34">
        <f t="shared" si="40"/>
        <v>0</v>
      </c>
      <c r="I866" s="34" t="str">
        <f t="shared" si="41"/>
        <v>DEBE PROMOVERSE</v>
      </c>
    </row>
    <row r="867" spans="1:9" x14ac:dyDescent="0.35">
      <c r="A867" s="31">
        <v>38138</v>
      </c>
      <c r="B867" s="32" t="s">
        <v>20</v>
      </c>
      <c r="C867" s="32" t="s">
        <v>23</v>
      </c>
      <c r="D867" s="32" t="s">
        <v>22</v>
      </c>
      <c r="E867" s="33">
        <v>1734936</v>
      </c>
      <c r="F867" s="33">
        <v>86746.8</v>
      </c>
      <c r="G867" s="34" t="str">
        <f t="shared" si="39"/>
        <v>Esta perdido</v>
      </c>
      <c r="H867" s="34">
        <f t="shared" si="40"/>
        <v>0</v>
      </c>
      <c r="I867" s="34" t="str">
        <f t="shared" si="41"/>
        <v>DEBE PROMOVERSE</v>
      </c>
    </row>
    <row r="868" spans="1:9" x14ac:dyDescent="0.35">
      <c r="A868" s="31">
        <v>38138</v>
      </c>
      <c r="B868" s="32" t="s">
        <v>15</v>
      </c>
      <c r="C868" s="32" t="s">
        <v>26</v>
      </c>
      <c r="D868" s="32" t="s">
        <v>24</v>
      </c>
      <c r="E868" s="33">
        <v>910841.4</v>
      </c>
      <c r="F868" s="33">
        <v>9108.4140000000007</v>
      </c>
      <c r="G868" s="34" t="str">
        <f t="shared" si="39"/>
        <v>Esta perdido</v>
      </c>
      <c r="H868" s="34">
        <f t="shared" si="40"/>
        <v>5100.7118400000008</v>
      </c>
      <c r="I868" s="34" t="str">
        <f t="shared" si="41"/>
        <v>DEBE PROMOVERSE</v>
      </c>
    </row>
    <row r="869" spans="1:9" x14ac:dyDescent="0.35">
      <c r="A869" s="31">
        <v>38138</v>
      </c>
      <c r="B869" s="32" t="s">
        <v>38</v>
      </c>
      <c r="C869" s="32" t="s">
        <v>26</v>
      </c>
      <c r="D869" s="32" t="s">
        <v>27</v>
      </c>
      <c r="E869" s="33">
        <v>9933000</v>
      </c>
      <c r="F869" s="33">
        <v>7946400</v>
      </c>
      <c r="G869" s="34" t="str">
        <f t="shared" si="39"/>
        <v>Esta perdido</v>
      </c>
      <c r="H869" s="34">
        <f t="shared" si="40"/>
        <v>0</v>
      </c>
      <c r="I869" s="34" t="str">
        <f t="shared" si="41"/>
        <v>DEBE PROMOVERSE</v>
      </c>
    </row>
    <row r="870" spans="1:9" x14ac:dyDescent="0.35">
      <c r="A870" s="31">
        <v>38138</v>
      </c>
      <c r="B870" s="32" t="s">
        <v>32</v>
      </c>
      <c r="C870" s="32" t="s">
        <v>16</v>
      </c>
      <c r="D870" s="32" t="s">
        <v>28</v>
      </c>
      <c r="E870" s="33">
        <v>37260000</v>
      </c>
      <c r="F870" s="33">
        <v>5589000</v>
      </c>
      <c r="G870" s="34" t="str">
        <f t="shared" si="39"/>
        <v>Esta perdido</v>
      </c>
      <c r="H870" s="34">
        <f t="shared" si="40"/>
        <v>0</v>
      </c>
      <c r="I870" s="34">
        <f t="shared" si="41"/>
        <v>31671000</v>
      </c>
    </row>
    <row r="871" spans="1:9" x14ac:dyDescent="0.35">
      <c r="A871" s="31">
        <v>38138</v>
      </c>
      <c r="B871" s="32" t="s">
        <v>12</v>
      </c>
      <c r="C871" s="32" t="s">
        <v>30</v>
      </c>
      <c r="D871" s="32" t="s">
        <v>14</v>
      </c>
      <c r="E871" s="33">
        <v>4163846.4</v>
      </c>
      <c r="F871" s="33">
        <v>208192.32</v>
      </c>
      <c r="G871" s="34" t="str">
        <f t="shared" si="39"/>
        <v>Esta perdido</v>
      </c>
      <c r="H871" s="34">
        <f t="shared" si="40"/>
        <v>69328.042560000002</v>
      </c>
      <c r="I871" s="34" t="str">
        <f t="shared" si="41"/>
        <v>DEBE PROMOVERSE</v>
      </c>
    </row>
    <row r="872" spans="1:9" x14ac:dyDescent="0.35">
      <c r="A872" s="31">
        <v>38138</v>
      </c>
      <c r="B872" s="32" t="s">
        <v>29</v>
      </c>
      <c r="C872" s="32" t="s">
        <v>31</v>
      </c>
      <c r="D872" s="32" t="s">
        <v>17</v>
      </c>
      <c r="E872" s="33">
        <v>81000000</v>
      </c>
      <c r="F872" s="33">
        <v>13770000.000000002</v>
      </c>
      <c r="G872" s="34" t="str">
        <f t="shared" si="39"/>
        <v>Esta perdido</v>
      </c>
      <c r="H872" s="34">
        <f t="shared" si="40"/>
        <v>0</v>
      </c>
      <c r="I872" s="34">
        <f t="shared" si="41"/>
        <v>67230000</v>
      </c>
    </row>
    <row r="873" spans="1:9" x14ac:dyDescent="0.35">
      <c r="A873" s="31">
        <v>38138</v>
      </c>
      <c r="B873" s="32" t="s">
        <v>34</v>
      </c>
      <c r="C873" s="32" t="s">
        <v>43</v>
      </c>
      <c r="D873" s="32" t="s">
        <v>19</v>
      </c>
      <c r="E873" s="33">
        <v>11739000</v>
      </c>
      <c r="F873" s="33">
        <v>1173900</v>
      </c>
      <c r="G873" s="34" t="str">
        <f t="shared" si="39"/>
        <v>Esta perdido</v>
      </c>
      <c r="H873" s="34">
        <f t="shared" si="40"/>
        <v>390908.69999999995</v>
      </c>
      <c r="I873" s="34" t="str">
        <f t="shared" si="41"/>
        <v>DEBE PROMOVERSE</v>
      </c>
    </row>
    <row r="874" spans="1:9" x14ac:dyDescent="0.35">
      <c r="A874" s="31">
        <v>38138</v>
      </c>
      <c r="B874" s="32" t="s">
        <v>41</v>
      </c>
      <c r="C874" s="32" t="s">
        <v>13</v>
      </c>
      <c r="D874" s="32" t="s">
        <v>22</v>
      </c>
      <c r="E874" s="33">
        <v>2342163.6</v>
      </c>
      <c r="F874" s="33">
        <v>117108.18000000001</v>
      </c>
      <c r="G874" s="34" t="str">
        <f t="shared" si="39"/>
        <v>Esta perdido</v>
      </c>
      <c r="H874" s="34">
        <f t="shared" si="40"/>
        <v>0</v>
      </c>
      <c r="I874" s="34" t="str">
        <f t="shared" si="41"/>
        <v>DEBE PROMOVERSE</v>
      </c>
    </row>
    <row r="875" spans="1:9" x14ac:dyDescent="0.35">
      <c r="A875" s="31">
        <v>38138</v>
      </c>
      <c r="B875" s="32" t="s">
        <v>40</v>
      </c>
      <c r="C875" s="32" t="s">
        <v>18</v>
      </c>
      <c r="D875" s="32" t="s">
        <v>24</v>
      </c>
      <c r="E875" s="33">
        <v>1214455.2</v>
      </c>
      <c r="F875" s="33">
        <v>60722.76</v>
      </c>
      <c r="G875" s="34" t="str">
        <f t="shared" si="39"/>
        <v>Esta perdido</v>
      </c>
      <c r="H875" s="34">
        <f t="shared" si="40"/>
        <v>0</v>
      </c>
      <c r="I875" s="34" t="str">
        <f t="shared" si="41"/>
        <v>DEBE PROMOVERSE</v>
      </c>
    </row>
    <row r="876" spans="1:9" x14ac:dyDescent="0.35">
      <c r="A876" s="31">
        <v>38138</v>
      </c>
      <c r="B876" s="32" t="s">
        <v>33</v>
      </c>
      <c r="C876" s="32" t="s">
        <v>21</v>
      </c>
      <c r="D876" s="32" t="s">
        <v>27</v>
      </c>
      <c r="E876" s="33">
        <v>12960000</v>
      </c>
      <c r="F876" s="33">
        <v>1296000</v>
      </c>
      <c r="G876" s="34" t="str">
        <f t="shared" si="39"/>
        <v>Esta perdido</v>
      </c>
      <c r="H876" s="34">
        <f t="shared" si="40"/>
        <v>725760.00000000012</v>
      </c>
      <c r="I876" s="34" t="str">
        <f t="shared" si="41"/>
        <v>DEBE PROMOVERSE</v>
      </c>
    </row>
    <row r="877" spans="1:9" x14ac:dyDescent="0.35">
      <c r="A877" s="31">
        <v>38138</v>
      </c>
      <c r="B877" s="32" t="s">
        <v>25</v>
      </c>
      <c r="C877" s="32" t="s">
        <v>23</v>
      </c>
      <c r="D877" s="32" t="s">
        <v>28</v>
      </c>
      <c r="E877" s="33">
        <v>1445780</v>
      </c>
      <c r="F877" s="33">
        <v>72289</v>
      </c>
      <c r="G877" s="34" t="str">
        <f t="shared" si="39"/>
        <v>Esta perdido</v>
      </c>
      <c r="H877" s="34">
        <f t="shared" si="40"/>
        <v>0</v>
      </c>
      <c r="I877" s="34" t="str">
        <f t="shared" si="41"/>
        <v>DEBE PROMOVERSE</v>
      </c>
    </row>
    <row r="878" spans="1:9" x14ac:dyDescent="0.35">
      <c r="A878" s="31">
        <v>38138</v>
      </c>
      <c r="B878" s="32" t="s">
        <v>36</v>
      </c>
      <c r="C878" s="32" t="s">
        <v>26</v>
      </c>
      <c r="D878" s="32" t="s">
        <v>14</v>
      </c>
      <c r="E878" s="33">
        <v>28080000</v>
      </c>
      <c r="F878" s="33">
        <v>3790800.0000000005</v>
      </c>
      <c r="G878" s="34" t="str">
        <f t="shared" si="39"/>
        <v>Esta perdido</v>
      </c>
      <c r="H878" s="34">
        <f t="shared" si="40"/>
        <v>0</v>
      </c>
      <c r="I878" s="34" t="str">
        <f t="shared" si="41"/>
        <v>DEBE PROMOVERSE</v>
      </c>
    </row>
    <row r="879" spans="1:9" x14ac:dyDescent="0.35">
      <c r="A879" s="31">
        <v>38138</v>
      </c>
      <c r="B879" s="32" t="s">
        <v>37</v>
      </c>
      <c r="C879" s="32" t="s">
        <v>16</v>
      </c>
      <c r="D879" s="32" t="s">
        <v>17</v>
      </c>
      <c r="E879" s="33">
        <v>4063500</v>
      </c>
      <c r="F879" s="33">
        <v>203175</v>
      </c>
      <c r="G879" s="34" t="str">
        <f t="shared" si="39"/>
        <v>Esta perdido</v>
      </c>
      <c r="H879" s="34">
        <f t="shared" si="40"/>
        <v>0</v>
      </c>
      <c r="I879" s="34" t="str">
        <f t="shared" si="41"/>
        <v>DEBE PROMOVERSE</v>
      </c>
    </row>
    <row r="880" spans="1:9" x14ac:dyDescent="0.35">
      <c r="A880" s="31">
        <v>38138</v>
      </c>
      <c r="B880" s="32" t="s">
        <v>35</v>
      </c>
      <c r="C880" s="32" t="s">
        <v>30</v>
      </c>
      <c r="D880" s="32" t="s">
        <v>19</v>
      </c>
      <c r="E880" s="33">
        <v>809636.8</v>
      </c>
      <c r="F880" s="33">
        <v>8096.3680000000004</v>
      </c>
      <c r="G880" s="34" t="str">
        <f t="shared" si="39"/>
        <v>Esta perdido</v>
      </c>
      <c r="H880" s="34">
        <f t="shared" si="40"/>
        <v>0</v>
      </c>
      <c r="I880" s="34" t="str">
        <f t="shared" si="41"/>
        <v>DEBE PROMOVERSE</v>
      </c>
    </row>
    <row r="881" spans="1:9" x14ac:dyDescent="0.35">
      <c r="A881" s="31">
        <v>38138</v>
      </c>
      <c r="B881" s="32" t="s">
        <v>38</v>
      </c>
      <c r="C881" s="32" t="s">
        <v>31</v>
      </c>
      <c r="D881" s="32" t="s">
        <v>22</v>
      </c>
      <c r="E881" s="33">
        <v>419276.2</v>
      </c>
      <c r="F881" s="33">
        <v>4192.7620000000006</v>
      </c>
      <c r="G881" s="34" t="str">
        <f t="shared" si="39"/>
        <v>Esta perdido</v>
      </c>
      <c r="H881" s="34">
        <f t="shared" si="40"/>
        <v>0</v>
      </c>
      <c r="I881" s="34" t="str">
        <f t="shared" si="41"/>
        <v>DEBE PROMOVERSE</v>
      </c>
    </row>
    <row r="882" spans="1:9" x14ac:dyDescent="0.35">
      <c r="A882" s="31">
        <v>38138</v>
      </c>
      <c r="B882" s="32" t="s">
        <v>32</v>
      </c>
      <c r="C882" s="32" t="s">
        <v>43</v>
      </c>
      <c r="D882" s="32" t="s">
        <v>24</v>
      </c>
      <c r="E882" s="33">
        <v>4515000</v>
      </c>
      <c r="F882" s="33">
        <v>225750</v>
      </c>
      <c r="G882" s="34" t="str">
        <f t="shared" si="39"/>
        <v>Esta perdido</v>
      </c>
      <c r="H882" s="34">
        <f t="shared" si="40"/>
        <v>0</v>
      </c>
      <c r="I882" s="34" t="str">
        <f t="shared" si="41"/>
        <v>DEBE PROMOVERSE</v>
      </c>
    </row>
    <row r="883" spans="1:9" x14ac:dyDescent="0.35">
      <c r="A883" s="31">
        <v>38138</v>
      </c>
      <c r="B883" s="32" t="s">
        <v>12</v>
      </c>
      <c r="C883" s="32" t="s">
        <v>13</v>
      </c>
      <c r="D883" s="32" t="s">
        <v>27</v>
      </c>
      <c r="E883" s="33">
        <v>16740000</v>
      </c>
      <c r="F883" s="33">
        <v>1674000</v>
      </c>
      <c r="G883" s="34" t="str">
        <f t="shared" si="39"/>
        <v>Esta perdido</v>
      </c>
      <c r="H883" s="34">
        <f t="shared" si="40"/>
        <v>557441.99999999988</v>
      </c>
      <c r="I883" s="34" t="str">
        <f t="shared" si="41"/>
        <v>DEBE PROMOVERSE</v>
      </c>
    </row>
    <row r="884" spans="1:9" x14ac:dyDescent="0.35">
      <c r="A884" s="31">
        <v>38138</v>
      </c>
      <c r="B884" s="32" t="s">
        <v>29</v>
      </c>
      <c r="C884" s="32" t="s">
        <v>39</v>
      </c>
      <c r="D884" s="32" t="s">
        <v>28</v>
      </c>
      <c r="E884" s="33">
        <v>1850598.3999999999</v>
      </c>
      <c r="F884" s="33">
        <v>92529.919999999998</v>
      </c>
      <c r="G884" s="34" t="str">
        <f t="shared" si="39"/>
        <v>Esta perdido</v>
      </c>
      <c r="H884" s="34">
        <f t="shared" si="40"/>
        <v>0</v>
      </c>
      <c r="I884" s="34" t="str">
        <f t="shared" si="41"/>
        <v>DEBE PROMOVERSE</v>
      </c>
    </row>
    <row r="885" spans="1:9" x14ac:dyDescent="0.35">
      <c r="A885" s="31">
        <v>38138</v>
      </c>
      <c r="B885" s="32" t="s">
        <v>34</v>
      </c>
      <c r="C885" s="32" t="s">
        <v>18</v>
      </c>
      <c r="D885" s="32" t="s">
        <v>14</v>
      </c>
      <c r="E885" s="33">
        <v>35640000</v>
      </c>
      <c r="F885" s="33">
        <v>5346000</v>
      </c>
      <c r="G885" s="34" t="str">
        <f t="shared" si="39"/>
        <v>Esta perdido</v>
      </c>
      <c r="H885" s="34">
        <f t="shared" si="40"/>
        <v>1780217.9999999998</v>
      </c>
      <c r="I885" s="34">
        <f t="shared" si="41"/>
        <v>30294000</v>
      </c>
    </row>
    <row r="886" spans="1:9" x14ac:dyDescent="0.35">
      <c r="A886" s="31">
        <v>38138</v>
      </c>
      <c r="B886" s="32" t="s">
        <v>41</v>
      </c>
      <c r="C886" s="32" t="s">
        <v>21</v>
      </c>
      <c r="D886" s="32" t="s">
        <v>17</v>
      </c>
      <c r="E886" s="33">
        <v>5117000</v>
      </c>
      <c r="F886" s="33">
        <v>4093600</v>
      </c>
      <c r="G886" s="34" t="str">
        <f t="shared" si="39"/>
        <v>Esta perdido</v>
      </c>
      <c r="H886" s="34">
        <f t="shared" si="40"/>
        <v>0</v>
      </c>
      <c r="I886" s="34" t="str">
        <f t="shared" si="41"/>
        <v>DEBE PROMOVERSE</v>
      </c>
    </row>
    <row r="887" spans="1:9" x14ac:dyDescent="0.35">
      <c r="A887" s="31">
        <v>38138</v>
      </c>
      <c r="B887" s="32" t="s">
        <v>40</v>
      </c>
      <c r="C887" s="32" t="s">
        <v>23</v>
      </c>
      <c r="D887" s="32" t="s">
        <v>19</v>
      </c>
      <c r="E887" s="33">
        <v>1012046</v>
      </c>
      <c r="F887" s="33">
        <v>50602.3</v>
      </c>
      <c r="G887" s="34" t="str">
        <f t="shared" si="39"/>
        <v>Esta perdido</v>
      </c>
      <c r="H887" s="34">
        <f t="shared" si="40"/>
        <v>0</v>
      </c>
      <c r="I887" s="34" t="str">
        <f t="shared" si="41"/>
        <v>DEBE PROMOVERSE</v>
      </c>
    </row>
    <row r="888" spans="1:9" x14ac:dyDescent="0.35">
      <c r="A888" s="31">
        <v>38138</v>
      </c>
      <c r="B888" s="32" t="s">
        <v>33</v>
      </c>
      <c r="C888" s="32" t="s">
        <v>26</v>
      </c>
      <c r="D888" s="32" t="s">
        <v>22</v>
      </c>
      <c r="E888" s="33">
        <v>520480.8</v>
      </c>
      <c r="F888" s="33">
        <v>5204.808</v>
      </c>
      <c r="G888" s="34" t="str">
        <f t="shared" si="39"/>
        <v>Esta perdido</v>
      </c>
      <c r="H888" s="34">
        <f t="shared" si="40"/>
        <v>2914.6924800000002</v>
      </c>
      <c r="I888" s="34" t="str">
        <f t="shared" si="41"/>
        <v>DEBE PROMOVERSE</v>
      </c>
    </row>
    <row r="889" spans="1:9" x14ac:dyDescent="0.35">
      <c r="A889" s="31">
        <v>38138</v>
      </c>
      <c r="B889" s="32" t="s">
        <v>25</v>
      </c>
      <c r="C889" s="32" t="s">
        <v>16</v>
      </c>
      <c r="D889" s="32" t="s">
        <v>24</v>
      </c>
      <c r="E889" s="33">
        <v>19980000</v>
      </c>
      <c r="F889" s="33">
        <v>1998000</v>
      </c>
      <c r="G889" s="34" t="str">
        <f t="shared" si="39"/>
        <v>Esta perdido</v>
      </c>
      <c r="H889" s="34">
        <f t="shared" si="40"/>
        <v>0</v>
      </c>
      <c r="I889" s="34" t="str">
        <f t="shared" si="41"/>
        <v>DEBE PROMOVERSE</v>
      </c>
    </row>
    <row r="890" spans="1:9" x14ac:dyDescent="0.35">
      <c r="A890" s="31">
        <v>38138</v>
      </c>
      <c r="B890" s="32" t="s">
        <v>36</v>
      </c>
      <c r="C890" s="32" t="s">
        <v>30</v>
      </c>
      <c r="D890" s="32" t="s">
        <v>27</v>
      </c>
      <c r="E890" s="33">
        <v>2197585.6</v>
      </c>
      <c r="F890" s="33">
        <v>109879.28000000001</v>
      </c>
      <c r="G890" s="34" t="str">
        <f t="shared" si="39"/>
        <v>Esta perdido</v>
      </c>
      <c r="H890" s="34">
        <f t="shared" si="40"/>
        <v>0</v>
      </c>
      <c r="I890" s="34" t="str">
        <f t="shared" si="41"/>
        <v>DEBE PROMOVERSE</v>
      </c>
    </row>
    <row r="891" spans="1:9" x14ac:dyDescent="0.35">
      <c r="A891" s="31">
        <v>38138</v>
      </c>
      <c r="B891" s="32" t="s">
        <v>37</v>
      </c>
      <c r="C891" s="32" t="s">
        <v>31</v>
      </c>
      <c r="D891" s="32" t="s">
        <v>28</v>
      </c>
      <c r="E891" s="33">
        <v>42120000</v>
      </c>
      <c r="F891" s="33">
        <v>6318000</v>
      </c>
      <c r="G891" s="34" t="str">
        <f t="shared" si="39"/>
        <v>Esta perdido</v>
      </c>
      <c r="H891" s="34">
        <f t="shared" si="40"/>
        <v>0</v>
      </c>
      <c r="I891" s="34">
        <f t="shared" si="41"/>
        <v>35802000</v>
      </c>
    </row>
    <row r="892" spans="1:9" x14ac:dyDescent="0.35">
      <c r="A892" s="31">
        <v>38138</v>
      </c>
      <c r="B892" s="32" t="s">
        <v>35</v>
      </c>
      <c r="C892" s="32" t="s">
        <v>43</v>
      </c>
      <c r="D892" s="32" t="s">
        <v>14</v>
      </c>
      <c r="E892" s="33">
        <v>6020000</v>
      </c>
      <c r="F892" s="33">
        <v>4816000</v>
      </c>
      <c r="G892" s="34" t="str">
        <f t="shared" si="39"/>
        <v>Esta perdido</v>
      </c>
      <c r="H892" s="34">
        <f t="shared" si="40"/>
        <v>0</v>
      </c>
      <c r="I892" s="34" t="str">
        <f t="shared" si="41"/>
        <v>DEBE PROMOVERSE</v>
      </c>
    </row>
    <row r="893" spans="1:9" x14ac:dyDescent="0.35">
      <c r="A893" s="31">
        <v>38138</v>
      </c>
      <c r="B893" s="32" t="s">
        <v>42</v>
      </c>
      <c r="C893" s="32" t="s">
        <v>13</v>
      </c>
      <c r="D893" s="32" t="s">
        <v>17</v>
      </c>
      <c r="E893" s="33">
        <v>1185539.6000000001</v>
      </c>
      <c r="F893" s="33">
        <v>59276.98000000001</v>
      </c>
      <c r="G893" s="34" t="str">
        <f t="shared" si="39"/>
        <v>Esta perdido</v>
      </c>
      <c r="H893" s="34">
        <f t="shared" si="40"/>
        <v>0</v>
      </c>
      <c r="I893" s="34" t="str">
        <f t="shared" si="41"/>
        <v>DEBE PROMOVERSE</v>
      </c>
    </row>
    <row r="894" spans="1:9" x14ac:dyDescent="0.35">
      <c r="A894" s="31">
        <v>38138</v>
      </c>
      <c r="B894" s="32" t="s">
        <v>20</v>
      </c>
      <c r="C894" s="32" t="s">
        <v>39</v>
      </c>
      <c r="D894" s="32" t="s">
        <v>19</v>
      </c>
      <c r="E894" s="33">
        <v>607227.6</v>
      </c>
      <c r="F894" s="33">
        <v>6072.2759999999998</v>
      </c>
      <c r="G894" s="34" t="str">
        <f t="shared" si="39"/>
        <v>Esta perdido</v>
      </c>
      <c r="H894" s="34">
        <f t="shared" si="40"/>
        <v>0</v>
      </c>
      <c r="I894" s="34" t="str">
        <f t="shared" si="41"/>
        <v>DEBE PROMOVERSE</v>
      </c>
    </row>
    <row r="895" spans="1:9" x14ac:dyDescent="0.35">
      <c r="A895" s="31">
        <v>38138</v>
      </c>
      <c r="B895" s="32" t="s">
        <v>15</v>
      </c>
      <c r="C895" s="32" t="s">
        <v>18</v>
      </c>
      <c r="D895" s="32" t="s">
        <v>22</v>
      </c>
      <c r="E895" s="33">
        <v>23220000</v>
      </c>
      <c r="F895" s="33">
        <v>3134700</v>
      </c>
      <c r="G895" s="34" t="str">
        <f t="shared" si="39"/>
        <v>Esta perdido</v>
      </c>
      <c r="H895" s="34">
        <f t="shared" si="40"/>
        <v>1755432.0000000002</v>
      </c>
      <c r="I895" s="34" t="str">
        <f t="shared" si="41"/>
        <v>DEBE PROMOVERSE</v>
      </c>
    </row>
    <row r="896" spans="1:9" x14ac:dyDescent="0.35">
      <c r="A896" s="31">
        <v>38138</v>
      </c>
      <c r="B896" s="32" t="s">
        <v>38</v>
      </c>
      <c r="C896" s="32" t="s">
        <v>21</v>
      </c>
      <c r="D896" s="32" t="s">
        <v>24</v>
      </c>
      <c r="E896" s="33">
        <v>2544572.7999999998</v>
      </c>
      <c r="F896" s="33">
        <v>127228.64</v>
      </c>
      <c r="G896" s="34" t="str">
        <f t="shared" si="39"/>
        <v>Esta perdido</v>
      </c>
      <c r="H896" s="34">
        <f t="shared" si="40"/>
        <v>0</v>
      </c>
      <c r="I896" s="34" t="str">
        <f t="shared" si="41"/>
        <v>DEBE PROMOVERSE</v>
      </c>
    </row>
    <row r="897" spans="1:9" x14ac:dyDescent="0.35">
      <c r="A897" s="31">
        <v>38138</v>
      </c>
      <c r="B897" s="32" t="s">
        <v>32</v>
      </c>
      <c r="C897" s="32" t="s">
        <v>23</v>
      </c>
      <c r="D897" s="32" t="s">
        <v>27</v>
      </c>
      <c r="E897" s="33">
        <v>48600000</v>
      </c>
      <c r="F897" s="33">
        <v>7290000</v>
      </c>
      <c r="G897" s="34" t="str">
        <f t="shared" si="39"/>
        <v>Esta perdido</v>
      </c>
      <c r="H897" s="34">
        <f t="shared" si="40"/>
        <v>0</v>
      </c>
      <c r="I897" s="34">
        <f t="shared" si="41"/>
        <v>41310000</v>
      </c>
    </row>
    <row r="898" spans="1:9" x14ac:dyDescent="0.35">
      <c r="A898" s="31">
        <v>38138</v>
      </c>
      <c r="B898" s="32" t="s">
        <v>12</v>
      </c>
      <c r="C898" s="32" t="s">
        <v>26</v>
      </c>
      <c r="D898" s="32" t="s">
        <v>28</v>
      </c>
      <c r="E898" s="33">
        <v>6922999.9999999991</v>
      </c>
      <c r="F898" s="33">
        <v>5538400</v>
      </c>
      <c r="G898" s="34" t="str">
        <f t="shared" si="39"/>
        <v>Esta perdido</v>
      </c>
      <c r="H898" s="34">
        <f t="shared" si="40"/>
        <v>1844287.1999999997</v>
      </c>
      <c r="I898" s="34" t="str">
        <f t="shared" si="41"/>
        <v>DEBE PROMOVERSE</v>
      </c>
    </row>
    <row r="899" spans="1:9" x14ac:dyDescent="0.35">
      <c r="A899" s="31">
        <v>38138</v>
      </c>
      <c r="B899" s="32" t="s">
        <v>29</v>
      </c>
      <c r="C899" s="32" t="s">
        <v>26</v>
      </c>
      <c r="D899" s="32" t="s">
        <v>14</v>
      </c>
      <c r="E899" s="33">
        <v>1359033.2</v>
      </c>
      <c r="F899" s="33">
        <v>67951.66</v>
      </c>
      <c r="G899" s="34" t="str">
        <f t="shared" si="39"/>
        <v>Esta perdido</v>
      </c>
      <c r="H899" s="34">
        <f t="shared" si="40"/>
        <v>0</v>
      </c>
      <c r="I899" s="34" t="str">
        <f t="shared" si="41"/>
        <v>DEBE PROMOVERSE</v>
      </c>
    </row>
    <row r="900" spans="1:9" x14ac:dyDescent="0.35">
      <c r="A900" s="31">
        <v>38138</v>
      </c>
      <c r="B900" s="32" t="s">
        <v>34</v>
      </c>
      <c r="C900" s="32" t="s">
        <v>16</v>
      </c>
      <c r="D900" s="32" t="s">
        <v>17</v>
      </c>
      <c r="E900" s="33">
        <v>693974.4</v>
      </c>
      <c r="F900" s="33">
        <v>6939.7440000000006</v>
      </c>
      <c r="G900" s="34" t="str">
        <f t="shared" ref="G900:G963" si="42">IF(AND(B900="Sánchez",F900&gt;5000000,C900="Zona F"),"Lo encontramos","Esta perdido")</f>
        <v>Esta perdido</v>
      </c>
      <c r="H900" s="34">
        <f t="shared" ref="H900:H963" si="43">IF(OR(B900="Pineda",B900="Bonilla"),F900*33.3%,IF(OR(B900="Sánchez",B900="Martínez"),F900*56%,0))</f>
        <v>2310.9347520000001</v>
      </c>
      <c r="I900" s="34" t="str">
        <f t="shared" ref="I900:I963" si="44">IF((E900+F900)&lt;34000000,"DEBE PROMOVERSE",E900-F900)</f>
        <v>DEBE PROMOVERSE</v>
      </c>
    </row>
    <row r="901" spans="1:9" x14ac:dyDescent="0.35">
      <c r="A901" s="31">
        <v>38138</v>
      </c>
      <c r="B901" s="32" t="s">
        <v>41</v>
      </c>
      <c r="C901" s="32" t="s">
        <v>30</v>
      </c>
      <c r="D901" s="32" t="s">
        <v>19</v>
      </c>
      <c r="E901" s="33">
        <v>26460000.000000004</v>
      </c>
      <c r="F901" s="33">
        <v>3572100.0000000009</v>
      </c>
      <c r="G901" s="34" t="str">
        <f t="shared" si="42"/>
        <v>Esta perdido</v>
      </c>
      <c r="H901" s="34">
        <f t="shared" si="43"/>
        <v>0</v>
      </c>
      <c r="I901" s="34" t="str">
        <f t="shared" si="44"/>
        <v>DEBE PROMOVERSE</v>
      </c>
    </row>
    <row r="902" spans="1:9" x14ac:dyDescent="0.35">
      <c r="A902" s="31">
        <v>38138</v>
      </c>
      <c r="B902" s="32" t="s">
        <v>40</v>
      </c>
      <c r="C902" s="32" t="s">
        <v>31</v>
      </c>
      <c r="D902" s="32" t="s">
        <v>22</v>
      </c>
      <c r="E902" s="33">
        <v>2891560</v>
      </c>
      <c r="F902" s="33">
        <v>144578</v>
      </c>
      <c r="G902" s="34" t="str">
        <f t="shared" si="42"/>
        <v>Esta perdido</v>
      </c>
      <c r="H902" s="34">
        <f t="shared" si="43"/>
        <v>0</v>
      </c>
      <c r="I902" s="34" t="str">
        <f t="shared" si="44"/>
        <v>DEBE PROMOVERSE</v>
      </c>
    </row>
    <row r="903" spans="1:9" x14ac:dyDescent="0.35">
      <c r="A903" s="31">
        <v>38138</v>
      </c>
      <c r="B903" s="32" t="s">
        <v>33</v>
      </c>
      <c r="C903" s="32" t="s">
        <v>43</v>
      </c>
      <c r="D903" s="32" t="s">
        <v>24</v>
      </c>
      <c r="E903" s="33">
        <v>55079999.999999993</v>
      </c>
      <c r="F903" s="33">
        <v>9363600</v>
      </c>
      <c r="G903" s="34" t="str">
        <f t="shared" si="42"/>
        <v>Esta perdido</v>
      </c>
      <c r="H903" s="34">
        <f t="shared" si="43"/>
        <v>5243616.0000000009</v>
      </c>
      <c r="I903" s="34">
        <f t="shared" si="44"/>
        <v>45716399.999999993</v>
      </c>
    </row>
    <row r="904" spans="1:9" x14ac:dyDescent="0.35">
      <c r="A904" s="31">
        <v>38138</v>
      </c>
      <c r="B904" s="32" t="s">
        <v>25</v>
      </c>
      <c r="C904" s="32" t="s">
        <v>13</v>
      </c>
      <c r="D904" s="32" t="s">
        <v>27</v>
      </c>
      <c r="E904" s="33">
        <v>7826000</v>
      </c>
      <c r="F904" s="33">
        <v>6260800</v>
      </c>
      <c r="G904" s="34" t="str">
        <f t="shared" si="42"/>
        <v>Esta perdido</v>
      </c>
      <c r="H904" s="34">
        <f t="shared" si="43"/>
        <v>0</v>
      </c>
      <c r="I904" s="34" t="str">
        <f t="shared" si="44"/>
        <v>DEBE PROMOVERSE</v>
      </c>
    </row>
    <row r="905" spans="1:9" x14ac:dyDescent="0.35">
      <c r="A905" s="31">
        <v>38138</v>
      </c>
      <c r="B905" s="32" t="s">
        <v>36</v>
      </c>
      <c r="C905" s="32" t="s">
        <v>18</v>
      </c>
      <c r="D905" s="32" t="s">
        <v>28</v>
      </c>
      <c r="E905" s="33">
        <v>1532526.8</v>
      </c>
      <c r="F905" s="33">
        <v>76626.340000000011</v>
      </c>
      <c r="G905" s="34" t="str">
        <f t="shared" si="42"/>
        <v>Esta perdido</v>
      </c>
      <c r="H905" s="34">
        <f t="shared" si="43"/>
        <v>0</v>
      </c>
      <c r="I905" s="34" t="str">
        <f t="shared" si="44"/>
        <v>DEBE PROMOVERSE</v>
      </c>
    </row>
    <row r="906" spans="1:9" x14ac:dyDescent="0.35">
      <c r="A906" s="31">
        <v>38138</v>
      </c>
      <c r="B906" s="32" t="s">
        <v>37</v>
      </c>
      <c r="C906" s="32" t="s">
        <v>21</v>
      </c>
      <c r="D906" s="32" t="s">
        <v>14</v>
      </c>
      <c r="E906" s="33">
        <v>780721.2</v>
      </c>
      <c r="F906" s="33">
        <v>7807.2119999999995</v>
      </c>
      <c r="G906" s="34" t="str">
        <f t="shared" si="42"/>
        <v>Esta perdido</v>
      </c>
      <c r="H906" s="34">
        <f t="shared" si="43"/>
        <v>0</v>
      </c>
      <c r="I906" s="34" t="str">
        <f t="shared" si="44"/>
        <v>DEBE PROMOVERSE</v>
      </c>
    </row>
    <row r="907" spans="1:9" x14ac:dyDescent="0.35">
      <c r="A907" s="31">
        <v>38138</v>
      </c>
      <c r="B907" s="32" t="s">
        <v>35</v>
      </c>
      <c r="C907" s="32" t="s">
        <v>23</v>
      </c>
      <c r="D907" s="32" t="s">
        <v>17</v>
      </c>
      <c r="E907" s="33">
        <v>29700000</v>
      </c>
      <c r="F907" s="33">
        <v>4009500.0000000005</v>
      </c>
      <c r="G907" s="34" t="str">
        <f t="shared" si="42"/>
        <v>Esta perdido</v>
      </c>
      <c r="H907" s="34">
        <f t="shared" si="43"/>
        <v>0</v>
      </c>
      <c r="I907" s="34" t="str">
        <f t="shared" si="44"/>
        <v>DEBE PROMOVERSE</v>
      </c>
    </row>
    <row r="908" spans="1:9" x14ac:dyDescent="0.35">
      <c r="A908" s="31">
        <v>38138</v>
      </c>
      <c r="B908" s="32" t="s">
        <v>38</v>
      </c>
      <c r="C908" s="32" t="s">
        <v>26</v>
      </c>
      <c r="D908" s="32" t="s">
        <v>19</v>
      </c>
      <c r="E908" s="33">
        <v>3238547.2</v>
      </c>
      <c r="F908" s="33">
        <v>161927.36000000002</v>
      </c>
      <c r="G908" s="34" t="str">
        <f t="shared" si="42"/>
        <v>Esta perdido</v>
      </c>
      <c r="H908" s="34">
        <f t="shared" si="43"/>
        <v>0</v>
      </c>
      <c r="I908" s="34" t="str">
        <f t="shared" si="44"/>
        <v>DEBE PROMOVERSE</v>
      </c>
    </row>
    <row r="909" spans="1:9" x14ac:dyDescent="0.35">
      <c r="A909" s="31">
        <v>38138</v>
      </c>
      <c r="B909" s="32" t="s">
        <v>32</v>
      </c>
      <c r="C909" s="32" t="s">
        <v>16</v>
      </c>
      <c r="D909" s="32" t="s">
        <v>22</v>
      </c>
      <c r="E909" s="33">
        <v>61560000</v>
      </c>
      <c r="F909" s="33">
        <v>10465200</v>
      </c>
      <c r="G909" s="34" t="str">
        <f t="shared" si="42"/>
        <v>Esta perdido</v>
      </c>
      <c r="H909" s="34">
        <f t="shared" si="43"/>
        <v>0</v>
      </c>
      <c r="I909" s="34">
        <f t="shared" si="44"/>
        <v>51094800</v>
      </c>
    </row>
    <row r="910" spans="1:9" x14ac:dyDescent="0.35">
      <c r="A910" s="31">
        <v>38138</v>
      </c>
      <c r="B910" s="32" t="s">
        <v>12</v>
      </c>
      <c r="C910" s="32" t="s">
        <v>30</v>
      </c>
      <c r="D910" s="32" t="s">
        <v>24</v>
      </c>
      <c r="E910" s="33">
        <v>8729000</v>
      </c>
      <c r="F910" s="33">
        <v>6983200</v>
      </c>
      <c r="G910" s="34" t="str">
        <f t="shared" si="42"/>
        <v>Esta perdido</v>
      </c>
      <c r="H910" s="34">
        <f t="shared" si="43"/>
        <v>2325405.5999999996</v>
      </c>
      <c r="I910" s="34" t="str">
        <f t="shared" si="44"/>
        <v>DEBE PROMOVERSE</v>
      </c>
    </row>
    <row r="911" spans="1:9" x14ac:dyDescent="0.35">
      <c r="A911" s="31">
        <v>38138</v>
      </c>
      <c r="B911" s="32" t="s">
        <v>29</v>
      </c>
      <c r="C911" s="32" t="s">
        <v>31</v>
      </c>
      <c r="D911" s="32" t="s">
        <v>27</v>
      </c>
      <c r="E911" s="33">
        <v>1706020.4</v>
      </c>
      <c r="F911" s="33">
        <v>85301.02</v>
      </c>
      <c r="G911" s="34" t="str">
        <f t="shared" si="42"/>
        <v>Esta perdido</v>
      </c>
      <c r="H911" s="34">
        <f t="shared" si="43"/>
        <v>0</v>
      </c>
      <c r="I911" s="34" t="str">
        <f t="shared" si="44"/>
        <v>DEBE PROMOVERSE</v>
      </c>
    </row>
    <row r="912" spans="1:9" x14ac:dyDescent="0.35">
      <c r="A912" s="31">
        <v>38138</v>
      </c>
      <c r="B912" s="32" t="s">
        <v>34</v>
      </c>
      <c r="C912" s="32" t="s">
        <v>43</v>
      </c>
      <c r="D912" s="32" t="s">
        <v>28</v>
      </c>
      <c r="E912" s="33">
        <v>867468</v>
      </c>
      <c r="F912" s="33">
        <v>8674.68</v>
      </c>
      <c r="G912" s="34" t="str">
        <f t="shared" si="42"/>
        <v>Esta perdido</v>
      </c>
      <c r="H912" s="34">
        <f t="shared" si="43"/>
        <v>2888.6684399999999</v>
      </c>
      <c r="I912" s="34" t="str">
        <f t="shared" si="44"/>
        <v>DEBE PROMOVERSE</v>
      </c>
    </row>
    <row r="913" spans="1:9" x14ac:dyDescent="0.35">
      <c r="A913" s="31">
        <v>38138</v>
      </c>
      <c r="B913" s="32" t="s">
        <v>41</v>
      </c>
      <c r="C913" s="32" t="s">
        <v>13</v>
      </c>
      <c r="D913" s="32" t="s">
        <v>14</v>
      </c>
      <c r="E913" s="33">
        <v>32939999.999999996</v>
      </c>
      <c r="F913" s="33">
        <v>4940999.9999999991</v>
      </c>
      <c r="G913" s="34" t="str">
        <f t="shared" si="42"/>
        <v>Esta perdido</v>
      </c>
      <c r="H913" s="34">
        <f t="shared" si="43"/>
        <v>0</v>
      </c>
      <c r="I913" s="34">
        <f t="shared" si="44"/>
        <v>27998999.999999996</v>
      </c>
    </row>
    <row r="914" spans="1:9" x14ac:dyDescent="0.35">
      <c r="A914" s="31">
        <v>38138</v>
      </c>
      <c r="B914" s="32" t="s">
        <v>40</v>
      </c>
      <c r="C914" s="32" t="s">
        <v>39</v>
      </c>
      <c r="D914" s="32" t="s">
        <v>17</v>
      </c>
      <c r="E914" s="33">
        <v>3585534.4</v>
      </c>
      <c r="F914" s="33">
        <v>179276.72</v>
      </c>
      <c r="G914" s="34" t="str">
        <f t="shared" si="42"/>
        <v>Esta perdido</v>
      </c>
      <c r="H914" s="34">
        <f t="shared" si="43"/>
        <v>0</v>
      </c>
      <c r="I914" s="34" t="str">
        <f t="shared" si="44"/>
        <v>DEBE PROMOVERSE</v>
      </c>
    </row>
    <row r="915" spans="1:9" x14ac:dyDescent="0.35">
      <c r="A915" s="31">
        <v>38138</v>
      </c>
      <c r="B915" s="32" t="s">
        <v>33</v>
      </c>
      <c r="C915" s="32" t="s">
        <v>18</v>
      </c>
      <c r="D915" s="32" t="s">
        <v>19</v>
      </c>
      <c r="E915" s="33">
        <v>68040000</v>
      </c>
      <c r="F915" s="33">
        <v>11566800</v>
      </c>
      <c r="G915" s="34" t="str">
        <f t="shared" si="42"/>
        <v>Esta perdido</v>
      </c>
      <c r="H915" s="34">
        <f t="shared" si="43"/>
        <v>6477408.0000000009</v>
      </c>
      <c r="I915" s="34">
        <f t="shared" si="44"/>
        <v>56473200</v>
      </c>
    </row>
    <row r="916" spans="1:9" x14ac:dyDescent="0.35">
      <c r="A916" s="31">
        <v>38138</v>
      </c>
      <c r="B916" s="32" t="s">
        <v>25</v>
      </c>
      <c r="C916" s="32" t="s">
        <v>21</v>
      </c>
      <c r="D916" s="32" t="s">
        <v>22</v>
      </c>
      <c r="E916" s="33">
        <v>9632000</v>
      </c>
      <c r="F916" s="33">
        <v>7705600</v>
      </c>
      <c r="G916" s="34" t="str">
        <f t="shared" si="42"/>
        <v>Esta perdido</v>
      </c>
      <c r="H916" s="34">
        <f t="shared" si="43"/>
        <v>0</v>
      </c>
      <c r="I916" s="34" t="str">
        <f t="shared" si="44"/>
        <v>DEBE PROMOVERSE</v>
      </c>
    </row>
    <row r="917" spans="1:9" x14ac:dyDescent="0.35">
      <c r="A917" s="31">
        <v>38138</v>
      </c>
      <c r="B917" s="32" t="s">
        <v>36</v>
      </c>
      <c r="C917" s="32" t="s">
        <v>23</v>
      </c>
      <c r="D917" s="32" t="s">
        <v>24</v>
      </c>
      <c r="E917" s="33">
        <v>3209631.6</v>
      </c>
      <c r="F917" s="33">
        <v>160481.58000000002</v>
      </c>
      <c r="G917" s="34" t="str">
        <f t="shared" si="42"/>
        <v>Esta perdido</v>
      </c>
      <c r="H917" s="34">
        <f t="shared" si="43"/>
        <v>0</v>
      </c>
      <c r="I917" s="34" t="str">
        <f t="shared" si="44"/>
        <v>DEBE PROMOVERSE</v>
      </c>
    </row>
    <row r="918" spans="1:9" x14ac:dyDescent="0.35">
      <c r="A918" s="31">
        <v>38138</v>
      </c>
      <c r="B918" s="32" t="s">
        <v>37</v>
      </c>
      <c r="C918" s="32" t="s">
        <v>26</v>
      </c>
      <c r="D918" s="32" t="s">
        <v>27</v>
      </c>
      <c r="E918" s="33">
        <v>1578791.76</v>
      </c>
      <c r="F918" s="33">
        <v>78939.588000000003</v>
      </c>
      <c r="G918" s="34" t="str">
        <f t="shared" si="42"/>
        <v>Esta perdido</v>
      </c>
      <c r="H918" s="34">
        <f t="shared" si="43"/>
        <v>0</v>
      </c>
      <c r="I918" s="34" t="str">
        <f t="shared" si="44"/>
        <v>DEBE PROMOVERSE</v>
      </c>
    </row>
    <row r="919" spans="1:9" x14ac:dyDescent="0.35">
      <c r="A919" s="31">
        <v>38138</v>
      </c>
      <c r="B919" s="32" t="s">
        <v>35</v>
      </c>
      <c r="C919" s="32" t="s">
        <v>16</v>
      </c>
      <c r="D919" s="32" t="s">
        <v>28</v>
      </c>
      <c r="E919" s="33">
        <v>57996000</v>
      </c>
      <c r="F919" s="33">
        <v>9859320</v>
      </c>
      <c r="G919" s="34" t="str">
        <f t="shared" si="42"/>
        <v>Esta perdido</v>
      </c>
      <c r="H919" s="34">
        <f t="shared" si="43"/>
        <v>0</v>
      </c>
      <c r="I919" s="34">
        <f t="shared" si="44"/>
        <v>48136680</v>
      </c>
    </row>
    <row r="920" spans="1:9" x14ac:dyDescent="0.35">
      <c r="A920" s="31">
        <v>38138</v>
      </c>
      <c r="B920" s="32" t="s">
        <v>42</v>
      </c>
      <c r="C920" s="32" t="s">
        <v>30</v>
      </c>
      <c r="D920" s="32" t="s">
        <v>14</v>
      </c>
      <c r="E920" s="33">
        <v>6106974.7200000007</v>
      </c>
      <c r="F920" s="33">
        <v>4885579.7760000005</v>
      </c>
      <c r="G920" s="34" t="str">
        <f t="shared" si="42"/>
        <v>Esta perdido</v>
      </c>
      <c r="H920" s="34">
        <f t="shared" si="43"/>
        <v>0</v>
      </c>
      <c r="I920" s="34" t="str">
        <f t="shared" si="44"/>
        <v>DEBE PROMOVERSE</v>
      </c>
    </row>
    <row r="921" spans="1:9" x14ac:dyDescent="0.35">
      <c r="A921" s="31">
        <v>38138</v>
      </c>
      <c r="B921" s="32" t="s">
        <v>20</v>
      </c>
      <c r="C921" s="32" t="s">
        <v>31</v>
      </c>
      <c r="D921" s="32" t="s">
        <v>17</v>
      </c>
      <c r="E921" s="33">
        <v>112104000.00000001</v>
      </c>
      <c r="F921" s="33">
        <v>19057680.000000004</v>
      </c>
      <c r="G921" s="34" t="str">
        <f t="shared" si="42"/>
        <v>Esta perdido</v>
      </c>
      <c r="H921" s="34">
        <f t="shared" si="43"/>
        <v>0</v>
      </c>
      <c r="I921" s="34">
        <f t="shared" si="44"/>
        <v>93046320.000000015</v>
      </c>
    </row>
    <row r="922" spans="1:9" x14ac:dyDescent="0.35">
      <c r="A922" s="31">
        <v>38138</v>
      </c>
      <c r="B922" s="32" t="s">
        <v>15</v>
      </c>
      <c r="C922" s="32" t="s">
        <v>43</v>
      </c>
      <c r="D922" s="32" t="s">
        <v>19</v>
      </c>
      <c r="E922" s="33">
        <v>15350999.999999998</v>
      </c>
      <c r="F922" s="33">
        <v>1535100</v>
      </c>
      <c r="G922" s="34" t="str">
        <f t="shared" si="42"/>
        <v>Esta perdido</v>
      </c>
      <c r="H922" s="34">
        <f t="shared" si="43"/>
        <v>859656.00000000012</v>
      </c>
      <c r="I922" s="34" t="str">
        <f t="shared" si="44"/>
        <v>DEBE PROMOVERSE</v>
      </c>
    </row>
    <row r="923" spans="1:9" x14ac:dyDescent="0.35">
      <c r="A923" s="31">
        <v>38138</v>
      </c>
      <c r="B923" s="32" t="s">
        <v>38</v>
      </c>
      <c r="C923" s="32" t="s">
        <v>13</v>
      </c>
      <c r="D923" s="32" t="s">
        <v>22</v>
      </c>
      <c r="E923" s="33">
        <v>2897343.12</v>
      </c>
      <c r="F923" s="33">
        <v>144867.15600000002</v>
      </c>
      <c r="G923" s="34" t="str">
        <f t="shared" si="42"/>
        <v>Esta perdido</v>
      </c>
      <c r="H923" s="34">
        <f t="shared" si="43"/>
        <v>0</v>
      </c>
      <c r="I923" s="34" t="str">
        <f t="shared" si="44"/>
        <v>DEBE PROMOVERSE</v>
      </c>
    </row>
    <row r="924" spans="1:9" x14ac:dyDescent="0.35">
      <c r="A924" s="31">
        <v>38138</v>
      </c>
      <c r="B924" s="32" t="s">
        <v>32</v>
      </c>
      <c r="C924" s="32" t="s">
        <v>39</v>
      </c>
      <c r="D924" s="32" t="s">
        <v>24</v>
      </c>
      <c r="E924" s="33">
        <v>1422647.52</v>
      </c>
      <c r="F924" s="33">
        <v>71132.376000000004</v>
      </c>
      <c r="G924" s="34" t="str">
        <f t="shared" si="42"/>
        <v>Esta perdido</v>
      </c>
      <c r="H924" s="34">
        <f t="shared" si="43"/>
        <v>0</v>
      </c>
      <c r="I924" s="34" t="str">
        <f t="shared" si="44"/>
        <v>DEBE PROMOVERSE</v>
      </c>
    </row>
    <row r="925" spans="1:9" x14ac:dyDescent="0.35">
      <c r="A925" s="31">
        <v>38138</v>
      </c>
      <c r="B925" s="32" t="s">
        <v>12</v>
      </c>
      <c r="C925" s="32" t="s">
        <v>18</v>
      </c>
      <c r="D925" s="32" t="s">
        <v>27</v>
      </c>
      <c r="E925" s="33">
        <v>52164000</v>
      </c>
      <c r="F925" s="33">
        <v>8867880</v>
      </c>
      <c r="G925" s="34" t="str">
        <f t="shared" si="42"/>
        <v>Esta perdido</v>
      </c>
      <c r="H925" s="34">
        <f t="shared" si="43"/>
        <v>2953004.0399999996</v>
      </c>
      <c r="I925" s="34">
        <f t="shared" si="44"/>
        <v>43296120</v>
      </c>
    </row>
    <row r="926" spans="1:9" x14ac:dyDescent="0.35">
      <c r="A926" s="31">
        <v>38138</v>
      </c>
      <c r="B926" s="32" t="s">
        <v>29</v>
      </c>
      <c r="C926" s="32" t="s">
        <v>21</v>
      </c>
      <c r="D926" s="32" t="s">
        <v>28</v>
      </c>
      <c r="E926" s="33">
        <v>5482397.7600000007</v>
      </c>
      <c r="F926" s="33">
        <v>4385918.2080000006</v>
      </c>
      <c r="G926" s="34" t="str">
        <f t="shared" si="42"/>
        <v>Esta perdido</v>
      </c>
      <c r="H926" s="34">
        <f t="shared" si="43"/>
        <v>0</v>
      </c>
      <c r="I926" s="34" t="str">
        <f t="shared" si="44"/>
        <v>DEBE PROMOVERSE</v>
      </c>
    </row>
    <row r="927" spans="1:9" x14ac:dyDescent="0.35">
      <c r="A927" s="31">
        <v>38138</v>
      </c>
      <c r="B927" s="32" t="s">
        <v>34</v>
      </c>
      <c r="C927" s="32" t="s">
        <v>23</v>
      </c>
      <c r="D927" s="32" t="s">
        <v>14</v>
      </c>
      <c r="E927" s="33">
        <v>100440000.00000001</v>
      </c>
      <c r="F927" s="33">
        <v>17074800.000000004</v>
      </c>
      <c r="G927" s="34" t="str">
        <f t="shared" si="42"/>
        <v>Esta perdido</v>
      </c>
      <c r="H927" s="34">
        <f t="shared" si="43"/>
        <v>5685908.4000000004</v>
      </c>
      <c r="I927" s="34">
        <f t="shared" si="44"/>
        <v>83365200.000000015</v>
      </c>
    </row>
    <row r="928" spans="1:9" x14ac:dyDescent="0.35">
      <c r="A928" s="31">
        <v>38138</v>
      </c>
      <c r="B928" s="32" t="s">
        <v>41</v>
      </c>
      <c r="C928" s="32" t="s">
        <v>26</v>
      </c>
      <c r="D928" s="32" t="s">
        <v>17</v>
      </c>
      <c r="E928" s="33">
        <v>13725599.999999998</v>
      </c>
      <c r="F928" s="33">
        <v>1372560</v>
      </c>
      <c r="G928" s="34" t="str">
        <f t="shared" si="42"/>
        <v>Esta perdido</v>
      </c>
      <c r="H928" s="34">
        <f t="shared" si="43"/>
        <v>0</v>
      </c>
      <c r="I928" s="34" t="str">
        <f t="shared" si="44"/>
        <v>DEBE PROMOVERSE</v>
      </c>
    </row>
    <row r="929" spans="1:9" x14ac:dyDescent="0.35">
      <c r="A929" s="31">
        <v>38138</v>
      </c>
      <c r="B929" s="32" t="s">
        <v>40</v>
      </c>
      <c r="C929" s="32" t="s">
        <v>26</v>
      </c>
      <c r="D929" s="32" t="s">
        <v>19</v>
      </c>
      <c r="E929" s="33">
        <v>2585054.64</v>
      </c>
      <c r="F929" s="33">
        <v>129252.73200000002</v>
      </c>
      <c r="G929" s="34" t="str">
        <f t="shared" si="42"/>
        <v>Esta perdido</v>
      </c>
      <c r="H929" s="34">
        <f t="shared" si="43"/>
        <v>0</v>
      </c>
      <c r="I929" s="34" t="str">
        <f t="shared" si="44"/>
        <v>DEBE PROMOVERSE</v>
      </c>
    </row>
    <row r="930" spans="1:9" x14ac:dyDescent="0.35">
      <c r="A930" s="31">
        <v>38138</v>
      </c>
      <c r="B930" s="32" t="s">
        <v>33</v>
      </c>
      <c r="C930" s="32" t="s">
        <v>16</v>
      </c>
      <c r="D930" s="32" t="s">
        <v>22</v>
      </c>
      <c r="E930" s="33">
        <v>1266503.28</v>
      </c>
      <c r="F930" s="33">
        <v>63325.164000000004</v>
      </c>
      <c r="G930" s="34" t="str">
        <f t="shared" si="42"/>
        <v>Esta perdido</v>
      </c>
      <c r="H930" s="34">
        <f t="shared" si="43"/>
        <v>35462.091840000008</v>
      </c>
      <c r="I930" s="34" t="str">
        <f t="shared" si="44"/>
        <v>DEBE PROMOVERSE</v>
      </c>
    </row>
    <row r="931" spans="1:9" x14ac:dyDescent="0.35">
      <c r="A931" s="31">
        <v>38138</v>
      </c>
      <c r="B931" s="32" t="s">
        <v>25</v>
      </c>
      <c r="C931" s="32" t="s">
        <v>30</v>
      </c>
      <c r="D931" s="32" t="s">
        <v>24</v>
      </c>
      <c r="E931" s="33">
        <v>46332000</v>
      </c>
      <c r="F931" s="33">
        <v>6949800</v>
      </c>
      <c r="G931" s="34" t="str">
        <f t="shared" si="42"/>
        <v>Esta perdido</v>
      </c>
      <c r="H931" s="34">
        <f t="shared" si="43"/>
        <v>0</v>
      </c>
      <c r="I931" s="34">
        <f t="shared" si="44"/>
        <v>39382200</v>
      </c>
    </row>
    <row r="932" spans="1:9" x14ac:dyDescent="0.35">
      <c r="A932" s="31">
        <v>38138</v>
      </c>
      <c r="B932" s="32" t="s">
        <v>36</v>
      </c>
      <c r="C932" s="32" t="s">
        <v>31</v>
      </c>
      <c r="D932" s="32" t="s">
        <v>27</v>
      </c>
      <c r="E932" s="33">
        <v>4857820.8</v>
      </c>
      <c r="F932" s="33">
        <v>242891.04</v>
      </c>
      <c r="G932" s="34" t="str">
        <f t="shared" si="42"/>
        <v>Esta perdido</v>
      </c>
      <c r="H932" s="34">
        <f t="shared" si="43"/>
        <v>0</v>
      </c>
      <c r="I932" s="34" t="str">
        <f t="shared" si="44"/>
        <v>DEBE PROMOVERSE</v>
      </c>
    </row>
    <row r="933" spans="1:9" x14ac:dyDescent="0.35">
      <c r="A933" s="31">
        <v>38138</v>
      </c>
      <c r="B933" s="32" t="s">
        <v>37</v>
      </c>
      <c r="C933" s="32" t="s">
        <v>43</v>
      </c>
      <c r="D933" s="32" t="s">
        <v>28</v>
      </c>
      <c r="E933" s="33">
        <v>88776000</v>
      </c>
      <c r="F933" s="33">
        <v>15091920.000000002</v>
      </c>
      <c r="G933" s="34" t="str">
        <f t="shared" si="42"/>
        <v>Esta perdido</v>
      </c>
      <c r="H933" s="34">
        <f t="shared" si="43"/>
        <v>0</v>
      </c>
      <c r="I933" s="34">
        <f t="shared" si="44"/>
        <v>73684080</v>
      </c>
    </row>
    <row r="934" spans="1:9" x14ac:dyDescent="0.35">
      <c r="A934" s="31">
        <v>38138</v>
      </c>
      <c r="B934" s="32" t="s">
        <v>35</v>
      </c>
      <c r="C934" s="32" t="s">
        <v>13</v>
      </c>
      <c r="D934" s="32" t="s">
        <v>14</v>
      </c>
      <c r="E934" s="33">
        <v>12100199.999999998</v>
      </c>
      <c r="F934" s="33">
        <v>1210019.9999999998</v>
      </c>
      <c r="G934" s="34" t="str">
        <f t="shared" si="42"/>
        <v>Esta perdido</v>
      </c>
      <c r="H934" s="34">
        <f t="shared" si="43"/>
        <v>0</v>
      </c>
      <c r="I934" s="34" t="str">
        <f t="shared" si="44"/>
        <v>DEBE PROMOVERSE</v>
      </c>
    </row>
    <row r="935" spans="1:9" x14ac:dyDescent="0.35">
      <c r="A935" s="31">
        <v>38138</v>
      </c>
      <c r="B935" s="32" t="s">
        <v>38</v>
      </c>
      <c r="C935" s="32" t="s">
        <v>18</v>
      </c>
      <c r="D935" s="32" t="s">
        <v>17</v>
      </c>
      <c r="E935" s="33">
        <v>2272766.16</v>
      </c>
      <c r="F935" s="33">
        <v>113638.30800000002</v>
      </c>
      <c r="G935" s="34" t="str">
        <f t="shared" si="42"/>
        <v>Esta perdido</v>
      </c>
      <c r="H935" s="34">
        <f t="shared" si="43"/>
        <v>0</v>
      </c>
      <c r="I935" s="34" t="str">
        <f t="shared" si="44"/>
        <v>DEBE PROMOVERSE</v>
      </c>
    </row>
    <row r="936" spans="1:9" x14ac:dyDescent="0.35">
      <c r="A936" s="31">
        <v>38138</v>
      </c>
      <c r="B936" s="32" t="s">
        <v>32</v>
      </c>
      <c r="C936" s="32" t="s">
        <v>21</v>
      </c>
      <c r="D936" s="32" t="s">
        <v>19</v>
      </c>
      <c r="E936" s="33">
        <v>1110359.04</v>
      </c>
      <c r="F936" s="33">
        <v>55517.952000000005</v>
      </c>
      <c r="G936" s="34" t="str">
        <f t="shared" si="42"/>
        <v>Esta perdido</v>
      </c>
      <c r="H936" s="34">
        <f t="shared" si="43"/>
        <v>0</v>
      </c>
      <c r="I936" s="34" t="str">
        <f t="shared" si="44"/>
        <v>DEBE PROMOVERSE</v>
      </c>
    </row>
    <row r="937" spans="1:9" x14ac:dyDescent="0.35">
      <c r="A937" s="31">
        <v>38138</v>
      </c>
      <c r="B937" s="32" t="s">
        <v>12</v>
      </c>
      <c r="C937" s="32" t="s">
        <v>23</v>
      </c>
      <c r="D937" s="32" t="s">
        <v>22</v>
      </c>
      <c r="E937" s="33">
        <v>40500000</v>
      </c>
      <c r="F937" s="33">
        <v>6075000</v>
      </c>
      <c r="G937" s="34" t="str">
        <f t="shared" si="42"/>
        <v>Esta perdido</v>
      </c>
      <c r="H937" s="34">
        <f t="shared" si="43"/>
        <v>2022974.9999999998</v>
      </c>
      <c r="I937" s="34">
        <f t="shared" si="44"/>
        <v>34425000</v>
      </c>
    </row>
    <row r="938" spans="1:9" x14ac:dyDescent="0.35">
      <c r="A938" s="31">
        <v>38138</v>
      </c>
      <c r="B938" s="32" t="s">
        <v>29</v>
      </c>
      <c r="C938" s="32" t="s">
        <v>26</v>
      </c>
      <c r="D938" s="32" t="s">
        <v>24</v>
      </c>
      <c r="E938" s="33">
        <v>4233243.84</v>
      </c>
      <c r="F938" s="33">
        <v>211662.19200000001</v>
      </c>
      <c r="G938" s="34" t="str">
        <f t="shared" si="42"/>
        <v>Esta perdido</v>
      </c>
      <c r="H938" s="34">
        <f t="shared" si="43"/>
        <v>0</v>
      </c>
      <c r="I938" s="34" t="str">
        <f t="shared" si="44"/>
        <v>DEBE PROMOVERSE</v>
      </c>
    </row>
    <row r="939" spans="1:9" x14ac:dyDescent="0.35">
      <c r="A939" s="31">
        <v>38138</v>
      </c>
      <c r="B939" s="32" t="s">
        <v>34</v>
      </c>
      <c r="C939" s="32" t="s">
        <v>16</v>
      </c>
      <c r="D939" s="32" t="s">
        <v>27</v>
      </c>
      <c r="E939" s="33">
        <v>77112000</v>
      </c>
      <c r="F939" s="33">
        <v>13109040.000000002</v>
      </c>
      <c r="G939" s="34" t="str">
        <f t="shared" si="42"/>
        <v>Esta perdido</v>
      </c>
      <c r="H939" s="34">
        <f t="shared" si="43"/>
        <v>4365310.32</v>
      </c>
      <c r="I939" s="34">
        <f t="shared" si="44"/>
        <v>64002960</v>
      </c>
    </row>
    <row r="940" spans="1:9" x14ac:dyDescent="0.35">
      <c r="A940" s="31">
        <v>38138</v>
      </c>
      <c r="B940" s="32" t="s">
        <v>41</v>
      </c>
      <c r="C940" s="32" t="s">
        <v>30</v>
      </c>
      <c r="D940" s="32" t="s">
        <v>28</v>
      </c>
      <c r="E940" s="33">
        <v>10474800</v>
      </c>
      <c r="F940" s="33">
        <v>1047480</v>
      </c>
      <c r="G940" s="34" t="str">
        <f t="shared" si="42"/>
        <v>Esta perdido</v>
      </c>
      <c r="H940" s="34">
        <f t="shared" si="43"/>
        <v>0</v>
      </c>
      <c r="I940" s="34" t="str">
        <f t="shared" si="44"/>
        <v>DEBE PROMOVERSE</v>
      </c>
    </row>
    <row r="941" spans="1:9" x14ac:dyDescent="0.35">
      <c r="A941" s="31">
        <v>38138</v>
      </c>
      <c r="B941" s="32" t="s">
        <v>40</v>
      </c>
      <c r="C941" s="32" t="s">
        <v>31</v>
      </c>
      <c r="D941" s="32" t="s">
        <v>14</v>
      </c>
      <c r="E941" s="33">
        <v>1960477.68</v>
      </c>
      <c r="F941" s="33">
        <v>98023.884000000005</v>
      </c>
      <c r="G941" s="34" t="str">
        <f t="shared" si="42"/>
        <v>Esta perdido</v>
      </c>
      <c r="H941" s="34">
        <f t="shared" si="43"/>
        <v>0</v>
      </c>
      <c r="I941" s="34" t="str">
        <f t="shared" si="44"/>
        <v>DEBE PROMOVERSE</v>
      </c>
    </row>
    <row r="942" spans="1:9" x14ac:dyDescent="0.35">
      <c r="A942" s="31">
        <v>38138</v>
      </c>
      <c r="B942" s="32" t="s">
        <v>33</v>
      </c>
      <c r="C942" s="32" t="s">
        <v>43</v>
      </c>
      <c r="D942" s="32" t="s">
        <v>17</v>
      </c>
      <c r="E942" s="33">
        <v>954214.8</v>
      </c>
      <c r="F942" s="33">
        <v>9542.148000000001</v>
      </c>
      <c r="G942" s="34" t="str">
        <f t="shared" si="42"/>
        <v>Esta perdido</v>
      </c>
      <c r="H942" s="34">
        <f t="shared" si="43"/>
        <v>5343.6028800000013</v>
      </c>
      <c r="I942" s="34" t="str">
        <f t="shared" si="44"/>
        <v>DEBE PROMOVERSE</v>
      </c>
    </row>
    <row r="943" spans="1:9" x14ac:dyDescent="0.35">
      <c r="A943" s="31">
        <v>38138</v>
      </c>
      <c r="B943" s="32" t="s">
        <v>25</v>
      </c>
      <c r="C943" s="32" t="s">
        <v>13</v>
      </c>
      <c r="D943" s="32" t="s">
        <v>19</v>
      </c>
      <c r="E943" s="33">
        <v>34668000</v>
      </c>
      <c r="F943" s="33">
        <v>5200200</v>
      </c>
      <c r="G943" s="34" t="str">
        <f t="shared" si="42"/>
        <v>Esta perdido</v>
      </c>
      <c r="H943" s="34">
        <f t="shared" si="43"/>
        <v>0</v>
      </c>
      <c r="I943" s="34">
        <f t="shared" si="44"/>
        <v>29467800</v>
      </c>
    </row>
    <row r="944" spans="1:9" x14ac:dyDescent="0.35">
      <c r="A944" s="31">
        <v>38138</v>
      </c>
      <c r="B944" s="32" t="s">
        <v>36</v>
      </c>
      <c r="C944" s="32" t="s">
        <v>39</v>
      </c>
      <c r="D944" s="32" t="s">
        <v>22</v>
      </c>
      <c r="E944" s="33">
        <v>3608666.88</v>
      </c>
      <c r="F944" s="33">
        <v>180433.34400000001</v>
      </c>
      <c r="G944" s="34" t="str">
        <f t="shared" si="42"/>
        <v>Esta perdido</v>
      </c>
      <c r="H944" s="34">
        <f t="shared" si="43"/>
        <v>0</v>
      </c>
      <c r="I944" s="34" t="str">
        <f t="shared" si="44"/>
        <v>DEBE PROMOVERSE</v>
      </c>
    </row>
    <row r="945" spans="1:9" x14ac:dyDescent="0.35">
      <c r="A945" s="31">
        <v>38138</v>
      </c>
      <c r="B945" s="32" t="s">
        <v>37</v>
      </c>
      <c r="C945" s="32" t="s">
        <v>18</v>
      </c>
      <c r="D945" s="32" t="s">
        <v>24</v>
      </c>
      <c r="E945" s="33">
        <v>65447999.999999993</v>
      </c>
      <c r="F945" s="33">
        <v>11126160</v>
      </c>
      <c r="G945" s="34" t="str">
        <f t="shared" si="42"/>
        <v>Esta perdido</v>
      </c>
      <c r="H945" s="34">
        <f t="shared" si="43"/>
        <v>0</v>
      </c>
      <c r="I945" s="34">
        <f t="shared" si="44"/>
        <v>54321839.999999993</v>
      </c>
    </row>
    <row r="946" spans="1:9" x14ac:dyDescent="0.35">
      <c r="A946" s="31">
        <v>38138</v>
      </c>
      <c r="B946" s="32" t="s">
        <v>35</v>
      </c>
      <c r="C946" s="32" t="s">
        <v>21</v>
      </c>
      <c r="D946" s="32" t="s">
        <v>27</v>
      </c>
      <c r="E946" s="33">
        <v>8849400</v>
      </c>
      <c r="F946" s="33">
        <v>7079520</v>
      </c>
      <c r="G946" s="34" t="str">
        <f t="shared" si="42"/>
        <v>Esta perdido</v>
      </c>
      <c r="H946" s="34">
        <f t="shared" si="43"/>
        <v>0</v>
      </c>
      <c r="I946" s="34" t="str">
        <f t="shared" si="44"/>
        <v>DEBE PROMOVERSE</v>
      </c>
    </row>
    <row r="947" spans="1:9" x14ac:dyDescent="0.35">
      <c r="A947" s="31">
        <v>38138</v>
      </c>
      <c r="B947" s="32" t="s">
        <v>42</v>
      </c>
      <c r="C947" s="32" t="s">
        <v>23</v>
      </c>
      <c r="D947" s="32" t="s">
        <v>28</v>
      </c>
      <c r="E947" s="33">
        <v>1648189.2</v>
      </c>
      <c r="F947" s="33">
        <v>82409.460000000006</v>
      </c>
      <c r="G947" s="34" t="str">
        <f t="shared" si="42"/>
        <v>Esta perdido</v>
      </c>
      <c r="H947" s="34">
        <f t="shared" si="43"/>
        <v>0</v>
      </c>
      <c r="I947" s="34" t="str">
        <f t="shared" si="44"/>
        <v>DEBE PROMOVERSE</v>
      </c>
    </row>
    <row r="948" spans="1:9" x14ac:dyDescent="0.35">
      <c r="A948" s="31">
        <v>38138</v>
      </c>
      <c r="B948" s="32" t="s">
        <v>20</v>
      </c>
      <c r="C948" s="32" t="s">
        <v>26</v>
      </c>
      <c r="D948" s="32" t="s">
        <v>14</v>
      </c>
      <c r="E948" s="33">
        <v>798070.56</v>
      </c>
      <c r="F948" s="33">
        <v>7980.7056000000011</v>
      </c>
      <c r="G948" s="34" t="str">
        <f t="shared" si="42"/>
        <v>Esta perdido</v>
      </c>
      <c r="H948" s="34">
        <f t="shared" si="43"/>
        <v>0</v>
      </c>
      <c r="I948" s="34" t="str">
        <f t="shared" si="44"/>
        <v>DEBE PROMOVERSE</v>
      </c>
    </row>
    <row r="949" spans="1:9" x14ac:dyDescent="0.35">
      <c r="A949" s="31">
        <v>38138</v>
      </c>
      <c r="B949" s="32" t="s">
        <v>15</v>
      </c>
      <c r="C949" s="32" t="s">
        <v>16</v>
      </c>
      <c r="D949" s="32" t="s">
        <v>17</v>
      </c>
      <c r="E949" s="33">
        <v>28836000</v>
      </c>
      <c r="F949" s="33">
        <v>3892860.0000000005</v>
      </c>
      <c r="G949" s="34" t="str">
        <f t="shared" si="42"/>
        <v>Esta perdido</v>
      </c>
      <c r="H949" s="34">
        <f t="shared" si="43"/>
        <v>2180001.6000000006</v>
      </c>
      <c r="I949" s="34" t="str">
        <f t="shared" si="44"/>
        <v>DEBE PROMOVERSE</v>
      </c>
    </row>
    <row r="950" spans="1:9" x14ac:dyDescent="0.35">
      <c r="A950" s="31">
        <v>38138</v>
      </c>
      <c r="B950" s="32" t="s">
        <v>38</v>
      </c>
      <c r="C950" s="32" t="s">
        <v>30</v>
      </c>
      <c r="D950" s="32" t="s">
        <v>19</v>
      </c>
      <c r="E950" s="33">
        <v>2984089.92</v>
      </c>
      <c r="F950" s="33">
        <v>149204.49600000001</v>
      </c>
      <c r="G950" s="34" t="str">
        <f t="shared" si="42"/>
        <v>Esta perdido</v>
      </c>
      <c r="H950" s="34">
        <f t="shared" si="43"/>
        <v>0</v>
      </c>
      <c r="I950" s="34" t="str">
        <f t="shared" si="44"/>
        <v>DEBE PROMOVERSE</v>
      </c>
    </row>
    <row r="951" spans="1:9" x14ac:dyDescent="0.35">
      <c r="A951" s="31">
        <v>38138</v>
      </c>
      <c r="B951" s="32" t="s">
        <v>32</v>
      </c>
      <c r="C951" s="32" t="s">
        <v>31</v>
      </c>
      <c r="D951" s="32" t="s">
        <v>22</v>
      </c>
      <c r="E951" s="33">
        <v>53784000.000000007</v>
      </c>
      <c r="F951" s="33">
        <v>9143280.0000000019</v>
      </c>
      <c r="G951" s="34" t="str">
        <f t="shared" si="42"/>
        <v>Esta perdido</v>
      </c>
      <c r="H951" s="34">
        <f t="shared" si="43"/>
        <v>0</v>
      </c>
      <c r="I951" s="34">
        <f t="shared" si="44"/>
        <v>44640720.000000007</v>
      </c>
    </row>
    <row r="952" spans="1:9" x14ac:dyDescent="0.35">
      <c r="A952" s="31">
        <v>38138</v>
      </c>
      <c r="B952" s="32" t="s">
        <v>12</v>
      </c>
      <c r="C952" s="32" t="s">
        <v>43</v>
      </c>
      <c r="D952" s="32" t="s">
        <v>24</v>
      </c>
      <c r="E952" s="33">
        <v>7224000</v>
      </c>
      <c r="F952" s="33">
        <v>5779200</v>
      </c>
      <c r="G952" s="34" t="str">
        <f t="shared" si="42"/>
        <v>Esta perdido</v>
      </c>
      <c r="H952" s="34">
        <f t="shared" si="43"/>
        <v>1924473.5999999999</v>
      </c>
      <c r="I952" s="34" t="str">
        <f t="shared" si="44"/>
        <v>DEBE PROMOVERSE</v>
      </c>
    </row>
    <row r="953" spans="1:9" x14ac:dyDescent="0.35">
      <c r="A953" s="31">
        <v>38138</v>
      </c>
      <c r="B953" s="32" t="s">
        <v>29</v>
      </c>
      <c r="C953" s="32" t="s">
        <v>13</v>
      </c>
      <c r="D953" s="32" t="s">
        <v>27</v>
      </c>
      <c r="E953" s="33">
        <v>1335900.7200000058</v>
      </c>
      <c r="F953" s="33">
        <v>66795.036000000298</v>
      </c>
      <c r="G953" s="34" t="str">
        <f t="shared" si="42"/>
        <v>Esta perdido</v>
      </c>
      <c r="H953" s="34">
        <f t="shared" si="43"/>
        <v>0</v>
      </c>
      <c r="I953" s="34" t="str">
        <f t="shared" si="44"/>
        <v>DEBE PROMOVERSE</v>
      </c>
    </row>
    <row r="954" spans="1:9" x14ac:dyDescent="0.35">
      <c r="A954" s="31">
        <v>38138</v>
      </c>
      <c r="B954" s="32" t="s">
        <v>34</v>
      </c>
      <c r="C954" s="32" t="s">
        <v>39</v>
      </c>
      <c r="D954" s="32" t="s">
        <v>28</v>
      </c>
      <c r="E954" s="33">
        <v>641926.32000000286</v>
      </c>
      <c r="F954" s="33">
        <v>6419.2632000000285</v>
      </c>
      <c r="G954" s="34" t="str">
        <f t="shared" si="42"/>
        <v>Esta perdido</v>
      </c>
      <c r="H954" s="34">
        <f t="shared" si="43"/>
        <v>2137.6146456000092</v>
      </c>
      <c r="I954" s="34" t="str">
        <f t="shared" si="44"/>
        <v>DEBE PROMOVERSE</v>
      </c>
    </row>
    <row r="955" spans="1:9" x14ac:dyDescent="0.35">
      <c r="A955" s="31">
        <v>38138</v>
      </c>
      <c r="B955" s="32" t="s">
        <v>41</v>
      </c>
      <c r="C955" s="32" t="s">
        <v>18</v>
      </c>
      <c r="D955" s="32" t="s">
        <v>14</v>
      </c>
      <c r="E955" s="33">
        <v>23004000.000000108</v>
      </c>
      <c r="F955" s="33">
        <v>3105540.0000000149</v>
      </c>
      <c r="G955" s="34" t="str">
        <f t="shared" si="42"/>
        <v>Esta perdido</v>
      </c>
      <c r="H955" s="34">
        <f t="shared" si="43"/>
        <v>0</v>
      </c>
      <c r="I955" s="34" t="str">
        <f t="shared" si="44"/>
        <v>DEBE PROMOVERSE</v>
      </c>
    </row>
    <row r="956" spans="1:9" x14ac:dyDescent="0.35">
      <c r="A956" s="31">
        <v>38138</v>
      </c>
      <c r="B956" s="32" t="s">
        <v>40</v>
      </c>
      <c r="C956" s="32" t="s">
        <v>21</v>
      </c>
      <c r="D956" s="32" t="s">
        <v>17</v>
      </c>
      <c r="E956" s="33">
        <v>2359512.9600000111</v>
      </c>
      <c r="F956" s="33">
        <v>117975.64800000057</v>
      </c>
      <c r="G956" s="34" t="str">
        <f t="shared" si="42"/>
        <v>Esta perdido</v>
      </c>
      <c r="H956" s="34">
        <f t="shared" si="43"/>
        <v>0</v>
      </c>
      <c r="I956" s="34" t="str">
        <f t="shared" si="44"/>
        <v>DEBE PROMOVERSE</v>
      </c>
    </row>
    <row r="957" spans="1:9" x14ac:dyDescent="0.35">
      <c r="A957" s="31">
        <v>38138</v>
      </c>
      <c r="B957" s="32" t="s">
        <v>33</v>
      </c>
      <c r="C957" s="32" t="s">
        <v>23</v>
      </c>
      <c r="D957" s="32" t="s">
        <v>19</v>
      </c>
      <c r="E957" s="33">
        <v>42120000.000000216</v>
      </c>
      <c r="F957" s="33">
        <v>6318000.0000000326</v>
      </c>
      <c r="G957" s="34" t="str">
        <f t="shared" si="42"/>
        <v>Esta perdido</v>
      </c>
      <c r="H957" s="34">
        <f t="shared" si="43"/>
        <v>3538080.0000000186</v>
      </c>
      <c r="I957" s="34">
        <f t="shared" si="44"/>
        <v>35802000.000000186</v>
      </c>
    </row>
    <row r="958" spans="1:9" x14ac:dyDescent="0.35">
      <c r="A958" s="31">
        <v>38138</v>
      </c>
      <c r="B958" s="32" t="s">
        <v>25</v>
      </c>
      <c r="C958" s="32" t="s">
        <v>26</v>
      </c>
      <c r="D958" s="32" t="s">
        <v>22</v>
      </c>
      <c r="E958" s="33">
        <v>5598600.0000000307</v>
      </c>
      <c r="F958" s="33">
        <v>4478880.0000000251</v>
      </c>
      <c r="G958" s="34" t="str">
        <f t="shared" si="42"/>
        <v>Esta perdido</v>
      </c>
      <c r="H958" s="34">
        <f t="shared" si="43"/>
        <v>0</v>
      </c>
      <c r="I958" s="34" t="str">
        <f t="shared" si="44"/>
        <v>DEBE PROMOVERSE</v>
      </c>
    </row>
    <row r="959" spans="1:9" x14ac:dyDescent="0.35">
      <c r="A959" s="31">
        <v>38138</v>
      </c>
      <c r="B959" s="32" t="s">
        <v>36</v>
      </c>
      <c r="C959" s="32" t="s">
        <v>26</v>
      </c>
      <c r="D959" s="32" t="s">
        <v>24</v>
      </c>
      <c r="E959" s="33">
        <v>1023612.2400000058</v>
      </c>
      <c r="F959" s="33">
        <v>51180.612000000292</v>
      </c>
      <c r="G959" s="34" t="str">
        <f t="shared" si="42"/>
        <v>Esta perdido</v>
      </c>
      <c r="H959" s="34">
        <f t="shared" si="43"/>
        <v>0</v>
      </c>
      <c r="I959" s="34" t="str">
        <f t="shared" si="44"/>
        <v>DEBE PROMOVERSE</v>
      </c>
    </row>
    <row r="960" spans="1:9" x14ac:dyDescent="0.35">
      <c r="A960" s="31">
        <v>38138</v>
      </c>
      <c r="B960" s="32" t="s">
        <v>37</v>
      </c>
      <c r="C960" s="32" t="s">
        <v>16</v>
      </c>
      <c r="D960" s="32" t="s">
        <v>27</v>
      </c>
      <c r="E960" s="33">
        <v>485782.08000000287</v>
      </c>
      <c r="F960" s="33">
        <v>4857.8208000000286</v>
      </c>
      <c r="G960" s="34" t="str">
        <f t="shared" si="42"/>
        <v>Esta perdido</v>
      </c>
      <c r="H960" s="34">
        <f t="shared" si="43"/>
        <v>0</v>
      </c>
      <c r="I960" s="34" t="str">
        <f t="shared" si="44"/>
        <v>DEBE PROMOVERSE</v>
      </c>
    </row>
    <row r="961" spans="1:9" x14ac:dyDescent="0.35">
      <c r="A961" s="31">
        <v>38138</v>
      </c>
      <c r="B961" s="32" t="s">
        <v>35</v>
      </c>
      <c r="C961" s="32" t="s">
        <v>30</v>
      </c>
      <c r="D961" s="32" t="s">
        <v>28</v>
      </c>
      <c r="E961" s="33">
        <v>17172000.000000108</v>
      </c>
      <c r="F961" s="33">
        <v>1717200.0000000109</v>
      </c>
      <c r="G961" s="34" t="str">
        <f t="shared" si="42"/>
        <v>Esta perdido</v>
      </c>
      <c r="H961" s="34">
        <f t="shared" si="43"/>
        <v>0</v>
      </c>
      <c r="I961" s="34" t="str">
        <f t="shared" si="44"/>
        <v>DEBE PROMOVERSE</v>
      </c>
    </row>
    <row r="962" spans="1:9" x14ac:dyDescent="0.35">
      <c r="A962" s="31">
        <v>38138</v>
      </c>
      <c r="B962" s="32" t="s">
        <v>38</v>
      </c>
      <c r="C962" s="32" t="s">
        <v>31</v>
      </c>
      <c r="D962" s="32" t="s">
        <v>14</v>
      </c>
      <c r="E962" s="33">
        <v>1734936.0000000116</v>
      </c>
      <c r="F962" s="33">
        <v>86746.800000000585</v>
      </c>
      <c r="G962" s="34" t="str">
        <f t="shared" si="42"/>
        <v>Esta perdido</v>
      </c>
      <c r="H962" s="34">
        <f t="shared" si="43"/>
        <v>0</v>
      </c>
      <c r="I962" s="34" t="str">
        <f t="shared" si="44"/>
        <v>DEBE PROMOVERSE</v>
      </c>
    </row>
    <row r="963" spans="1:9" x14ac:dyDescent="0.35">
      <c r="A963" s="31">
        <v>38138</v>
      </c>
      <c r="B963" s="32" t="s">
        <v>32</v>
      </c>
      <c r="C963" s="32" t="s">
        <v>43</v>
      </c>
      <c r="D963" s="32" t="s">
        <v>17</v>
      </c>
      <c r="E963" s="33">
        <v>30456000.000000212</v>
      </c>
      <c r="F963" s="33">
        <v>4568400.0000000317</v>
      </c>
      <c r="G963" s="34" t="str">
        <f t="shared" si="42"/>
        <v>Esta perdido</v>
      </c>
      <c r="H963" s="34">
        <f t="shared" si="43"/>
        <v>0</v>
      </c>
      <c r="I963" s="34">
        <f t="shared" si="44"/>
        <v>25887600.000000179</v>
      </c>
    </row>
    <row r="964" spans="1:9" x14ac:dyDescent="0.35">
      <c r="A964" s="31">
        <v>38138</v>
      </c>
      <c r="B964" s="32" t="s">
        <v>12</v>
      </c>
      <c r="C964" s="32" t="s">
        <v>13</v>
      </c>
      <c r="D964" s="32" t="s">
        <v>19</v>
      </c>
      <c r="E964" s="33">
        <v>29708699.999999996</v>
      </c>
      <c r="F964" s="33">
        <v>4010674.4999999995</v>
      </c>
      <c r="G964" s="34" t="str">
        <f t="shared" ref="G964:G1027" si="45">IF(AND(B964="Sánchez",F964&gt;5000000,C964="Zona F"),"Lo encontramos","Esta perdido")</f>
        <v>Esta perdido</v>
      </c>
      <c r="H964" s="34">
        <f t="shared" ref="H964:H1027" si="46">IF(OR(B964="Pineda",B964="Bonilla"),F964*33.3%,IF(OR(B964="Sánchez",B964="Martínez"),F964*56%,0))</f>
        <v>1335554.6084999996</v>
      </c>
      <c r="I964" s="34" t="str">
        <f t="shared" ref="I964:I1027" si="47">IF((E964+F964)&lt;34000000,"DEBE PROMOVERSE",E964-F964)</f>
        <v>DEBE PROMOVERSE</v>
      </c>
    </row>
    <row r="965" spans="1:9" x14ac:dyDescent="0.35">
      <c r="A965" s="31">
        <v>38138</v>
      </c>
      <c r="B965" s="32" t="s">
        <v>29</v>
      </c>
      <c r="C965" s="32" t="s">
        <v>18</v>
      </c>
      <c r="D965" s="32" t="s">
        <v>22</v>
      </c>
      <c r="E965" s="33">
        <v>5673240.7200000007</v>
      </c>
      <c r="F965" s="33">
        <v>4538592.5760000004</v>
      </c>
      <c r="G965" s="34" t="str">
        <f t="shared" si="45"/>
        <v>Esta perdido</v>
      </c>
      <c r="H965" s="34">
        <f t="shared" si="46"/>
        <v>0</v>
      </c>
      <c r="I965" s="34" t="str">
        <f t="shared" si="47"/>
        <v>DEBE PROMOVERSE</v>
      </c>
    </row>
    <row r="966" spans="1:9" x14ac:dyDescent="0.35">
      <c r="A966" s="31">
        <v>38138</v>
      </c>
      <c r="B966" s="32" t="s">
        <v>34</v>
      </c>
      <c r="C966" s="32" t="s">
        <v>21</v>
      </c>
      <c r="D966" s="32" t="s">
        <v>24</v>
      </c>
      <c r="E966" s="33">
        <v>2819271</v>
      </c>
      <c r="F966" s="33">
        <v>140963.55000000002</v>
      </c>
      <c r="G966" s="34" t="str">
        <f t="shared" si="45"/>
        <v>Esta perdido</v>
      </c>
      <c r="H966" s="34">
        <f t="shared" si="46"/>
        <v>46940.862150000001</v>
      </c>
      <c r="I966" s="34" t="str">
        <f t="shared" si="47"/>
        <v>DEBE PROMOVERSE</v>
      </c>
    </row>
    <row r="967" spans="1:9" x14ac:dyDescent="0.35">
      <c r="A967" s="31">
        <v>38138</v>
      </c>
      <c r="B967" s="32" t="s">
        <v>41</v>
      </c>
      <c r="C967" s="32" t="s">
        <v>23</v>
      </c>
      <c r="D967" s="32" t="s">
        <v>27</v>
      </c>
      <c r="E967" s="33">
        <v>104652000</v>
      </c>
      <c r="F967" s="33">
        <v>17790840</v>
      </c>
      <c r="G967" s="34" t="str">
        <f t="shared" si="45"/>
        <v>Esta perdido</v>
      </c>
      <c r="H967" s="34">
        <f t="shared" si="46"/>
        <v>0</v>
      </c>
      <c r="I967" s="34">
        <f t="shared" si="47"/>
        <v>86861160</v>
      </c>
    </row>
    <row r="968" spans="1:9" x14ac:dyDescent="0.35">
      <c r="A968" s="31">
        <v>38138</v>
      </c>
      <c r="B968" s="32" t="s">
        <v>40</v>
      </c>
      <c r="C968" s="32" t="s">
        <v>26</v>
      </c>
      <c r="D968" s="32" t="s">
        <v>28</v>
      </c>
      <c r="E968" s="33">
        <v>11138289.120000001</v>
      </c>
      <c r="F968" s="33">
        <v>1113828.9120000002</v>
      </c>
      <c r="G968" s="34" t="str">
        <f t="shared" si="45"/>
        <v>Esta perdido</v>
      </c>
      <c r="H968" s="34">
        <f t="shared" si="46"/>
        <v>0</v>
      </c>
      <c r="I968" s="34" t="str">
        <f t="shared" si="47"/>
        <v>DEBE PROMOVERSE</v>
      </c>
    </row>
    <row r="969" spans="1:9" x14ac:dyDescent="0.35">
      <c r="A969" s="31">
        <v>38138</v>
      </c>
      <c r="B969" s="32" t="s">
        <v>33</v>
      </c>
      <c r="C969" s="32" t="s">
        <v>16</v>
      </c>
      <c r="D969" s="32" t="s">
        <v>14</v>
      </c>
      <c r="E969" s="33">
        <v>206712000.00000021</v>
      </c>
      <c r="F969" s="33">
        <v>35141040.000000037</v>
      </c>
      <c r="G969" s="34" t="str">
        <f t="shared" si="45"/>
        <v>Esta perdido</v>
      </c>
      <c r="H969" s="34">
        <f t="shared" si="46"/>
        <v>19678982.400000025</v>
      </c>
      <c r="I969" s="34">
        <f t="shared" si="47"/>
        <v>171570960.00000018</v>
      </c>
    </row>
    <row r="970" spans="1:9" x14ac:dyDescent="0.35">
      <c r="A970" s="31">
        <v>38138</v>
      </c>
      <c r="B970" s="32" t="s">
        <v>25</v>
      </c>
      <c r="C970" s="32" t="s">
        <v>30</v>
      </c>
      <c r="D970" s="32" t="s">
        <v>17</v>
      </c>
      <c r="E970" s="33">
        <v>28625100.00000003</v>
      </c>
      <c r="F970" s="33">
        <v>3864388.5000000042</v>
      </c>
      <c r="G970" s="34" t="str">
        <f t="shared" si="45"/>
        <v>Esta perdido</v>
      </c>
      <c r="H970" s="34">
        <f t="shared" si="46"/>
        <v>0</v>
      </c>
      <c r="I970" s="34" t="str">
        <f t="shared" si="47"/>
        <v>DEBE PROMOVERSE</v>
      </c>
    </row>
    <row r="971" spans="1:9" x14ac:dyDescent="0.35">
      <c r="A971" s="31">
        <v>38138</v>
      </c>
      <c r="B971" s="32" t="s">
        <v>36</v>
      </c>
      <c r="C971" s="32" t="s">
        <v>31</v>
      </c>
      <c r="D971" s="32" t="s">
        <v>19</v>
      </c>
      <c r="E971" s="33">
        <v>5465048.400000006</v>
      </c>
      <c r="F971" s="33">
        <v>4372038.7200000053</v>
      </c>
      <c r="G971" s="34" t="str">
        <f t="shared" si="45"/>
        <v>Esta perdido</v>
      </c>
      <c r="H971" s="34">
        <f t="shared" si="46"/>
        <v>0</v>
      </c>
      <c r="I971" s="34" t="str">
        <f t="shared" si="47"/>
        <v>DEBE PROMOVERSE</v>
      </c>
    </row>
    <row r="972" spans="1:9" x14ac:dyDescent="0.35">
      <c r="A972" s="31">
        <v>38138</v>
      </c>
      <c r="B972" s="32" t="s">
        <v>37</v>
      </c>
      <c r="C972" s="32" t="s">
        <v>43</v>
      </c>
      <c r="D972" s="32" t="s">
        <v>22</v>
      </c>
      <c r="E972" s="33">
        <v>2715174.84</v>
      </c>
      <c r="F972" s="33">
        <v>135758.742</v>
      </c>
      <c r="G972" s="34" t="str">
        <f t="shared" si="45"/>
        <v>Esta perdido</v>
      </c>
      <c r="H972" s="34">
        <f t="shared" si="46"/>
        <v>0</v>
      </c>
      <c r="I972" s="34" t="str">
        <f t="shared" si="47"/>
        <v>DEBE PROMOVERSE</v>
      </c>
    </row>
    <row r="973" spans="1:9" x14ac:dyDescent="0.35">
      <c r="A973" s="31">
        <v>38138</v>
      </c>
      <c r="B973" s="32" t="s">
        <v>35</v>
      </c>
      <c r="C973" s="32" t="s">
        <v>13</v>
      </c>
      <c r="D973" s="32" t="s">
        <v>24</v>
      </c>
      <c r="E973" s="33">
        <v>100764000.00000012</v>
      </c>
      <c r="F973" s="33">
        <v>17129880.000000022</v>
      </c>
      <c r="G973" s="34" t="str">
        <f t="shared" si="45"/>
        <v>Esta perdido</v>
      </c>
      <c r="H973" s="34">
        <f t="shared" si="46"/>
        <v>0</v>
      </c>
      <c r="I973" s="34">
        <f t="shared" si="47"/>
        <v>83634120.000000089</v>
      </c>
    </row>
    <row r="974" spans="1:9" x14ac:dyDescent="0.35">
      <c r="A974" s="31">
        <v>38138</v>
      </c>
      <c r="B974" s="32" t="s">
        <v>42</v>
      </c>
      <c r="C974" s="32" t="s">
        <v>39</v>
      </c>
      <c r="D974" s="32" t="s">
        <v>27</v>
      </c>
      <c r="E974" s="33">
        <v>10721904.480000012</v>
      </c>
      <c r="F974" s="33">
        <v>1072190.4480000013</v>
      </c>
      <c r="G974" s="34" t="str">
        <f t="shared" si="45"/>
        <v>Esta perdido</v>
      </c>
      <c r="H974" s="34">
        <f t="shared" si="46"/>
        <v>0</v>
      </c>
      <c r="I974" s="34" t="str">
        <f t="shared" si="47"/>
        <v>DEBE PROMOVERSE</v>
      </c>
    </row>
    <row r="975" spans="1:9" x14ac:dyDescent="0.35">
      <c r="A975" s="31">
        <v>38138</v>
      </c>
      <c r="B975" s="32" t="s">
        <v>20</v>
      </c>
      <c r="C975" s="32" t="s">
        <v>18</v>
      </c>
      <c r="D975" s="32" t="s">
        <v>28</v>
      </c>
      <c r="E975" s="33">
        <v>198936000.00000021</v>
      </c>
      <c r="F975" s="33">
        <v>33819120.000000037</v>
      </c>
      <c r="G975" s="34" t="str">
        <f t="shared" si="45"/>
        <v>Esta perdido</v>
      </c>
      <c r="H975" s="34">
        <f t="shared" si="46"/>
        <v>0</v>
      </c>
      <c r="I975" s="34">
        <f t="shared" si="47"/>
        <v>165116880.00000018</v>
      </c>
    </row>
    <row r="976" spans="1:9" x14ac:dyDescent="0.35">
      <c r="A976" s="31">
        <v>38138</v>
      </c>
      <c r="B976" s="32" t="s">
        <v>15</v>
      </c>
      <c r="C976" s="32" t="s">
        <v>21</v>
      </c>
      <c r="D976" s="32" t="s">
        <v>14</v>
      </c>
      <c r="E976" s="33">
        <v>27541500.000000026</v>
      </c>
      <c r="F976" s="33">
        <v>3718102.5000000037</v>
      </c>
      <c r="G976" s="34" t="str">
        <f t="shared" si="45"/>
        <v>Esta perdido</v>
      </c>
      <c r="H976" s="34">
        <f t="shared" si="46"/>
        <v>2082137.4000000022</v>
      </c>
      <c r="I976" s="34" t="str">
        <f t="shared" si="47"/>
        <v>DEBE PROMOVERSE</v>
      </c>
    </row>
    <row r="977" spans="1:9" x14ac:dyDescent="0.35">
      <c r="A977" s="31">
        <v>38138</v>
      </c>
      <c r="B977" s="32" t="s">
        <v>38</v>
      </c>
      <c r="C977" s="32" t="s">
        <v>23</v>
      </c>
      <c r="D977" s="32" t="s">
        <v>17</v>
      </c>
      <c r="E977" s="33">
        <v>5256856.0800000113</v>
      </c>
      <c r="F977" s="33">
        <v>4205484.8640000094</v>
      </c>
      <c r="G977" s="34" t="str">
        <f t="shared" si="45"/>
        <v>Esta perdido</v>
      </c>
      <c r="H977" s="34">
        <f t="shared" si="46"/>
        <v>0</v>
      </c>
      <c r="I977" s="34" t="str">
        <f t="shared" si="47"/>
        <v>DEBE PROMOVERSE</v>
      </c>
    </row>
    <row r="978" spans="1:9" x14ac:dyDescent="0.35">
      <c r="A978" s="31">
        <v>38138</v>
      </c>
      <c r="B978" s="32" t="s">
        <v>32</v>
      </c>
      <c r="C978" s="32" t="s">
        <v>26</v>
      </c>
      <c r="D978" s="32" t="s">
        <v>19</v>
      </c>
      <c r="E978" s="33">
        <v>2611078.6800000058</v>
      </c>
      <c r="F978" s="33">
        <v>130553.9340000003</v>
      </c>
      <c r="G978" s="34" t="str">
        <f t="shared" si="45"/>
        <v>Esta perdido</v>
      </c>
      <c r="H978" s="34">
        <f t="shared" si="46"/>
        <v>0</v>
      </c>
      <c r="I978" s="34" t="str">
        <f t="shared" si="47"/>
        <v>DEBE PROMOVERSE</v>
      </c>
    </row>
    <row r="979" spans="1:9" x14ac:dyDescent="0.35">
      <c r="A979" s="31">
        <v>38138</v>
      </c>
      <c r="B979" s="32" t="s">
        <v>12</v>
      </c>
      <c r="C979" s="32" t="s">
        <v>16</v>
      </c>
      <c r="D979" s="32" t="s">
        <v>22</v>
      </c>
      <c r="E979" s="33">
        <v>96876000.000000224</v>
      </c>
      <c r="F979" s="33">
        <v>16468920.000000039</v>
      </c>
      <c r="G979" s="34" t="str">
        <f t="shared" si="45"/>
        <v>Esta perdido</v>
      </c>
      <c r="H979" s="34">
        <f t="shared" si="46"/>
        <v>5484150.3600000124</v>
      </c>
      <c r="I979" s="34">
        <f t="shared" si="47"/>
        <v>80407080.000000179</v>
      </c>
    </row>
    <row r="980" spans="1:9" x14ac:dyDescent="0.35">
      <c r="A980" s="31">
        <v>38138</v>
      </c>
      <c r="B980" s="32" t="s">
        <v>29</v>
      </c>
      <c r="C980" s="32" t="s">
        <v>30</v>
      </c>
      <c r="D980" s="32" t="s">
        <v>24</v>
      </c>
      <c r="E980" s="33">
        <v>10305519.840000022</v>
      </c>
      <c r="F980" s="33">
        <v>1030551.9840000023</v>
      </c>
      <c r="G980" s="34" t="str">
        <f t="shared" si="45"/>
        <v>Esta perdido</v>
      </c>
      <c r="H980" s="34">
        <f t="shared" si="46"/>
        <v>0</v>
      </c>
      <c r="I980" s="34" t="str">
        <f t="shared" si="47"/>
        <v>DEBE PROMOVERSE</v>
      </c>
    </row>
    <row r="981" spans="1:9" x14ac:dyDescent="0.35">
      <c r="A981" s="31">
        <v>38138</v>
      </c>
      <c r="B981" s="32" t="s">
        <v>34</v>
      </c>
      <c r="C981" s="32" t="s">
        <v>31</v>
      </c>
      <c r="D981" s="32" t="s">
        <v>27</v>
      </c>
      <c r="E981" s="33">
        <v>191160000.00000042</v>
      </c>
      <c r="F981" s="33">
        <v>32497200.000000075</v>
      </c>
      <c r="G981" s="34" t="str">
        <f t="shared" si="45"/>
        <v>Esta perdido</v>
      </c>
      <c r="H981" s="34">
        <f t="shared" si="46"/>
        <v>10821567.600000024</v>
      </c>
      <c r="I981" s="34">
        <f t="shared" si="47"/>
        <v>158662800.00000036</v>
      </c>
    </row>
    <row r="982" spans="1:9" x14ac:dyDescent="0.35">
      <c r="A982" s="31">
        <v>38138</v>
      </c>
      <c r="B982" s="32" t="s">
        <v>41</v>
      </c>
      <c r="C982" s="32" t="s">
        <v>43</v>
      </c>
      <c r="D982" s="32" t="s">
        <v>28</v>
      </c>
      <c r="E982" s="33">
        <v>26457900.000000063</v>
      </c>
      <c r="F982" s="33">
        <v>3571816.5000000088</v>
      </c>
      <c r="G982" s="34" t="str">
        <f t="shared" si="45"/>
        <v>Esta perdido</v>
      </c>
      <c r="H982" s="34">
        <f t="shared" si="46"/>
        <v>0</v>
      </c>
      <c r="I982" s="34" t="str">
        <f t="shared" si="47"/>
        <v>DEBE PROMOVERSE</v>
      </c>
    </row>
    <row r="983" spans="1:9" x14ac:dyDescent="0.35">
      <c r="A983" s="31">
        <v>38138</v>
      </c>
      <c r="B983" s="32" t="s">
        <v>40</v>
      </c>
      <c r="C983" s="32" t="s">
        <v>13</v>
      </c>
      <c r="D983" s="32" t="s">
        <v>14</v>
      </c>
      <c r="E983" s="33">
        <v>5048663.7600000119</v>
      </c>
      <c r="F983" s="33">
        <v>4038931.0080000097</v>
      </c>
      <c r="G983" s="34" t="str">
        <f t="shared" si="45"/>
        <v>Esta perdido</v>
      </c>
      <c r="H983" s="34">
        <f t="shared" si="46"/>
        <v>0</v>
      </c>
      <c r="I983" s="34" t="str">
        <f t="shared" si="47"/>
        <v>DEBE PROMOVERSE</v>
      </c>
    </row>
    <row r="984" spans="1:9" x14ac:dyDescent="0.35">
      <c r="A984" s="31">
        <v>38138</v>
      </c>
      <c r="B984" s="32" t="s">
        <v>33</v>
      </c>
      <c r="C984" s="32" t="s">
        <v>39</v>
      </c>
      <c r="D984" s="32" t="s">
        <v>17</v>
      </c>
      <c r="E984" s="33">
        <v>2506982.5200000089</v>
      </c>
      <c r="F984" s="33">
        <v>125349.12600000045</v>
      </c>
      <c r="G984" s="34" t="str">
        <f t="shared" si="45"/>
        <v>Esta perdido</v>
      </c>
      <c r="H984" s="34">
        <f t="shared" si="46"/>
        <v>70195.510560000257</v>
      </c>
      <c r="I984" s="34" t="str">
        <f t="shared" si="47"/>
        <v>DEBE PROMOVERSE</v>
      </c>
    </row>
    <row r="985" spans="1:9" x14ac:dyDescent="0.35">
      <c r="A985" s="31">
        <v>38138</v>
      </c>
      <c r="B985" s="32" t="s">
        <v>25</v>
      </c>
      <c r="C985" s="32" t="s">
        <v>18</v>
      </c>
      <c r="D985" s="32" t="s">
        <v>19</v>
      </c>
      <c r="E985" s="33">
        <v>92988000.000000313</v>
      </c>
      <c r="F985" s="33">
        <v>15807960.000000054</v>
      </c>
      <c r="G985" s="34" t="str">
        <f t="shared" si="45"/>
        <v>Esta perdido</v>
      </c>
      <c r="H985" s="34">
        <f t="shared" si="46"/>
        <v>0</v>
      </c>
      <c r="I985" s="34">
        <f t="shared" si="47"/>
        <v>77180040.000000253</v>
      </c>
    </row>
    <row r="986" spans="1:9" x14ac:dyDescent="0.35">
      <c r="A986" s="31">
        <v>38138</v>
      </c>
      <c r="B986" s="32" t="s">
        <v>36</v>
      </c>
      <c r="C986" s="32" t="s">
        <v>21</v>
      </c>
      <c r="D986" s="32" t="s">
        <v>22</v>
      </c>
      <c r="E986" s="33">
        <v>9889135.2000000328</v>
      </c>
      <c r="F986" s="33">
        <v>7911308.1600000262</v>
      </c>
      <c r="G986" s="34" t="str">
        <f t="shared" si="45"/>
        <v>Esta perdido</v>
      </c>
      <c r="H986" s="34">
        <f t="shared" si="46"/>
        <v>0</v>
      </c>
      <c r="I986" s="34" t="str">
        <f t="shared" si="47"/>
        <v>DEBE PROMOVERSE</v>
      </c>
    </row>
    <row r="987" spans="1:9" x14ac:dyDescent="0.35">
      <c r="A987" s="31">
        <v>38138</v>
      </c>
      <c r="B987" s="32" t="s">
        <v>37</v>
      </c>
      <c r="C987" s="32" t="s">
        <v>23</v>
      </c>
      <c r="D987" s="32" t="s">
        <v>24</v>
      </c>
      <c r="E987" s="33">
        <v>183384000.00000066</v>
      </c>
      <c r="F987" s="33">
        <v>31175280.000000115</v>
      </c>
      <c r="G987" s="34" t="str">
        <f t="shared" si="45"/>
        <v>Esta perdido</v>
      </c>
      <c r="H987" s="34">
        <f t="shared" si="46"/>
        <v>0</v>
      </c>
      <c r="I987" s="34">
        <f t="shared" si="47"/>
        <v>152208720.00000054</v>
      </c>
    </row>
    <row r="988" spans="1:9" x14ac:dyDescent="0.35">
      <c r="A988" s="31">
        <v>38138</v>
      </c>
      <c r="B988" s="32" t="s">
        <v>35</v>
      </c>
      <c r="C988" s="32" t="s">
        <v>26</v>
      </c>
      <c r="D988" s="32" t="s">
        <v>27</v>
      </c>
      <c r="E988" s="33">
        <v>25374300.000000089</v>
      </c>
      <c r="F988" s="33">
        <v>3425530.5000000121</v>
      </c>
      <c r="G988" s="34" t="str">
        <f t="shared" si="45"/>
        <v>Esta perdido</v>
      </c>
      <c r="H988" s="34">
        <f t="shared" si="46"/>
        <v>0</v>
      </c>
      <c r="I988" s="34" t="str">
        <f t="shared" si="47"/>
        <v>DEBE PROMOVERSE</v>
      </c>
    </row>
    <row r="989" spans="1:9" x14ac:dyDescent="0.35">
      <c r="A989" s="31">
        <v>38138</v>
      </c>
      <c r="B989" s="32" t="s">
        <v>38</v>
      </c>
      <c r="C989" s="32" t="s">
        <v>26</v>
      </c>
      <c r="D989" s="32" t="s">
        <v>28</v>
      </c>
      <c r="E989" s="33">
        <v>4840471.4400000172</v>
      </c>
      <c r="F989" s="33">
        <v>242023.57200000086</v>
      </c>
      <c r="G989" s="34" t="str">
        <f t="shared" si="45"/>
        <v>Esta perdido</v>
      </c>
      <c r="H989" s="34">
        <f t="shared" si="46"/>
        <v>0</v>
      </c>
      <c r="I989" s="34" t="str">
        <f t="shared" si="47"/>
        <v>DEBE PROMOVERSE</v>
      </c>
    </row>
    <row r="990" spans="1:9" x14ac:dyDescent="0.35">
      <c r="A990" s="31">
        <v>38138</v>
      </c>
      <c r="B990" s="32" t="s">
        <v>32</v>
      </c>
      <c r="C990" s="32" t="s">
        <v>16</v>
      </c>
      <c r="D990" s="32" t="s">
        <v>14</v>
      </c>
      <c r="E990" s="33">
        <v>2402886.3600000087</v>
      </c>
      <c r="F990" s="33">
        <v>120144.31800000044</v>
      </c>
      <c r="G990" s="34" t="str">
        <f t="shared" si="45"/>
        <v>Esta perdido</v>
      </c>
      <c r="H990" s="34">
        <f t="shared" si="46"/>
        <v>0</v>
      </c>
      <c r="I990" s="34" t="str">
        <f t="shared" si="47"/>
        <v>DEBE PROMOVERSE</v>
      </c>
    </row>
    <row r="991" spans="1:9" x14ac:dyDescent="0.35">
      <c r="A991" s="31">
        <v>38138</v>
      </c>
      <c r="B991" s="32" t="s">
        <v>12</v>
      </c>
      <c r="C991" s="32" t="s">
        <v>30</v>
      </c>
      <c r="D991" s="32" t="s">
        <v>17</v>
      </c>
      <c r="E991" s="33">
        <v>24832500.000000089</v>
      </c>
      <c r="F991" s="33">
        <v>3352387.5000000121</v>
      </c>
      <c r="G991" s="34" t="str">
        <f t="shared" si="45"/>
        <v>Esta perdido</v>
      </c>
      <c r="H991" s="34">
        <f t="shared" si="46"/>
        <v>1116345.0375000038</v>
      </c>
      <c r="I991" s="34" t="str">
        <f t="shared" si="47"/>
        <v>DEBE PROMOVERSE</v>
      </c>
    </row>
    <row r="992" spans="1:9" x14ac:dyDescent="0.35">
      <c r="A992" s="31">
        <v>38138</v>
      </c>
      <c r="B992" s="32" t="s">
        <v>29</v>
      </c>
      <c r="C992" s="32" t="s">
        <v>31</v>
      </c>
      <c r="D992" s="32" t="s">
        <v>19</v>
      </c>
      <c r="E992" s="33">
        <v>88452000.000000432</v>
      </c>
      <c r="F992" s="33">
        <v>15036840.000000075</v>
      </c>
      <c r="G992" s="34" t="str">
        <f t="shared" si="45"/>
        <v>Esta perdido</v>
      </c>
      <c r="H992" s="34">
        <f t="shared" si="46"/>
        <v>0</v>
      </c>
      <c r="I992" s="34">
        <f t="shared" si="47"/>
        <v>73415160.000000358</v>
      </c>
    </row>
    <row r="993" spans="1:9" x14ac:dyDescent="0.35">
      <c r="A993" s="31">
        <v>38138</v>
      </c>
      <c r="B993" s="32" t="s">
        <v>34</v>
      </c>
      <c r="C993" s="32" t="s">
        <v>43</v>
      </c>
      <c r="D993" s="32" t="s">
        <v>22</v>
      </c>
      <c r="E993" s="33">
        <v>9403353.1200000457</v>
      </c>
      <c r="F993" s="33">
        <v>7522682.4960000366</v>
      </c>
      <c r="G993" s="34" t="str">
        <f t="shared" si="45"/>
        <v>Esta perdido</v>
      </c>
      <c r="H993" s="34">
        <f t="shared" si="46"/>
        <v>2505053.2711680117</v>
      </c>
      <c r="I993" s="34" t="str">
        <f t="shared" si="47"/>
        <v>DEBE PROMOVERSE</v>
      </c>
    </row>
    <row r="994" spans="1:9" x14ac:dyDescent="0.35">
      <c r="A994" s="31">
        <v>38138</v>
      </c>
      <c r="B994" s="32" t="s">
        <v>41</v>
      </c>
      <c r="C994" s="32" t="s">
        <v>13</v>
      </c>
      <c r="D994" s="32" t="s">
        <v>24</v>
      </c>
      <c r="E994" s="33">
        <v>174312000.00000086</v>
      </c>
      <c r="F994" s="33">
        <v>29633040.000000149</v>
      </c>
      <c r="G994" s="34" t="str">
        <f t="shared" si="45"/>
        <v>Esta perdido</v>
      </c>
      <c r="H994" s="34">
        <f t="shared" si="46"/>
        <v>0</v>
      </c>
      <c r="I994" s="34">
        <f t="shared" si="47"/>
        <v>144678960.00000072</v>
      </c>
    </row>
    <row r="995" spans="1:9" x14ac:dyDescent="0.35">
      <c r="A995" s="31">
        <v>38138</v>
      </c>
      <c r="B995" s="32" t="s">
        <v>40</v>
      </c>
      <c r="C995" s="32" t="s">
        <v>18</v>
      </c>
      <c r="D995" s="32" t="s">
        <v>27</v>
      </c>
      <c r="E995" s="33">
        <v>24110100.000000123</v>
      </c>
      <c r="F995" s="33">
        <v>3254863.5000000168</v>
      </c>
      <c r="G995" s="34" t="str">
        <f t="shared" si="45"/>
        <v>Esta perdido</v>
      </c>
      <c r="H995" s="34">
        <f t="shared" si="46"/>
        <v>0</v>
      </c>
      <c r="I995" s="34" t="str">
        <f t="shared" si="47"/>
        <v>DEBE PROMOVERSE</v>
      </c>
    </row>
    <row r="996" spans="1:9" x14ac:dyDescent="0.35">
      <c r="A996" s="31">
        <v>38138</v>
      </c>
      <c r="B996" s="32" t="s">
        <v>33</v>
      </c>
      <c r="C996" s="32" t="s">
        <v>21</v>
      </c>
      <c r="D996" s="32" t="s">
        <v>28</v>
      </c>
      <c r="E996" s="33">
        <v>4597580.4000000237</v>
      </c>
      <c r="F996" s="33">
        <v>229879.02000000118</v>
      </c>
      <c r="G996" s="34" t="str">
        <f t="shared" si="45"/>
        <v>Esta perdido</v>
      </c>
      <c r="H996" s="34">
        <f t="shared" si="46"/>
        <v>128732.25120000067</v>
      </c>
      <c r="I996" s="34" t="str">
        <f t="shared" si="47"/>
        <v>DEBE PROMOVERSE</v>
      </c>
    </row>
    <row r="997" spans="1:9" x14ac:dyDescent="0.35">
      <c r="A997" s="31">
        <v>38138</v>
      </c>
      <c r="B997" s="32" t="s">
        <v>25</v>
      </c>
      <c r="C997" s="32" t="s">
        <v>23</v>
      </c>
      <c r="D997" s="32" t="s">
        <v>14</v>
      </c>
      <c r="E997" s="33">
        <v>2281440.8400000115</v>
      </c>
      <c r="F997" s="33">
        <v>114072.04200000058</v>
      </c>
      <c r="G997" s="34" t="str">
        <f t="shared" si="45"/>
        <v>Esta perdido</v>
      </c>
      <c r="H997" s="34">
        <f t="shared" si="46"/>
        <v>0</v>
      </c>
      <c r="I997" s="34" t="str">
        <f t="shared" si="47"/>
        <v>DEBE PROMOVERSE</v>
      </c>
    </row>
    <row r="998" spans="1:9" x14ac:dyDescent="0.35">
      <c r="A998" s="31">
        <v>38138</v>
      </c>
      <c r="B998" s="32" t="s">
        <v>36</v>
      </c>
      <c r="C998" s="32" t="s">
        <v>26</v>
      </c>
      <c r="D998" s="32" t="s">
        <v>17</v>
      </c>
      <c r="E998" s="33">
        <v>84564000.000000432</v>
      </c>
      <c r="F998" s="33">
        <v>14375880.000000075</v>
      </c>
      <c r="G998" s="34" t="str">
        <f t="shared" si="45"/>
        <v>Esta perdido</v>
      </c>
      <c r="H998" s="34">
        <f t="shared" si="46"/>
        <v>0</v>
      </c>
      <c r="I998" s="34">
        <f t="shared" si="47"/>
        <v>70188120.000000358</v>
      </c>
    </row>
    <row r="999" spans="1:9" x14ac:dyDescent="0.35">
      <c r="A999" s="31">
        <v>38138</v>
      </c>
      <c r="B999" s="32" t="s">
        <v>37</v>
      </c>
      <c r="C999" s="32" t="s">
        <v>16</v>
      </c>
      <c r="D999" s="32" t="s">
        <v>19</v>
      </c>
      <c r="E999" s="33">
        <v>8986968.480000047</v>
      </c>
      <c r="F999" s="33">
        <v>7189574.7840000382</v>
      </c>
      <c r="G999" s="34" t="str">
        <f t="shared" si="45"/>
        <v>Esta perdido</v>
      </c>
      <c r="H999" s="34">
        <f t="shared" si="46"/>
        <v>0</v>
      </c>
      <c r="I999" s="34" t="str">
        <f t="shared" si="47"/>
        <v>DEBE PROMOVERSE</v>
      </c>
    </row>
    <row r="1000" spans="1:9" x14ac:dyDescent="0.35">
      <c r="A1000" s="31">
        <v>38138</v>
      </c>
      <c r="B1000" s="32" t="s">
        <v>35</v>
      </c>
      <c r="C1000" s="32" t="s">
        <v>30</v>
      </c>
      <c r="D1000" s="32" t="s">
        <v>22</v>
      </c>
      <c r="E1000" s="33">
        <v>166536000.00000107</v>
      </c>
      <c r="F1000" s="33">
        <v>28311120.000000186</v>
      </c>
      <c r="G1000" s="34" t="str">
        <f t="shared" si="45"/>
        <v>Esta perdido</v>
      </c>
      <c r="H1000" s="34">
        <f t="shared" si="46"/>
        <v>0</v>
      </c>
      <c r="I1000" s="34">
        <f t="shared" si="47"/>
        <v>138224880.00000089</v>
      </c>
    </row>
    <row r="1001" spans="1:9" x14ac:dyDescent="0.35">
      <c r="A1001" s="31">
        <v>38138</v>
      </c>
      <c r="B1001" s="32" t="s">
        <v>42</v>
      </c>
      <c r="C1001" s="32" t="s">
        <v>31</v>
      </c>
      <c r="D1001" s="32" t="s">
        <v>24</v>
      </c>
      <c r="E1001" s="33">
        <v>23026500.000000149</v>
      </c>
      <c r="F1001" s="33">
        <v>3108577.5000000205</v>
      </c>
      <c r="G1001" s="34" t="str">
        <f t="shared" si="45"/>
        <v>Esta perdido</v>
      </c>
      <c r="H1001" s="34">
        <f t="shared" si="46"/>
        <v>0</v>
      </c>
      <c r="I1001" s="34" t="str">
        <f t="shared" si="47"/>
        <v>DEBE PROMOVERSE</v>
      </c>
    </row>
    <row r="1002" spans="1:9" x14ac:dyDescent="0.35">
      <c r="A1002" s="31">
        <v>38138</v>
      </c>
      <c r="B1002" s="32" t="s">
        <v>20</v>
      </c>
      <c r="C1002" s="32" t="s">
        <v>43</v>
      </c>
      <c r="D1002" s="32" t="s">
        <v>27</v>
      </c>
      <c r="E1002" s="33">
        <v>4389388.0800000289</v>
      </c>
      <c r="F1002" s="33">
        <v>219469.40400000146</v>
      </c>
      <c r="G1002" s="34" t="str">
        <f t="shared" si="45"/>
        <v>Esta perdido</v>
      </c>
      <c r="H1002" s="34">
        <f t="shared" si="46"/>
        <v>0</v>
      </c>
      <c r="I1002" s="34" t="str">
        <f t="shared" si="47"/>
        <v>DEBE PROMOVERSE</v>
      </c>
    </row>
    <row r="1003" spans="1:9" x14ac:dyDescent="0.35">
      <c r="A1003" s="31">
        <v>38138</v>
      </c>
      <c r="B1003" s="32" t="s">
        <v>15</v>
      </c>
      <c r="C1003" s="32" t="s">
        <v>13</v>
      </c>
      <c r="D1003" s="32" t="s">
        <v>28</v>
      </c>
      <c r="E1003" s="33">
        <v>2177344.6800000146</v>
      </c>
      <c r="F1003" s="33">
        <v>108867.23400000074</v>
      </c>
      <c r="G1003" s="34" t="str">
        <f t="shared" si="45"/>
        <v>Esta perdido</v>
      </c>
      <c r="H1003" s="34">
        <f t="shared" si="46"/>
        <v>60965.651040000419</v>
      </c>
      <c r="I1003" s="34" t="str">
        <f t="shared" si="47"/>
        <v>DEBE PROMOVERSE</v>
      </c>
    </row>
    <row r="1004" spans="1:9" x14ac:dyDescent="0.35">
      <c r="A1004" s="31">
        <v>38138</v>
      </c>
      <c r="B1004" s="32" t="s">
        <v>38</v>
      </c>
      <c r="C1004" s="32" t="s">
        <v>39</v>
      </c>
      <c r="D1004" s="32" t="s">
        <v>14</v>
      </c>
      <c r="E1004" s="33">
        <v>22484700.000000153</v>
      </c>
      <c r="F1004" s="33">
        <v>3035434.500000021</v>
      </c>
      <c r="G1004" s="34" t="str">
        <f t="shared" si="45"/>
        <v>Esta perdido</v>
      </c>
      <c r="H1004" s="34">
        <f t="shared" si="46"/>
        <v>0</v>
      </c>
      <c r="I1004" s="34" t="str">
        <f t="shared" si="47"/>
        <v>DEBE PROMOVERSE</v>
      </c>
    </row>
    <row r="1005" spans="1:9" x14ac:dyDescent="0.35">
      <c r="A1005" s="31">
        <v>38138</v>
      </c>
      <c r="B1005" s="32" t="s">
        <v>32</v>
      </c>
      <c r="C1005" s="32" t="s">
        <v>18</v>
      </c>
      <c r="D1005" s="32" t="s">
        <v>17</v>
      </c>
      <c r="E1005" s="33">
        <v>80028000.000000536</v>
      </c>
      <c r="F1005" s="33">
        <v>13604760.000000091</v>
      </c>
      <c r="G1005" s="34" t="str">
        <f t="shared" si="45"/>
        <v>Esta perdido</v>
      </c>
      <c r="H1005" s="34">
        <f t="shared" si="46"/>
        <v>0</v>
      </c>
      <c r="I1005" s="34">
        <f t="shared" si="47"/>
        <v>66423240.000000447</v>
      </c>
    </row>
    <row r="1006" spans="1:9" x14ac:dyDescent="0.35">
      <c r="A1006" s="31">
        <v>38138</v>
      </c>
      <c r="B1006" s="32" t="s">
        <v>12</v>
      </c>
      <c r="C1006" s="32" t="s">
        <v>21</v>
      </c>
      <c r="D1006" s="32" t="s">
        <v>19</v>
      </c>
      <c r="E1006" s="33">
        <v>8501186.4000000581</v>
      </c>
      <c r="F1006" s="33">
        <v>6800949.1200000467</v>
      </c>
      <c r="G1006" s="34" t="str">
        <f t="shared" si="45"/>
        <v>Esta perdido</v>
      </c>
      <c r="H1006" s="34">
        <f t="shared" si="46"/>
        <v>2264716.0569600151</v>
      </c>
      <c r="I1006" s="34" t="str">
        <f t="shared" si="47"/>
        <v>DEBE PROMOVERSE</v>
      </c>
    </row>
    <row r="1007" spans="1:9" x14ac:dyDescent="0.35">
      <c r="A1007" s="31">
        <v>38138</v>
      </c>
      <c r="B1007" s="32" t="s">
        <v>29</v>
      </c>
      <c r="C1007" s="32" t="s">
        <v>23</v>
      </c>
      <c r="D1007" s="32" t="s">
        <v>22</v>
      </c>
      <c r="E1007" s="33">
        <v>157464000.00000107</v>
      </c>
      <c r="F1007" s="33">
        <v>26768880.000000183</v>
      </c>
      <c r="G1007" s="34" t="str">
        <f t="shared" si="45"/>
        <v>Esta perdido</v>
      </c>
      <c r="H1007" s="34">
        <f t="shared" si="46"/>
        <v>0</v>
      </c>
      <c r="I1007" s="34">
        <f t="shared" si="47"/>
        <v>130695120.00000089</v>
      </c>
    </row>
    <row r="1008" spans="1:9" x14ac:dyDescent="0.35">
      <c r="A1008" s="31">
        <v>38138</v>
      </c>
      <c r="B1008" s="32" t="s">
        <v>34</v>
      </c>
      <c r="C1008" s="32" t="s">
        <v>26</v>
      </c>
      <c r="D1008" s="32" t="s">
        <v>24</v>
      </c>
      <c r="E1008" s="33">
        <v>21762300.000000179</v>
      </c>
      <c r="F1008" s="33">
        <v>2937910.5000000242</v>
      </c>
      <c r="G1008" s="34" t="str">
        <f t="shared" si="45"/>
        <v>Esta perdido</v>
      </c>
      <c r="H1008" s="34">
        <f t="shared" si="46"/>
        <v>978324.19650000799</v>
      </c>
      <c r="I1008" s="34" t="str">
        <f t="shared" si="47"/>
        <v>DEBE PROMOVERSE</v>
      </c>
    </row>
    <row r="1009" spans="1:9" x14ac:dyDescent="0.35">
      <c r="A1009" s="31">
        <v>38138</v>
      </c>
      <c r="B1009" s="32" t="s">
        <v>41</v>
      </c>
      <c r="C1009" s="32" t="s">
        <v>16</v>
      </c>
      <c r="D1009" s="32" t="s">
        <v>27</v>
      </c>
      <c r="E1009" s="33">
        <v>4146497.040000035</v>
      </c>
      <c r="F1009" s="33">
        <v>207324.85200000176</v>
      </c>
      <c r="G1009" s="34" t="str">
        <f t="shared" si="45"/>
        <v>Esta perdido</v>
      </c>
      <c r="H1009" s="34">
        <f t="shared" si="46"/>
        <v>0</v>
      </c>
      <c r="I1009" s="34" t="str">
        <f t="shared" si="47"/>
        <v>DEBE PROMOVERSE</v>
      </c>
    </row>
    <row r="1010" spans="1:9" x14ac:dyDescent="0.35">
      <c r="A1010" s="31">
        <v>38138</v>
      </c>
      <c r="B1010" s="32" t="s">
        <v>40</v>
      </c>
      <c r="C1010" s="32" t="s">
        <v>30</v>
      </c>
      <c r="D1010" s="32" t="s">
        <v>28</v>
      </c>
      <c r="E1010" s="33">
        <v>2055899.1600000174</v>
      </c>
      <c r="F1010" s="33">
        <v>102794.95800000087</v>
      </c>
      <c r="G1010" s="34" t="str">
        <f t="shared" si="45"/>
        <v>Esta perdido</v>
      </c>
      <c r="H1010" s="34">
        <f t="shared" si="46"/>
        <v>0</v>
      </c>
      <c r="I1010" s="34" t="str">
        <f t="shared" si="47"/>
        <v>DEBE PROMOVERSE</v>
      </c>
    </row>
    <row r="1011" spans="1:9" x14ac:dyDescent="0.35">
      <c r="A1011" s="31">
        <v>38138</v>
      </c>
      <c r="B1011" s="32" t="s">
        <v>33</v>
      </c>
      <c r="C1011" s="32" t="s">
        <v>31</v>
      </c>
      <c r="D1011" s="32" t="s">
        <v>14</v>
      </c>
      <c r="E1011" s="33">
        <v>76140000.000000656</v>
      </c>
      <c r="F1011" s="33">
        <v>12943800.000000112</v>
      </c>
      <c r="G1011" s="34" t="str">
        <f t="shared" si="45"/>
        <v>Esta perdido</v>
      </c>
      <c r="H1011" s="34">
        <f t="shared" si="46"/>
        <v>7248528.0000000633</v>
      </c>
      <c r="I1011" s="34">
        <f t="shared" si="47"/>
        <v>63196200.000000544</v>
      </c>
    </row>
    <row r="1012" spans="1:9" x14ac:dyDescent="0.35">
      <c r="A1012" s="31">
        <v>38138</v>
      </c>
      <c r="B1012" s="32" t="s">
        <v>25</v>
      </c>
      <c r="C1012" s="32" t="s">
        <v>43</v>
      </c>
      <c r="D1012" s="32" t="s">
        <v>17</v>
      </c>
      <c r="E1012" s="33">
        <v>8084801.7600000687</v>
      </c>
      <c r="F1012" s="33">
        <v>6467841.4080000557</v>
      </c>
      <c r="G1012" s="34" t="str">
        <f t="shared" si="45"/>
        <v>Esta perdido</v>
      </c>
      <c r="H1012" s="34">
        <f t="shared" si="46"/>
        <v>0</v>
      </c>
      <c r="I1012" s="34" t="str">
        <f t="shared" si="47"/>
        <v>DEBE PROMOVERSE</v>
      </c>
    </row>
    <row r="1013" spans="1:9" x14ac:dyDescent="0.35">
      <c r="A1013" s="31">
        <v>38138</v>
      </c>
      <c r="B1013" s="32" t="s">
        <v>36</v>
      </c>
      <c r="C1013" s="32" t="s">
        <v>13</v>
      </c>
      <c r="D1013" s="32" t="s">
        <v>19</v>
      </c>
      <c r="E1013" s="33">
        <v>149688000.00000131</v>
      </c>
      <c r="F1013" s="33">
        <v>25446960.000000224</v>
      </c>
      <c r="G1013" s="34" t="str">
        <f t="shared" si="45"/>
        <v>Esta perdido</v>
      </c>
      <c r="H1013" s="34">
        <f t="shared" si="46"/>
        <v>0</v>
      </c>
      <c r="I1013" s="34">
        <f t="shared" si="47"/>
        <v>124241040.00000109</v>
      </c>
    </row>
    <row r="1014" spans="1:9" x14ac:dyDescent="0.35">
      <c r="A1014" s="31">
        <v>38138</v>
      </c>
      <c r="B1014" s="32" t="s">
        <v>37</v>
      </c>
      <c r="C1014" s="32" t="s">
        <v>39</v>
      </c>
      <c r="D1014" s="32" t="s">
        <v>22</v>
      </c>
      <c r="E1014" s="33">
        <v>20678700.000000179</v>
      </c>
      <c r="F1014" s="33">
        <v>2791624.5000000242</v>
      </c>
      <c r="G1014" s="34" t="str">
        <f t="shared" si="45"/>
        <v>Esta perdido</v>
      </c>
      <c r="H1014" s="34">
        <f t="shared" si="46"/>
        <v>0</v>
      </c>
      <c r="I1014" s="34" t="str">
        <f t="shared" si="47"/>
        <v>DEBE PROMOVERSE</v>
      </c>
    </row>
    <row r="1015" spans="1:9" x14ac:dyDescent="0.35">
      <c r="A1015" s="31">
        <v>38138</v>
      </c>
      <c r="B1015" s="32" t="s">
        <v>35</v>
      </c>
      <c r="C1015" s="32" t="s">
        <v>18</v>
      </c>
      <c r="D1015" s="32" t="s">
        <v>24</v>
      </c>
      <c r="E1015" s="33">
        <v>3938304.7200000403</v>
      </c>
      <c r="F1015" s="33">
        <v>196915.23600000201</v>
      </c>
      <c r="G1015" s="34" t="str">
        <f t="shared" si="45"/>
        <v>Esta perdido</v>
      </c>
      <c r="H1015" s="34">
        <f t="shared" si="46"/>
        <v>0</v>
      </c>
      <c r="I1015" s="34" t="str">
        <f t="shared" si="47"/>
        <v>DEBE PROMOVERSE</v>
      </c>
    </row>
    <row r="1016" spans="1:9" x14ac:dyDescent="0.35">
      <c r="A1016" s="31">
        <v>38138</v>
      </c>
      <c r="B1016" s="32" t="s">
        <v>38</v>
      </c>
      <c r="C1016" s="32" t="s">
        <v>21</v>
      </c>
      <c r="D1016" s="32" t="s">
        <v>27</v>
      </c>
      <c r="E1016" s="33">
        <v>1951803.0000000203</v>
      </c>
      <c r="F1016" s="33">
        <v>97590.150000001013</v>
      </c>
      <c r="G1016" s="34" t="str">
        <f t="shared" si="45"/>
        <v>Esta perdido</v>
      </c>
      <c r="H1016" s="34">
        <f t="shared" si="46"/>
        <v>0</v>
      </c>
      <c r="I1016" s="34" t="str">
        <f t="shared" si="47"/>
        <v>DEBE PROMOVERSE</v>
      </c>
    </row>
    <row r="1017" spans="1:9" x14ac:dyDescent="0.35">
      <c r="A1017" s="31">
        <v>38138</v>
      </c>
      <c r="B1017" s="32" t="s">
        <v>32</v>
      </c>
      <c r="C1017" s="32" t="s">
        <v>23</v>
      </c>
      <c r="D1017" s="32" t="s">
        <v>28</v>
      </c>
      <c r="E1017" s="33">
        <v>72252000.000000745</v>
      </c>
      <c r="F1017" s="33">
        <v>12282840.000000127</v>
      </c>
      <c r="G1017" s="34" t="str">
        <f t="shared" si="45"/>
        <v>Esta perdido</v>
      </c>
      <c r="H1017" s="34">
        <f t="shared" si="46"/>
        <v>0</v>
      </c>
      <c r="I1017" s="34">
        <f t="shared" si="47"/>
        <v>59969160.000000618</v>
      </c>
    </row>
    <row r="1018" spans="1:9" x14ac:dyDescent="0.35">
      <c r="A1018" s="31">
        <v>38138</v>
      </c>
      <c r="B1018" s="32" t="s">
        <v>12</v>
      </c>
      <c r="C1018" s="32" t="s">
        <v>26</v>
      </c>
      <c r="D1018" s="32" t="s">
        <v>14</v>
      </c>
      <c r="E1018" s="33">
        <v>7668417.1200000811</v>
      </c>
      <c r="F1018" s="33">
        <v>6134733.6960000657</v>
      </c>
      <c r="G1018" s="34" t="str">
        <f t="shared" si="45"/>
        <v>Esta perdido</v>
      </c>
      <c r="H1018" s="34">
        <f t="shared" si="46"/>
        <v>2042866.3207680217</v>
      </c>
      <c r="I1018" s="34" t="str">
        <f t="shared" si="47"/>
        <v>DEBE PROMOVERSE</v>
      </c>
    </row>
    <row r="1019" spans="1:9" x14ac:dyDescent="0.35">
      <c r="A1019" s="31">
        <v>38138</v>
      </c>
      <c r="B1019" s="32" t="s">
        <v>29</v>
      </c>
      <c r="C1019" s="32" t="s">
        <v>26</v>
      </c>
      <c r="D1019" s="32" t="s">
        <v>17</v>
      </c>
      <c r="E1019" s="33">
        <v>141912000.00000149</v>
      </c>
      <c r="F1019" s="33">
        <v>24125040.000000253</v>
      </c>
      <c r="G1019" s="34" t="str">
        <f t="shared" si="45"/>
        <v>Esta perdido</v>
      </c>
      <c r="H1019" s="34">
        <f t="shared" si="46"/>
        <v>0</v>
      </c>
      <c r="I1019" s="34">
        <f t="shared" si="47"/>
        <v>117786960.00000124</v>
      </c>
    </row>
    <row r="1020" spans="1:9" x14ac:dyDescent="0.35">
      <c r="A1020" s="31">
        <v>38138</v>
      </c>
      <c r="B1020" s="32" t="s">
        <v>34</v>
      </c>
      <c r="C1020" s="32" t="s">
        <v>16</v>
      </c>
      <c r="D1020" s="32" t="s">
        <v>19</v>
      </c>
      <c r="E1020" s="33">
        <v>19595100.000000212</v>
      </c>
      <c r="F1020" s="33">
        <v>1959510.0000000214</v>
      </c>
      <c r="G1020" s="34" t="str">
        <f t="shared" si="45"/>
        <v>Esta perdido</v>
      </c>
      <c r="H1020" s="34">
        <f t="shared" si="46"/>
        <v>652516.83000000706</v>
      </c>
      <c r="I1020" s="34" t="str">
        <f t="shared" si="47"/>
        <v>DEBE PROMOVERSE</v>
      </c>
    </row>
    <row r="1021" spans="1:9" x14ac:dyDescent="0.35">
      <c r="A1021" s="31">
        <v>38138</v>
      </c>
      <c r="B1021" s="32" t="s">
        <v>41</v>
      </c>
      <c r="C1021" s="32" t="s">
        <v>30</v>
      </c>
      <c r="D1021" s="32" t="s">
        <v>22</v>
      </c>
      <c r="E1021" s="33">
        <v>3730112.4000000409</v>
      </c>
      <c r="F1021" s="33">
        <v>186505.62000000206</v>
      </c>
      <c r="G1021" s="34" t="str">
        <f t="shared" si="45"/>
        <v>Esta perdido</v>
      </c>
      <c r="H1021" s="34">
        <f t="shared" si="46"/>
        <v>0</v>
      </c>
      <c r="I1021" s="34" t="str">
        <f t="shared" si="47"/>
        <v>DEBE PROMOVERSE</v>
      </c>
    </row>
    <row r="1022" spans="1:9" x14ac:dyDescent="0.35">
      <c r="A1022" s="31">
        <v>38138</v>
      </c>
      <c r="B1022" s="32" t="s">
        <v>40</v>
      </c>
      <c r="C1022" s="32" t="s">
        <v>31</v>
      </c>
      <c r="D1022" s="32" t="s">
        <v>24</v>
      </c>
      <c r="E1022" s="33">
        <v>1847706.8400000201</v>
      </c>
      <c r="F1022" s="33">
        <v>92385.342000001008</v>
      </c>
      <c r="G1022" s="34" t="str">
        <f t="shared" si="45"/>
        <v>Esta perdido</v>
      </c>
      <c r="H1022" s="34">
        <f t="shared" si="46"/>
        <v>0</v>
      </c>
      <c r="I1022" s="34" t="str">
        <f t="shared" si="47"/>
        <v>DEBE PROMOVERSE</v>
      </c>
    </row>
    <row r="1023" spans="1:9" x14ac:dyDescent="0.35">
      <c r="A1023" s="31">
        <v>38138</v>
      </c>
      <c r="B1023" s="32" t="s">
        <v>33</v>
      </c>
      <c r="C1023" s="32" t="s">
        <v>43</v>
      </c>
      <c r="D1023" s="32" t="s">
        <v>27</v>
      </c>
      <c r="E1023" s="33">
        <v>68364000.000000864</v>
      </c>
      <c r="F1023" s="33">
        <v>11621880.000000147</v>
      </c>
      <c r="G1023" s="34" t="str">
        <f t="shared" si="45"/>
        <v>Esta perdido</v>
      </c>
      <c r="H1023" s="34">
        <f t="shared" si="46"/>
        <v>6508252.8000000827</v>
      </c>
      <c r="I1023" s="34">
        <f t="shared" si="47"/>
        <v>56742120.000000715</v>
      </c>
    </row>
    <row r="1024" spans="1:9" x14ac:dyDescent="0.35">
      <c r="A1024" s="31">
        <v>38138</v>
      </c>
      <c r="B1024" s="32" t="s">
        <v>25</v>
      </c>
      <c r="C1024" s="32" t="s">
        <v>13</v>
      </c>
      <c r="D1024" s="32" t="s">
        <v>28</v>
      </c>
      <c r="E1024" s="33">
        <v>7252032.4800000926</v>
      </c>
      <c r="F1024" s="33">
        <v>5801625.9840000747</v>
      </c>
      <c r="G1024" s="34" t="str">
        <f t="shared" si="45"/>
        <v>Esta perdido</v>
      </c>
      <c r="H1024" s="34">
        <f t="shared" si="46"/>
        <v>0</v>
      </c>
      <c r="I1024" s="34" t="str">
        <f t="shared" si="47"/>
        <v>DEBE PROMOVERSE</v>
      </c>
    </row>
    <row r="1025" spans="1:9" x14ac:dyDescent="0.35">
      <c r="A1025" s="31">
        <v>38138</v>
      </c>
      <c r="B1025" s="32" t="s">
        <v>36</v>
      </c>
      <c r="C1025" s="32" t="s">
        <v>18</v>
      </c>
      <c r="D1025" s="32" t="s">
        <v>14</v>
      </c>
      <c r="E1025" s="33">
        <v>134136000.00000173</v>
      </c>
      <c r="F1025" s="33">
        <v>22803120.000000294</v>
      </c>
      <c r="G1025" s="34" t="str">
        <f t="shared" si="45"/>
        <v>Esta perdido</v>
      </c>
      <c r="H1025" s="34">
        <f t="shared" si="46"/>
        <v>0</v>
      </c>
      <c r="I1025" s="34">
        <f t="shared" si="47"/>
        <v>111332880.00000143</v>
      </c>
    </row>
    <row r="1026" spans="1:9" x14ac:dyDescent="0.35">
      <c r="A1026" s="31">
        <v>38138</v>
      </c>
      <c r="B1026" s="32" t="s">
        <v>37</v>
      </c>
      <c r="C1026" s="32" t="s">
        <v>21</v>
      </c>
      <c r="D1026" s="32" t="s">
        <v>17</v>
      </c>
      <c r="E1026" s="33">
        <v>18511500.000000242</v>
      </c>
      <c r="F1026" s="33">
        <v>1851150.0000000242</v>
      </c>
      <c r="G1026" s="34" t="str">
        <f t="shared" si="45"/>
        <v>Esta perdido</v>
      </c>
      <c r="H1026" s="34">
        <f t="shared" si="46"/>
        <v>0</v>
      </c>
      <c r="I1026" s="34" t="str">
        <f t="shared" si="47"/>
        <v>DEBE PROMOVERSE</v>
      </c>
    </row>
    <row r="1027" spans="1:9" x14ac:dyDescent="0.35">
      <c r="A1027" s="31">
        <v>38138</v>
      </c>
      <c r="B1027" s="32" t="s">
        <v>35</v>
      </c>
      <c r="C1027" s="32" t="s">
        <v>23</v>
      </c>
      <c r="D1027" s="32" t="s">
        <v>19</v>
      </c>
      <c r="E1027" s="33">
        <v>3521920.0800000462</v>
      </c>
      <c r="F1027" s="33">
        <v>176096.00400000231</v>
      </c>
      <c r="G1027" s="34" t="str">
        <f t="shared" si="45"/>
        <v>Esta perdido</v>
      </c>
      <c r="H1027" s="34">
        <f t="shared" si="46"/>
        <v>0</v>
      </c>
      <c r="I1027" s="34" t="str">
        <f t="shared" si="47"/>
        <v>DEBE PROMOVERSE</v>
      </c>
    </row>
    <row r="1028" spans="1:9" x14ac:dyDescent="0.35">
      <c r="A1028" s="31">
        <v>38138</v>
      </c>
      <c r="B1028" s="32" t="s">
        <v>42</v>
      </c>
      <c r="C1028" s="32" t="s">
        <v>26</v>
      </c>
      <c r="D1028" s="32" t="s">
        <v>22</v>
      </c>
      <c r="E1028" s="33">
        <v>1743610.6800000232</v>
      </c>
      <c r="F1028" s="33">
        <v>87180.534000001164</v>
      </c>
      <c r="G1028" s="34" t="str">
        <f t="shared" ref="G1028:G1091" si="48">IF(AND(B1028="Sánchez",F1028&gt;5000000,C1028="Zona F"),"Lo encontramos","Esta perdido")</f>
        <v>Esta perdido</v>
      </c>
      <c r="H1028" s="34">
        <f t="shared" ref="H1028:H1091" si="49">IF(OR(B1028="Pineda",B1028="Bonilla"),F1028*33.3%,IF(OR(B1028="Sánchez",B1028="Martínez"),F1028*56%,0))</f>
        <v>0</v>
      </c>
      <c r="I1028" s="34" t="str">
        <f t="shared" ref="I1028:I1091" si="50">IF((E1028+F1028)&lt;34000000,"DEBE PROMOVERSE",E1028-F1028)</f>
        <v>DEBE PROMOVERSE</v>
      </c>
    </row>
    <row r="1029" spans="1:9" x14ac:dyDescent="0.35">
      <c r="A1029" s="31">
        <v>38138</v>
      </c>
      <c r="B1029" s="32" t="s">
        <v>20</v>
      </c>
      <c r="C1029" s="32" t="s">
        <v>16</v>
      </c>
      <c r="D1029" s="32" t="s">
        <v>24</v>
      </c>
      <c r="E1029" s="33">
        <v>64476000.000000864</v>
      </c>
      <c r="F1029" s="33">
        <v>10960920.000000147</v>
      </c>
      <c r="G1029" s="34" t="str">
        <f t="shared" si="48"/>
        <v>Esta perdido</v>
      </c>
      <c r="H1029" s="34">
        <f t="shared" si="49"/>
        <v>0</v>
      </c>
      <c r="I1029" s="34">
        <f t="shared" si="50"/>
        <v>53515080.000000715</v>
      </c>
    </row>
    <row r="1030" spans="1:9" x14ac:dyDescent="0.35">
      <c r="A1030" s="31">
        <v>38138</v>
      </c>
      <c r="B1030" s="32" t="s">
        <v>15</v>
      </c>
      <c r="C1030" s="32" t="s">
        <v>30</v>
      </c>
      <c r="D1030" s="32" t="s">
        <v>27</v>
      </c>
      <c r="E1030" s="33">
        <v>6835647.840000093</v>
      </c>
      <c r="F1030" s="33">
        <v>5468518.2720000744</v>
      </c>
      <c r="G1030" s="34" t="str">
        <f t="shared" si="48"/>
        <v>Esta perdido</v>
      </c>
      <c r="H1030" s="34">
        <f t="shared" si="49"/>
        <v>3062370.2323200419</v>
      </c>
      <c r="I1030" s="34" t="str">
        <f t="shared" si="50"/>
        <v>DEBE PROMOVERSE</v>
      </c>
    </row>
    <row r="1031" spans="1:9" x14ac:dyDescent="0.35">
      <c r="A1031" s="31">
        <v>38138</v>
      </c>
      <c r="B1031" s="32" t="s">
        <v>38</v>
      </c>
      <c r="C1031" s="32" t="s">
        <v>31</v>
      </c>
      <c r="D1031" s="32" t="s">
        <v>28</v>
      </c>
      <c r="E1031" s="33">
        <v>126360000.00000195</v>
      </c>
      <c r="F1031" s="33">
        <v>21481200.000000332</v>
      </c>
      <c r="G1031" s="34" t="str">
        <f t="shared" si="48"/>
        <v>Esta perdido</v>
      </c>
      <c r="H1031" s="34">
        <f t="shared" si="49"/>
        <v>0</v>
      </c>
      <c r="I1031" s="34">
        <f t="shared" si="50"/>
        <v>104878800.00000162</v>
      </c>
    </row>
    <row r="1032" spans="1:9" x14ac:dyDescent="0.35">
      <c r="A1032" s="31">
        <v>38138</v>
      </c>
      <c r="B1032" s="32" t="s">
        <v>32</v>
      </c>
      <c r="C1032" s="32" t="s">
        <v>43</v>
      </c>
      <c r="D1032" s="32" t="s">
        <v>14</v>
      </c>
      <c r="E1032" s="33">
        <v>17427900.000000272</v>
      </c>
      <c r="F1032" s="33">
        <v>1742790.0000000272</v>
      </c>
      <c r="G1032" s="34" t="str">
        <f t="shared" si="48"/>
        <v>Esta perdido</v>
      </c>
      <c r="H1032" s="34">
        <f t="shared" si="49"/>
        <v>0</v>
      </c>
      <c r="I1032" s="34" t="str">
        <f t="shared" si="50"/>
        <v>DEBE PROMOVERSE</v>
      </c>
    </row>
    <row r="1033" spans="1:9" x14ac:dyDescent="0.35">
      <c r="A1033" s="31">
        <v>38138</v>
      </c>
      <c r="B1033" s="32" t="s">
        <v>12</v>
      </c>
      <c r="C1033" s="32" t="s">
        <v>13</v>
      </c>
      <c r="D1033" s="32" t="s">
        <v>17</v>
      </c>
      <c r="E1033" s="33">
        <v>3313727.7600000519</v>
      </c>
      <c r="F1033" s="33">
        <v>165686.3880000026</v>
      </c>
      <c r="G1033" s="34" t="str">
        <f t="shared" si="48"/>
        <v>Esta perdido</v>
      </c>
      <c r="H1033" s="34">
        <f t="shared" si="49"/>
        <v>55173.567204000858</v>
      </c>
      <c r="I1033" s="34" t="str">
        <f t="shared" si="50"/>
        <v>DEBE PROMOVERSE</v>
      </c>
    </row>
    <row r="1034" spans="1:9" x14ac:dyDescent="0.35">
      <c r="A1034" s="31">
        <v>38138</v>
      </c>
      <c r="B1034" s="32" t="s">
        <v>29</v>
      </c>
      <c r="C1034" s="32" t="s">
        <v>39</v>
      </c>
      <c r="D1034" s="32" t="s">
        <v>19</v>
      </c>
      <c r="E1034" s="33">
        <v>1639514.5200000259</v>
      </c>
      <c r="F1034" s="33">
        <v>81975.726000001305</v>
      </c>
      <c r="G1034" s="34" t="str">
        <f t="shared" si="48"/>
        <v>Esta perdido</v>
      </c>
      <c r="H1034" s="34">
        <f t="shared" si="49"/>
        <v>0</v>
      </c>
      <c r="I1034" s="34" t="str">
        <f t="shared" si="50"/>
        <v>DEBE PROMOVERSE</v>
      </c>
    </row>
    <row r="1035" spans="1:9" x14ac:dyDescent="0.35">
      <c r="A1035" s="31">
        <v>38138</v>
      </c>
      <c r="B1035" s="32" t="s">
        <v>34</v>
      </c>
      <c r="C1035" s="32" t="s">
        <v>18</v>
      </c>
      <c r="D1035" s="32" t="s">
        <v>22</v>
      </c>
      <c r="E1035" s="33">
        <v>60588000.000000969</v>
      </c>
      <c r="F1035" s="33">
        <v>10299960.000000166</v>
      </c>
      <c r="G1035" s="34" t="str">
        <f t="shared" si="48"/>
        <v>Esta perdido</v>
      </c>
      <c r="H1035" s="34">
        <f t="shared" si="49"/>
        <v>3429886.6800000547</v>
      </c>
      <c r="I1035" s="34">
        <f t="shared" si="50"/>
        <v>50288040.000000805</v>
      </c>
    </row>
    <row r="1036" spans="1:9" x14ac:dyDescent="0.35">
      <c r="A1036" s="31">
        <v>38138</v>
      </c>
      <c r="B1036" s="32" t="s">
        <v>41</v>
      </c>
      <c r="C1036" s="32" t="s">
        <v>21</v>
      </c>
      <c r="D1036" s="32" t="s">
        <v>24</v>
      </c>
      <c r="E1036" s="33">
        <v>6419263.2000001045</v>
      </c>
      <c r="F1036" s="33">
        <v>5135410.5600000843</v>
      </c>
      <c r="G1036" s="34" t="str">
        <f t="shared" si="48"/>
        <v>Esta perdido</v>
      </c>
      <c r="H1036" s="34">
        <f t="shared" si="49"/>
        <v>0</v>
      </c>
      <c r="I1036" s="34" t="str">
        <f t="shared" si="50"/>
        <v>DEBE PROMOVERSE</v>
      </c>
    </row>
    <row r="1037" spans="1:9" x14ac:dyDescent="0.35">
      <c r="A1037" s="31">
        <v>38138</v>
      </c>
      <c r="B1037" s="32" t="s">
        <v>40</v>
      </c>
      <c r="C1037" s="32" t="s">
        <v>23</v>
      </c>
      <c r="D1037" s="32" t="s">
        <v>27</v>
      </c>
      <c r="E1037" s="33">
        <v>118584000.00000194</v>
      </c>
      <c r="F1037" s="33">
        <v>20159280.000000332</v>
      </c>
      <c r="G1037" s="34" t="str">
        <f t="shared" si="48"/>
        <v>Esta perdido</v>
      </c>
      <c r="H1037" s="34">
        <f t="shared" si="49"/>
        <v>0</v>
      </c>
      <c r="I1037" s="34">
        <f t="shared" si="50"/>
        <v>98424720.000001609</v>
      </c>
    </row>
    <row r="1038" spans="1:9" x14ac:dyDescent="0.35">
      <c r="A1038" s="31">
        <v>38138</v>
      </c>
      <c r="B1038" s="32" t="s">
        <v>33</v>
      </c>
      <c r="C1038" s="32" t="s">
        <v>26</v>
      </c>
      <c r="D1038" s="32" t="s">
        <v>28</v>
      </c>
      <c r="E1038" s="33">
        <v>16344300.000000272</v>
      </c>
      <c r="F1038" s="33">
        <v>1634430.0000000272</v>
      </c>
      <c r="G1038" s="34" t="str">
        <f t="shared" si="48"/>
        <v>Esta perdido</v>
      </c>
      <c r="H1038" s="34">
        <f t="shared" si="49"/>
        <v>915280.8000000153</v>
      </c>
      <c r="I1038" s="34" t="str">
        <f t="shared" si="50"/>
        <v>DEBE PROMOVERSE</v>
      </c>
    </row>
    <row r="1039" spans="1:9" x14ac:dyDescent="0.35">
      <c r="A1039" s="31">
        <v>38138</v>
      </c>
      <c r="B1039" s="32" t="s">
        <v>25</v>
      </c>
      <c r="C1039" s="32" t="s">
        <v>16</v>
      </c>
      <c r="D1039" s="32" t="s">
        <v>14</v>
      </c>
      <c r="E1039" s="33">
        <v>3105535.4400000577</v>
      </c>
      <c r="F1039" s="33">
        <v>155276.77200000288</v>
      </c>
      <c r="G1039" s="34" t="str">
        <f t="shared" si="48"/>
        <v>Esta perdido</v>
      </c>
      <c r="H1039" s="34">
        <f t="shared" si="49"/>
        <v>0</v>
      </c>
      <c r="I1039" s="34" t="str">
        <f t="shared" si="50"/>
        <v>DEBE PROMOVERSE</v>
      </c>
    </row>
    <row r="1040" spans="1:9" x14ac:dyDescent="0.35">
      <c r="A1040" s="31">
        <v>38138</v>
      </c>
      <c r="B1040" s="32" t="s">
        <v>36</v>
      </c>
      <c r="C1040" s="32" t="s">
        <v>30</v>
      </c>
      <c r="D1040" s="32" t="s">
        <v>17</v>
      </c>
      <c r="E1040" s="33">
        <v>1535418.360000029</v>
      </c>
      <c r="F1040" s="33">
        <v>76770.918000001446</v>
      </c>
      <c r="G1040" s="34" t="str">
        <f t="shared" si="48"/>
        <v>Esta perdido</v>
      </c>
      <c r="H1040" s="34">
        <f t="shared" si="49"/>
        <v>0</v>
      </c>
      <c r="I1040" s="34" t="str">
        <f t="shared" si="50"/>
        <v>DEBE PROMOVERSE</v>
      </c>
    </row>
    <row r="1041" spans="1:9" x14ac:dyDescent="0.35">
      <c r="A1041" s="31">
        <v>38138</v>
      </c>
      <c r="B1041" s="32" t="s">
        <v>37</v>
      </c>
      <c r="C1041" s="32" t="s">
        <v>31</v>
      </c>
      <c r="D1041" s="32" t="s">
        <v>19</v>
      </c>
      <c r="E1041" s="33">
        <v>56700000.00000108</v>
      </c>
      <c r="F1041" s="33">
        <v>9639000.0000001844</v>
      </c>
      <c r="G1041" s="34" t="str">
        <f t="shared" si="48"/>
        <v>Esta perdido</v>
      </c>
      <c r="H1041" s="34">
        <f t="shared" si="49"/>
        <v>0</v>
      </c>
      <c r="I1041" s="34">
        <f t="shared" si="50"/>
        <v>47061000.000000894</v>
      </c>
    </row>
    <row r="1042" spans="1:9" x14ac:dyDescent="0.35">
      <c r="A1042" s="31">
        <v>38138</v>
      </c>
      <c r="B1042" s="32" t="s">
        <v>35</v>
      </c>
      <c r="C1042" s="32" t="s">
        <v>43</v>
      </c>
      <c r="D1042" s="32" t="s">
        <v>22</v>
      </c>
      <c r="E1042" s="33">
        <v>6002878.5600001151</v>
      </c>
      <c r="F1042" s="33">
        <v>4802302.8480000924</v>
      </c>
      <c r="G1042" s="34" t="str">
        <f t="shared" si="48"/>
        <v>Esta perdido</v>
      </c>
      <c r="H1042" s="34">
        <f t="shared" si="49"/>
        <v>0</v>
      </c>
      <c r="I1042" s="34" t="str">
        <f t="shared" si="50"/>
        <v>DEBE PROMOVERSE</v>
      </c>
    </row>
    <row r="1043" spans="1:9" x14ac:dyDescent="0.35">
      <c r="A1043" s="31">
        <v>38138</v>
      </c>
      <c r="B1043" s="32" t="s">
        <v>38</v>
      </c>
      <c r="C1043" s="32" t="s">
        <v>13</v>
      </c>
      <c r="D1043" s="32" t="s">
        <v>24</v>
      </c>
      <c r="E1043" s="33">
        <v>110808000.00000216</v>
      </c>
      <c r="F1043" s="33">
        <v>18837360.000000369</v>
      </c>
      <c r="G1043" s="34" t="str">
        <f t="shared" si="48"/>
        <v>Esta perdido</v>
      </c>
      <c r="H1043" s="34">
        <f t="shared" si="49"/>
        <v>0</v>
      </c>
      <c r="I1043" s="34">
        <f t="shared" si="50"/>
        <v>91970640.000001788</v>
      </c>
    </row>
    <row r="1044" spans="1:9" x14ac:dyDescent="0.35">
      <c r="A1044" s="31">
        <v>38138</v>
      </c>
      <c r="B1044" s="32" t="s">
        <v>32</v>
      </c>
      <c r="C1044" s="32" t="s">
        <v>39</v>
      </c>
      <c r="D1044" s="32" t="s">
        <v>27</v>
      </c>
      <c r="E1044" s="33">
        <v>15260700.0000003</v>
      </c>
      <c r="F1044" s="33">
        <v>1526070.00000003</v>
      </c>
      <c r="G1044" s="34" t="str">
        <f t="shared" si="48"/>
        <v>Esta perdido</v>
      </c>
      <c r="H1044" s="34">
        <f t="shared" si="49"/>
        <v>0</v>
      </c>
      <c r="I1044" s="34" t="str">
        <f t="shared" si="50"/>
        <v>DEBE PROMOVERSE</v>
      </c>
    </row>
    <row r="1045" spans="1:9" x14ac:dyDescent="0.35">
      <c r="A1045" s="31">
        <v>38138</v>
      </c>
      <c r="B1045" s="32" t="s">
        <v>12</v>
      </c>
      <c r="C1045" s="32" t="s">
        <v>18</v>
      </c>
      <c r="D1045" s="32" t="s">
        <v>28</v>
      </c>
      <c r="E1045" s="33">
        <v>2897343.1200000579</v>
      </c>
      <c r="F1045" s="33">
        <v>144867.1560000029</v>
      </c>
      <c r="G1045" s="34" t="str">
        <f t="shared" si="48"/>
        <v>Esta perdido</v>
      </c>
      <c r="H1045" s="34">
        <f t="shared" si="49"/>
        <v>48240.762948000956</v>
      </c>
      <c r="I1045" s="34" t="str">
        <f t="shared" si="50"/>
        <v>DEBE PROMOVERSE</v>
      </c>
    </row>
    <row r="1046" spans="1:9" x14ac:dyDescent="0.35">
      <c r="A1046" s="31">
        <v>38138</v>
      </c>
      <c r="B1046" s="32" t="s">
        <v>29</v>
      </c>
      <c r="C1046" s="32" t="s">
        <v>21</v>
      </c>
      <c r="D1046" s="32" t="s">
        <v>14</v>
      </c>
      <c r="E1046" s="33">
        <v>1431322.2000000288</v>
      </c>
      <c r="F1046" s="33">
        <v>71566.110000001441</v>
      </c>
      <c r="G1046" s="34" t="str">
        <f t="shared" si="48"/>
        <v>Esta perdido</v>
      </c>
      <c r="H1046" s="34">
        <f t="shared" si="49"/>
        <v>0</v>
      </c>
      <c r="I1046" s="34" t="str">
        <f t="shared" si="50"/>
        <v>DEBE PROMOVERSE</v>
      </c>
    </row>
    <row r="1047" spans="1:9" x14ac:dyDescent="0.35">
      <c r="A1047" s="31">
        <v>38138</v>
      </c>
      <c r="B1047" s="32" t="s">
        <v>34</v>
      </c>
      <c r="C1047" s="32" t="s">
        <v>23</v>
      </c>
      <c r="D1047" s="32" t="s">
        <v>17</v>
      </c>
      <c r="E1047" s="33">
        <v>52812000.000001185</v>
      </c>
      <c r="F1047" s="33">
        <v>8978040.0000002012</v>
      </c>
      <c r="G1047" s="34" t="str">
        <f t="shared" si="48"/>
        <v>Esta perdido</v>
      </c>
      <c r="H1047" s="34">
        <f t="shared" si="49"/>
        <v>2989687.3200000664</v>
      </c>
      <c r="I1047" s="34">
        <f t="shared" si="50"/>
        <v>43833960.000000983</v>
      </c>
    </row>
    <row r="1048" spans="1:9" x14ac:dyDescent="0.35">
      <c r="A1048" s="31">
        <v>38138</v>
      </c>
      <c r="B1048" s="32" t="s">
        <v>41</v>
      </c>
      <c r="C1048" s="32" t="s">
        <v>26</v>
      </c>
      <c r="D1048" s="32" t="s">
        <v>19</v>
      </c>
      <c r="E1048" s="33">
        <v>5586493.9200001275</v>
      </c>
      <c r="F1048" s="33">
        <v>4469195.1360001024</v>
      </c>
      <c r="G1048" s="34" t="str">
        <f t="shared" si="48"/>
        <v>Esta perdido</v>
      </c>
      <c r="H1048" s="34">
        <f t="shared" si="49"/>
        <v>0</v>
      </c>
      <c r="I1048" s="34" t="str">
        <f t="shared" si="50"/>
        <v>DEBE PROMOVERSE</v>
      </c>
    </row>
    <row r="1049" spans="1:9" x14ac:dyDescent="0.35">
      <c r="A1049" s="31">
        <v>38138</v>
      </c>
      <c r="B1049" s="32" t="s">
        <v>40</v>
      </c>
      <c r="C1049" s="32" t="s">
        <v>26</v>
      </c>
      <c r="D1049" s="32" t="s">
        <v>22</v>
      </c>
      <c r="E1049" s="33">
        <v>103032000.00000237</v>
      </c>
      <c r="F1049" s="33">
        <v>17515440.000000402</v>
      </c>
      <c r="G1049" s="34" t="str">
        <f t="shared" si="48"/>
        <v>Esta perdido</v>
      </c>
      <c r="H1049" s="34">
        <f t="shared" si="49"/>
        <v>0</v>
      </c>
      <c r="I1049" s="34">
        <f t="shared" si="50"/>
        <v>85516560.000001967</v>
      </c>
    </row>
    <row r="1050" spans="1:9" x14ac:dyDescent="0.35">
      <c r="A1050" s="31">
        <v>38138</v>
      </c>
      <c r="B1050" s="32" t="s">
        <v>33</v>
      </c>
      <c r="C1050" s="32" t="s">
        <v>16</v>
      </c>
      <c r="D1050" s="32" t="s">
        <v>24</v>
      </c>
      <c r="E1050" s="33">
        <v>14177100.000000332</v>
      </c>
      <c r="F1050" s="33">
        <v>1417710.0000000333</v>
      </c>
      <c r="G1050" s="34" t="str">
        <f t="shared" si="48"/>
        <v>Esta perdido</v>
      </c>
      <c r="H1050" s="34">
        <f t="shared" si="49"/>
        <v>793917.60000001872</v>
      </c>
      <c r="I1050" s="34" t="str">
        <f t="shared" si="50"/>
        <v>DEBE PROMOVERSE</v>
      </c>
    </row>
    <row r="1051" spans="1:9" x14ac:dyDescent="0.35">
      <c r="A1051" s="31">
        <v>38138</v>
      </c>
      <c r="B1051" s="32" t="s">
        <v>25</v>
      </c>
      <c r="C1051" s="32" t="s">
        <v>30</v>
      </c>
      <c r="D1051" s="32" t="s">
        <v>27</v>
      </c>
      <c r="E1051" s="33">
        <v>2689150.8000000636</v>
      </c>
      <c r="F1051" s="33">
        <v>134457.54000000318</v>
      </c>
      <c r="G1051" s="34" t="str">
        <f t="shared" si="48"/>
        <v>Esta perdido</v>
      </c>
      <c r="H1051" s="34">
        <f t="shared" si="49"/>
        <v>0</v>
      </c>
      <c r="I1051" s="34" t="str">
        <f t="shared" si="50"/>
        <v>DEBE PROMOVERSE</v>
      </c>
    </row>
    <row r="1052" spans="1:9" x14ac:dyDescent="0.35">
      <c r="A1052" s="31">
        <v>38138</v>
      </c>
      <c r="B1052" s="32" t="s">
        <v>36</v>
      </c>
      <c r="C1052" s="32" t="s">
        <v>31</v>
      </c>
      <c r="D1052" s="32" t="s">
        <v>28</v>
      </c>
      <c r="E1052" s="33">
        <v>1327226.0400000317</v>
      </c>
      <c r="F1052" s="33">
        <v>66361.302000001582</v>
      </c>
      <c r="G1052" s="34" t="str">
        <f t="shared" si="48"/>
        <v>Esta perdido</v>
      </c>
      <c r="H1052" s="34">
        <f t="shared" si="49"/>
        <v>0</v>
      </c>
      <c r="I1052" s="34" t="str">
        <f t="shared" si="50"/>
        <v>DEBE PROMOVERSE</v>
      </c>
    </row>
    <row r="1053" spans="1:9" x14ac:dyDescent="0.35">
      <c r="A1053" s="31">
        <v>38138</v>
      </c>
      <c r="B1053" s="32" t="s">
        <v>37</v>
      </c>
      <c r="C1053" s="32" t="s">
        <v>43</v>
      </c>
      <c r="D1053" s="32" t="s">
        <v>14</v>
      </c>
      <c r="E1053" s="33">
        <v>48924000.000001192</v>
      </c>
      <c r="F1053" s="33">
        <v>7338600.0000001788</v>
      </c>
      <c r="G1053" s="34" t="str">
        <f t="shared" si="48"/>
        <v>Esta perdido</v>
      </c>
      <c r="H1053" s="34">
        <f t="shared" si="49"/>
        <v>0</v>
      </c>
      <c r="I1053" s="34">
        <f t="shared" si="50"/>
        <v>41585400.000001013</v>
      </c>
    </row>
    <row r="1054" spans="1:9" x14ac:dyDescent="0.35">
      <c r="A1054" s="31">
        <v>38138</v>
      </c>
      <c r="B1054" s="32" t="s">
        <v>35</v>
      </c>
      <c r="C1054" s="32" t="s">
        <v>13</v>
      </c>
      <c r="D1054" s="32" t="s">
        <v>17</v>
      </c>
      <c r="E1054" s="33">
        <v>5170109.2800001381</v>
      </c>
      <c r="F1054" s="33">
        <v>4136087.4240001105</v>
      </c>
      <c r="G1054" s="34" t="str">
        <f t="shared" si="48"/>
        <v>Esta perdido</v>
      </c>
      <c r="H1054" s="34">
        <f t="shared" si="49"/>
        <v>0</v>
      </c>
      <c r="I1054" s="34" t="str">
        <f t="shared" si="50"/>
        <v>DEBE PROMOVERSE</v>
      </c>
    </row>
    <row r="1055" spans="1:9" x14ac:dyDescent="0.35">
      <c r="A1055" s="31">
        <v>38138</v>
      </c>
      <c r="B1055" s="32" t="s">
        <v>42</v>
      </c>
      <c r="C1055" s="32" t="s">
        <v>18</v>
      </c>
      <c r="D1055" s="32" t="s">
        <v>19</v>
      </c>
      <c r="E1055" s="33">
        <v>95256000.000002593</v>
      </c>
      <c r="F1055" s="33">
        <v>16193520.000000441</v>
      </c>
      <c r="G1055" s="34" t="str">
        <f t="shared" si="48"/>
        <v>Esta perdido</v>
      </c>
      <c r="H1055" s="34">
        <f t="shared" si="49"/>
        <v>0</v>
      </c>
      <c r="I1055" s="34">
        <f t="shared" si="50"/>
        <v>79062480.000002146</v>
      </c>
    </row>
    <row r="1056" spans="1:9" x14ac:dyDescent="0.35">
      <c r="A1056" s="31">
        <v>38138</v>
      </c>
      <c r="B1056" s="32" t="s">
        <v>20</v>
      </c>
      <c r="C1056" s="32" t="s">
        <v>21</v>
      </c>
      <c r="D1056" s="32" t="s">
        <v>22</v>
      </c>
      <c r="E1056" s="33">
        <v>13093500.000000363</v>
      </c>
      <c r="F1056" s="33">
        <v>1309350.0000000363</v>
      </c>
      <c r="G1056" s="34" t="str">
        <f t="shared" si="48"/>
        <v>Esta perdido</v>
      </c>
      <c r="H1056" s="34">
        <f t="shared" si="49"/>
        <v>0</v>
      </c>
      <c r="I1056" s="34" t="str">
        <f t="shared" si="50"/>
        <v>DEBE PROMOVERSE</v>
      </c>
    </row>
    <row r="1057" spans="1:9" x14ac:dyDescent="0.35">
      <c r="A1057" s="31">
        <v>38138</v>
      </c>
      <c r="B1057" s="32" t="s">
        <v>15</v>
      </c>
      <c r="C1057" s="32" t="s">
        <v>23</v>
      </c>
      <c r="D1057" s="32" t="s">
        <v>24</v>
      </c>
      <c r="E1057" s="33">
        <v>2480958.4800000694</v>
      </c>
      <c r="F1057" s="33">
        <v>124047.92400000348</v>
      </c>
      <c r="G1057" s="34" t="str">
        <f t="shared" si="48"/>
        <v>Esta perdido</v>
      </c>
      <c r="H1057" s="34">
        <f t="shared" si="49"/>
        <v>69466.837440001953</v>
      </c>
      <c r="I1057" s="34" t="str">
        <f t="shared" si="50"/>
        <v>DEBE PROMOVERSE</v>
      </c>
    </row>
    <row r="1058" spans="1:9" x14ac:dyDescent="0.35">
      <c r="A1058" s="31">
        <v>38138</v>
      </c>
      <c r="B1058" s="32" t="s">
        <v>38</v>
      </c>
      <c r="C1058" s="32" t="s">
        <v>26</v>
      </c>
      <c r="D1058" s="32" t="s">
        <v>27</v>
      </c>
      <c r="E1058" s="33">
        <v>1223129.8800000348</v>
      </c>
      <c r="F1058" s="33">
        <v>61156.494000001745</v>
      </c>
      <c r="G1058" s="34" t="str">
        <f t="shared" si="48"/>
        <v>Esta perdido</v>
      </c>
      <c r="H1058" s="34">
        <f t="shared" si="49"/>
        <v>0</v>
      </c>
      <c r="I1058" s="34" t="str">
        <f t="shared" si="50"/>
        <v>DEBE PROMOVERSE</v>
      </c>
    </row>
    <row r="1059" spans="1:9" x14ac:dyDescent="0.35">
      <c r="A1059" s="31">
        <v>38138</v>
      </c>
      <c r="B1059" s="32" t="s">
        <v>32</v>
      </c>
      <c r="C1059" s="32" t="s">
        <v>16</v>
      </c>
      <c r="D1059" s="32" t="s">
        <v>28</v>
      </c>
      <c r="E1059" s="33">
        <v>45036000.000001296</v>
      </c>
      <c r="F1059" s="33">
        <v>6755400.0000001946</v>
      </c>
      <c r="G1059" s="34" t="str">
        <f t="shared" si="48"/>
        <v>Esta perdido</v>
      </c>
      <c r="H1059" s="34">
        <f t="shared" si="49"/>
        <v>0</v>
      </c>
      <c r="I1059" s="34">
        <f t="shared" si="50"/>
        <v>38280600.000001103</v>
      </c>
    </row>
    <row r="1060" spans="1:9" x14ac:dyDescent="0.35">
      <c r="A1060" s="31">
        <v>38138</v>
      </c>
      <c r="B1060" s="32" t="s">
        <v>12</v>
      </c>
      <c r="C1060" s="32" t="s">
        <v>30</v>
      </c>
      <c r="D1060" s="32" t="s">
        <v>14</v>
      </c>
      <c r="E1060" s="33">
        <v>4753724.6400001394</v>
      </c>
      <c r="F1060" s="33">
        <v>237686.23200000697</v>
      </c>
      <c r="G1060" s="34" t="str">
        <f t="shared" si="48"/>
        <v>Esta perdido</v>
      </c>
      <c r="H1060" s="34">
        <f t="shared" si="49"/>
        <v>79149.515256002313</v>
      </c>
      <c r="I1060" s="34" t="str">
        <f t="shared" si="50"/>
        <v>DEBE PROMOVERSE</v>
      </c>
    </row>
    <row r="1061" spans="1:9" x14ac:dyDescent="0.35">
      <c r="A1061" s="31">
        <v>38138</v>
      </c>
      <c r="B1061" s="32" t="s">
        <v>29</v>
      </c>
      <c r="C1061" s="32" t="s">
        <v>31</v>
      </c>
      <c r="D1061" s="32" t="s">
        <v>17</v>
      </c>
      <c r="E1061" s="33">
        <v>87480000.000002593</v>
      </c>
      <c r="F1061" s="33">
        <v>14871600.000000441</v>
      </c>
      <c r="G1061" s="34" t="str">
        <f t="shared" si="48"/>
        <v>Esta perdido</v>
      </c>
      <c r="H1061" s="34">
        <f t="shared" si="49"/>
        <v>0</v>
      </c>
      <c r="I1061" s="34">
        <f t="shared" si="50"/>
        <v>72608400.000002146</v>
      </c>
    </row>
    <row r="1062" spans="1:9" x14ac:dyDescent="0.35">
      <c r="A1062" s="31">
        <v>38138</v>
      </c>
      <c r="B1062" s="32" t="s">
        <v>34</v>
      </c>
      <c r="C1062" s="32" t="s">
        <v>43</v>
      </c>
      <c r="D1062" s="32" t="s">
        <v>19</v>
      </c>
      <c r="E1062" s="33">
        <v>12009900.000000391</v>
      </c>
      <c r="F1062" s="33">
        <v>1200990.0000000391</v>
      </c>
      <c r="G1062" s="34" t="str">
        <f t="shared" si="48"/>
        <v>Esta perdido</v>
      </c>
      <c r="H1062" s="34">
        <f t="shared" si="49"/>
        <v>399929.67000001296</v>
      </c>
      <c r="I1062" s="34" t="str">
        <f t="shared" si="50"/>
        <v>DEBE PROMOVERSE</v>
      </c>
    </row>
    <row r="1063" spans="1:9" x14ac:dyDescent="0.35">
      <c r="A1063" s="31">
        <v>38138</v>
      </c>
      <c r="B1063" s="32" t="s">
        <v>41</v>
      </c>
      <c r="C1063" s="32" t="s">
        <v>13</v>
      </c>
      <c r="D1063" s="32" t="s">
        <v>22</v>
      </c>
      <c r="E1063" s="33">
        <v>2272766.1600000751</v>
      </c>
      <c r="F1063" s="33">
        <v>113638.30800000376</v>
      </c>
      <c r="G1063" s="34" t="str">
        <f t="shared" si="48"/>
        <v>Esta perdido</v>
      </c>
      <c r="H1063" s="34">
        <f t="shared" si="49"/>
        <v>0</v>
      </c>
      <c r="I1063" s="34" t="str">
        <f t="shared" si="50"/>
        <v>DEBE PROMOVERSE</v>
      </c>
    </row>
    <row r="1064" spans="1:9" x14ac:dyDescent="0.35">
      <c r="A1064" s="31">
        <v>38138</v>
      </c>
      <c r="B1064" s="32" t="s">
        <v>40</v>
      </c>
      <c r="C1064" s="32" t="s">
        <v>39</v>
      </c>
      <c r="D1064" s="32" t="s">
        <v>24</v>
      </c>
      <c r="E1064" s="33">
        <v>1119033.7200000375</v>
      </c>
      <c r="F1064" s="33">
        <v>55951.686000001879</v>
      </c>
      <c r="G1064" s="34" t="str">
        <f t="shared" si="48"/>
        <v>Esta perdido</v>
      </c>
      <c r="H1064" s="34">
        <f t="shared" si="49"/>
        <v>0</v>
      </c>
      <c r="I1064" s="34" t="str">
        <f t="shared" si="50"/>
        <v>DEBE PROMOVERSE</v>
      </c>
    </row>
    <row r="1065" spans="1:9" x14ac:dyDescent="0.35">
      <c r="A1065" s="31">
        <v>38138</v>
      </c>
      <c r="B1065" s="32" t="s">
        <v>33</v>
      </c>
      <c r="C1065" s="32" t="s">
        <v>18</v>
      </c>
      <c r="D1065" s="32" t="s">
        <v>27</v>
      </c>
      <c r="E1065" s="33">
        <v>41148000.000001408</v>
      </c>
      <c r="F1065" s="33">
        <v>6172200.0000002114</v>
      </c>
      <c r="G1065" s="34" t="str">
        <f t="shared" si="48"/>
        <v>Esta perdido</v>
      </c>
      <c r="H1065" s="34">
        <f t="shared" si="49"/>
        <v>3456432.0000001187</v>
      </c>
      <c r="I1065" s="34">
        <f t="shared" si="50"/>
        <v>34975800.0000012</v>
      </c>
    </row>
    <row r="1066" spans="1:9" x14ac:dyDescent="0.35">
      <c r="A1066" s="31">
        <v>38138</v>
      </c>
      <c r="B1066" s="32" t="s">
        <v>25</v>
      </c>
      <c r="C1066" s="32" t="s">
        <v>21</v>
      </c>
      <c r="D1066" s="32" t="s">
        <v>28</v>
      </c>
      <c r="E1066" s="33">
        <v>4337340.0000001509</v>
      </c>
      <c r="F1066" s="33">
        <v>216867.00000000757</v>
      </c>
      <c r="G1066" s="34" t="str">
        <f t="shared" si="48"/>
        <v>Esta perdido</v>
      </c>
      <c r="H1066" s="34">
        <f t="shared" si="49"/>
        <v>0</v>
      </c>
      <c r="I1066" s="34" t="str">
        <f t="shared" si="50"/>
        <v>DEBE PROMOVERSE</v>
      </c>
    </row>
    <row r="1067" spans="1:9" x14ac:dyDescent="0.35">
      <c r="A1067" s="31">
        <v>38138</v>
      </c>
      <c r="B1067" s="32" t="s">
        <v>36</v>
      </c>
      <c r="C1067" s="32" t="s">
        <v>23</v>
      </c>
      <c r="D1067" s="32" t="s">
        <v>14</v>
      </c>
      <c r="E1067" s="33">
        <v>79704000.000002816</v>
      </c>
      <c r="F1067" s="33">
        <v>13549680.000000481</v>
      </c>
      <c r="G1067" s="34" t="str">
        <f t="shared" si="48"/>
        <v>Esta perdido</v>
      </c>
      <c r="H1067" s="34">
        <f t="shared" si="49"/>
        <v>0</v>
      </c>
      <c r="I1067" s="34">
        <f t="shared" si="50"/>
        <v>66154320.000002339</v>
      </c>
    </row>
    <row r="1068" spans="1:9" x14ac:dyDescent="0.35">
      <c r="A1068" s="31">
        <v>38138</v>
      </c>
      <c r="B1068" s="32" t="s">
        <v>37</v>
      </c>
      <c r="C1068" s="32" t="s">
        <v>26</v>
      </c>
      <c r="D1068" s="32" t="s">
        <v>17</v>
      </c>
      <c r="E1068" s="33">
        <v>10926300.000000391</v>
      </c>
      <c r="F1068" s="33">
        <v>1092630.0000000391</v>
      </c>
      <c r="G1068" s="34" t="str">
        <f t="shared" si="48"/>
        <v>Esta perdido</v>
      </c>
      <c r="H1068" s="34">
        <f t="shared" si="49"/>
        <v>0</v>
      </c>
      <c r="I1068" s="34" t="str">
        <f t="shared" si="50"/>
        <v>DEBE PROMOVERSE</v>
      </c>
    </row>
    <row r="1069" spans="1:9" x14ac:dyDescent="0.35">
      <c r="A1069" s="31">
        <v>38138</v>
      </c>
      <c r="B1069" s="32" t="s">
        <v>35</v>
      </c>
      <c r="C1069" s="32" t="s">
        <v>16</v>
      </c>
      <c r="D1069" s="32" t="s">
        <v>19</v>
      </c>
      <c r="E1069" s="33">
        <v>2064573.8400000751</v>
      </c>
      <c r="F1069" s="33">
        <v>103228.69200000376</v>
      </c>
      <c r="G1069" s="34" t="str">
        <f t="shared" si="48"/>
        <v>Esta perdido</v>
      </c>
      <c r="H1069" s="34">
        <f t="shared" si="49"/>
        <v>0</v>
      </c>
      <c r="I1069" s="34" t="str">
        <f t="shared" si="50"/>
        <v>DEBE PROMOVERSE</v>
      </c>
    </row>
    <row r="1070" spans="1:9" x14ac:dyDescent="0.35">
      <c r="A1070" s="31">
        <v>38138</v>
      </c>
      <c r="B1070" s="32" t="s">
        <v>38</v>
      </c>
      <c r="C1070" s="32" t="s">
        <v>30</v>
      </c>
      <c r="D1070" s="32" t="s">
        <v>22</v>
      </c>
      <c r="E1070" s="33">
        <v>1014937.5600000406</v>
      </c>
      <c r="F1070" s="33">
        <v>50746.878000002034</v>
      </c>
      <c r="G1070" s="34" t="str">
        <f t="shared" si="48"/>
        <v>Esta perdido</v>
      </c>
      <c r="H1070" s="34">
        <f t="shared" si="49"/>
        <v>0</v>
      </c>
      <c r="I1070" s="34" t="str">
        <f t="shared" si="50"/>
        <v>DEBE PROMOVERSE</v>
      </c>
    </row>
    <row r="1071" spans="1:9" x14ac:dyDescent="0.35">
      <c r="A1071" s="31">
        <v>38138</v>
      </c>
      <c r="B1071" s="32" t="s">
        <v>32</v>
      </c>
      <c r="C1071" s="32" t="s">
        <v>31</v>
      </c>
      <c r="D1071" s="32" t="s">
        <v>24</v>
      </c>
      <c r="E1071" s="33">
        <v>37260000.000001512</v>
      </c>
      <c r="F1071" s="33">
        <v>5589000.0000002263</v>
      </c>
      <c r="G1071" s="34" t="str">
        <f t="shared" si="48"/>
        <v>Esta perdido</v>
      </c>
      <c r="H1071" s="34">
        <f t="shared" si="49"/>
        <v>0</v>
      </c>
      <c r="I1071" s="34">
        <f t="shared" si="50"/>
        <v>31671000.000001285</v>
      </c>
    </row>
    <row r="1072" spans="1:9" x14ac:dyDescent="0.35">
      <c r="A1072" s="31">
        <v>38138</v>
      </c>
      <c r="B1072" s="32" t="s">
        <v>12</v>
      </c>
      <c r="C1072" s="32" t="s">
        <v>43</v>
      </c>
      <c r="D1072" s="32" t="s">
        <v>27</v>
      </c>
      <c r="E1072" s="33">
        <v>3920955.3600001619</v>
      </c>
      <c r="F1072" s="33">
        <v>196047.7680000081</v>
      </c>
      <c r="G1072" s="34" t="str">
        <f t="shared" si="48"/>
        <v>Esta perdido</v>
      </c>
      <c r="H1072" s="34">
        <f t="shared" si="49"/>
        <v>65283.906744002692</v>
      </c>
      <c r="I1072" s="34" t="str">
        <f t="shared" si="50"/>
        <v>DEBE PROMOVERSE</v>
      </c>
    </row>
    <row r="1073" spans="1:9" x14ac:dyDescent="0.35">
      <c r="A1073" s="31">
        <v>38138</v>
      </c>
      <c r="B1073" s="32" t="s">
        <v>29</v>
      </c>
      <c r="C1073" s="32" t="s">
        <v>13</v>
      </c>
      <c r="D1073" s="32" t="s">
        <v>28</v>
      </c>
      <c r="E1073" s="33">
        <v>71928000.000003025</v>
      </c>
      <c r="F1073" s="33">
        <v>12227760.000000516</v>
      </c>
      <c r="G1073" s="34" t="str">
        <f t="shared" si="48"/>
        <v>Esta perdido</v>
      </c>
      <c r="H1073" s="34">
        <f t="shared" si="49"/>
        <v>0</v>
      </c>
      <c r="I1073" s="34">
        <f t="shared" si="50"/>
        <v>59700240.000002511</v>
      </c>
    </row>
    <row r="1074" spans="1:9" x14ac:dyDescent="0.35">
      <c r="A1074" s="31">
        <v>38138</v>
      </c>
      <c r="B1074" s="32" t="s">
        <v>34</v>
      </c>
      <c r="C1074" s="32" t="s">
        <v>39</v>
      </c>
      <c r="D1074" s="32" t="s">
        <v>14</v>
      </c>
      <c r="E1074" s="33">
        <v>9842700.000000421</v>
      </c>
      <c r="F1074" s="33">
        <v>7874160.0000003371</v>
      </c>
      <c r="G1074" s="34" t="str">
        <f t="shared" si="48"/>
        <v>Esta perdido</v>
      </c>
      <c r="H1074" s="34">
        <f t="shared" si="49"/>
        <v>2622095.280000112</v>
      </c>
      <c r="I1074" s="34" t="str">
        <f t="shared" si="50"/>
        <v>DEBE PROMOVERSE</v>
      </c>
    </row>
    <row r="1075" spans="1:9" x14ac:dyDescent="0.35">
      <c r="A1075" s="31">
        <v>38138</v>
      </c>
      <c r="B1075" s="32" t="s">
        <v>41</v>
      </c>
      <c r="C1075" s="32" t="s">
        <v>18</v>
      </c>
      <c r="D1075" s="32" t="s">
        <v>17</v>
      </c>
      <c r="E1075" s="33">
        <v>1856381.5200000808</v>
      </c>
      <c r="F1075" s="33">
        <v>92819.076000004046</v>
      </c>
      <c r="G1075" s="34" t="str">
        <f t="shared" si="48"/>
        <v>Esta perdido</v>
      </c>
      <c r="H1075" s="34">
        <f t="shared" si="49"/>
        <v>0</v>
      </c>
      <c r="I1075" s="34" t="str">
        <f t="shared" si="50"/>
        <v>DEBE PROMOVERSE</v>
      </c>
    </row>
    <row r="1076" spans="1:9" x14ac:dyDescent="0.35">
      <c r="A1076" s="31">
        <v>38138</v>
      </c>
      <c r="B1076" s="32" t="s">
        <v>40</v>
      </c>
      <c r="C1076" s="32" t="s">
        <v>21</v>
      </c>
      <c r="D1076" s="32" t="s">
        <v>19</v>
      </c>
      <c r="E1076" s="33">
        <v>910841.40000004042</v>
      </c>
      <c r="F1076" s="33">
        <v>9108.4140000004045</v>
      </c>
      <c r="G1076" s="34" t="str">
        <f t="shared" si="48"/>
        <v>Esta perdido</v>
      </c>
      <c r="H1076" s="34">
        <f t="shared" si="49"/>
        <v>0</v>
      </c>
      <c r="I1076" s="34" t="str">
        <f t="shared" si="50"/>
        <v>DEBE PROMOVERSE</v>
      </c>
    </row>
    <row r="1077" spans="1:9" x14ac:dyDescent="0.35">
      <c r="A1077" s="31">
        <v>38138</v>
      </c>
      <c r="B1077" s="32" t="s">
        <v>33</v>
      </c>
      <c r="C1077" s="32" t="s">
        <v>23</v>
      </c>
      <c r="D1077" s="32" t="s">
        <v>22</v>
      </c>
      <c r="E1077" s="33">
        <v>33372000.000001512</v>
      </c>
      <c r="F1077" s="33">
        <v>5005800.0000002263</v>
      </c>
      <c r="G1077" s="34" t="str">
        <f t="shared" si="48"/>
        <v>Esta perdido</v>
      </c>
      <c r="H1077" s="34">
        <f t="shared" si="49"/>
        <v>2803248.0000001271</v>
      </c>
      <c r="I1077" s="34">
        <f t="shared" si="50"/>
        <v>28366200.000001285</v>
      </c>
    </row>
    <row r="1078" spans="1:9" x14ac:dyDescent="0.35">
      <c r="A1078" s="31">
        <v>38138</v>
      </c>
      <c r="B1078" s="32" t="s">
        <v>25</v>
      </c>
      <c r="C1078" s="32" t="s">
        <v>26</v>
      </c>
      <c r="D1078" s="32" t="s">
        <v>24</v>
      </c>
      <c r="E1078" s="33">
        <v>3504570.7200001734</v>
      </c>
      <c r="F1078" s="33">
        <v>175228.53600000869</v>
      </c>
      <c r="G1078" s="34" t="str">
        <f t="shared" si="48"/>
        <v>Esta perdido</v>
      </c>
      <c r="H1078" s="34">
        <f t="shared" si="49"/>
        <v>0</v>
      </c>
      <c r="I1078" s="34" t="str">
        <f t="shared" si="50"/>
        <v>DEBE PROMOVERSE</v>
      </c>
    </row>
    <row r="1079" spans="1:9" x14ac:dyDescent="0.35">
      <c r="A1079" s="31">
        <v>38138</v>
      </c>
      <c r="B1079" s="32" t="s">
        <v>36</v>
      </c>
      <c r="C1079" s="32" t="s">
        <v>26</v>
      </c>
      <c r="D1079" s="32" t="s">
        <v>27</v>
      </c>
      <c r="E1079" s="33">
        <v>64152000.000003234</v>
      </c>
      <c r="F1079" s="33">
        <v>10905840.000000551</v>
      </c>
      <c r="G1079" s="34" t="str">
        <f t="shared" si="48"/>
        <v>Esta perdido</v>
      </c>
      <c r="H1079" s="34">
        <f t="shared" si="49"/>
        <v>0</v>
      </c>
      <c r="I1079" s="34">
        <f t="shared" si="50"/>
        <v>53246160.000002682</v>
      </c>
    </row>
    <row r="1080" spans="1:9" x14ac:dyDescent="0.35">
      <c r="A1080" s="31">
        <v>38138</v>
      </c>
      <c r="B1080" s="32" t="s">
        <v>37</v>
      </c>
      <c r="C1080" s="32" t="s">
        <v>16</v>
      </c>
      <c r="D1080" s="32" t="s">
        <v>28</v>
      </c>
      <c r="E1080" s="33">
        <v>8759100.0000004508</v>
      </c>
      <c r="F1080" s="33">
        <v>7007280.0000003614</v>
      </c>
      <c r="G1080" s="34" t="str">
        <f t="shared" si="48"/>
        <v>Esta perdido</v>
      </c>
      <c r="H1080" s="34">
        <f t="shared" si="49"/>
        <v>0</v>
      </c>
      <c r="I1080" s="34" t="str">
        <f t="shared" si="50"/>
        <v>DEBE PROMOVERSE</v>
      </c>
    </row>
    <row r="1081" spans="1:9" x14ac:dyDescent="0.35">
      <c r="A1081" s="31">
        <v>38138</v>
      </c>
      <c r="B1081" s="32" t="s">
        <v>35</v>
      </c>
      <c r="C1081" s="32" t="s">
        <v>30</v>
      </c>
      <c r="D1081" s="32" t="s">
        <v>14</v>
      </c>
      <c r="E1081" s="33">
        <v>1648189.2000000868</v>
      </c>
      <c r="F1081" s="33">
        <v>82409.460000004343</v>
      </c>
      <c r="G1081" s="34" t="str">
        <f t="shared" si="48"/>
        <v>Esta perdido</v>
      </c>
      <c r="H1081" s="34">
        <f t="shared" si="49"/>
        <v>0</v>
      </c>
      <c r="I1081" s="34" t="str">
        <f t="shared" si="50"/>
        <v>DEBE PROMOVERSE</v>
      </c>
    </row>
    <row r="1082" spans="1:9" x14ac:dyDescent="0.35">
      <c r="A1082" s="31">
        <v>38138</v>
      </c>
      <c r="B1082" s="32" t="s">
        <v>42</v>
      </c>
      <c r="C1082" s="32" t="s">
        <v>31</v>
      </c>
      <c r="D1082" s="32" t="s">
        <v>17</v>
      </c>
      <c r="E1082" s="33">
        <v>806745.24000004341</v>
      </c>
      <c r="F1082" s="33">
        <v>8067.452400000434</v>
      </c>
      <c r="G1082" s="34" t="str">
        <f t="shared" si="48"/>
        <v>Esta perdido</v>
      </c>
      <c r="H1082" s="34">
        <f t="shared" si="49"/>
        <v>0</v>
      </c>
      <c r="I1082" s="34" t="str">
        <f t="shared" si="50"/>
        <v>DEBE PROMOVERSE</v>
      </c>
    </row>
    <row r="1083" spans="1:9" x14ac:dyDescent="0.35">
      <c r="A1083" s="31">
        <v>38138</v>
      </c>
      <c r="B1083" s="32" t="s">
        <v>20</v>
      </c>
      <c r="C1083" s="32" t="s">
        <v>43</v>
      </c>
      <c r="D1083" s="32" t="s">
        <v>19</v>
      </c>
      <c r="E1083" s="33">
        <v>29484000.000001621</v>
      </c>
      <c r="F1083" s="33">
        <v>3980340.0000002189</v>
      </c>
      <c r="G1083" s="34" t="str">
        <f t="shared" si="48"/>
        <v>Esta perdido</v>
      </c>
      <c r="H1083" s="34">
        <f t="shared" si="49"/>
        <v>0</v>
      </c>
      <c r="I1083" s="34" t="str">
        <f t="shared" si="50"/>
        <v>DEBE PROMOVERSE</v>
      </c>
    </row>
    <row r="1084" spans="1:9" x14ac:dyDescent="0.35">
      <c r="A1084" s="31">
        <v>38138</v>
      </c>
      <c r="B1084" s="32" t="s">
        <v>15</v>
      </c>
      <c r="C1084" s="32" t="s">
        <v>13</v>
      </c>
      <c r="D1084" s="32" t="s">
        <v>22</v>
      </c>
      <c r="E1084" s="33">
        <v>3088186.0800001733</v>
      </c>
      <c r="F1084" s="33">
        <v>154409.30400000868</v>
      </c>
      <c r="G1084" s="34" t="str">
        <f t="shared" si="48"/>
        <v>Esta perdido</v>
      </c>
      <c r="H1084" s="34">
        <f t="shared" si="49"/>
        <v>86469.210240004861</v>
      </c>
      <c r="I1084" s="34" t="str">
        <f t="shared" si="50"/>
        <v>DEBE PROMOVERSE</v>
      </c>
    </row>
    <row r="1085" spans="1:9" x14ac:dyDescent="0.35">
      <c r="A1085" s="31">
        <v>38138</v>
      </c>
      <c r="B1085" s="32" t="s">
        <v>38</v>
      </c>
      <c r="C1085" s="32" t="s">
        <v>18</v>
      </c>
      <c r="D1085" s="32" t="s">
        <v>24</v>
      </c>
      <c r="E1085" s="33">
        <v>56376000.000003241</v>
      </c>
      <c r="F1085" s="33">
        <v>9583920.0000005513</v>
      </c>
      <c r="G1085" s="34" t="str">
        <f t="shared" si="48"/>
        <v>Esta perdido</v>
      </c>
      <c r="H1085" s="34">
        <f t="shared" si="49"/>
        <v>0</v>
      </c>
      <c r="I1085" s="34">
        <f t="shared" si="50"/>
        <v>46792080.00000269</v>
      </c>
    </row>
    <row r="1086" spans="1:9" x14ac:dyDescent="0.35">
      <c r="A1086" s="31">
        <v>38138</v>
      </c>
      <c r="B1086" s="32" t="s">
        <v>32</v>
      </c>
      <c r="C1086" s="32" t="s">
        <v>21</v>
      </c>
      <c r="D1086" s="32" t="s">
        <v>27</v>
      </c>
      <c r="E1086" s="33">
        <v>7675500.0000004824</v>
      </c>
      <c r="F1086" s="33">
        <v>6140400.0000003865</v>
      </c>
      <c r="G1086" s="34" t="str">
        <f t="shared" si="48"/>
        <v>Esta perdido</v>
      </c>
      <c r="H1086" s="34">
        <f t="shared" si="49"/>
        <v>0</v>
      </c>
      <c r="I1086" s="34" t="str">
        <f t="shared" si="50"/>
        <v>DEBE PROMOVERSE</v>
      </c>
    </row>
    <row r="1087" spans="1:9" x14ac:dyDescent="0.35">
      <c r="A1087" s="31">
        <v>38138</v>
      </c>
      <c r="B1087" s="32" t="s">
        <v>12</v>
      </c>
      <c r="C1087" s="32" t="s">
        <v>23</v>
      </c>
      <c r="D1087" s="32" t="s">
        <v>28</v>
      </c>
      <c r="E1087" s="33">
        <v>1439996.8800000926</v>
      </c>
      <c r="F1087" s="33">
        <v>71999.844000004625</v>
      </c>
      <c r="G1087" s="34" t="str">
        <f t="shared" si="48"/>
        <v>Esta perdido</v>
      </c>
      <c r="H1087" s="34">
        <f t="shared" si="49"/>
        <v>23975.948052001539</v>
      </c>
      <c r="I1087" s="34" t="str">
        <f t="shared" si="50"/>
        <v>DEBE PROMOVERSE</v>
      </c>
    </row>
    <row r="1088" spans="1:9" x14ac:dyDescent="0.35">
      <c r="A1088" s="31">
        <v>38138</v>
      </c>
      <c r="B1088" s="32" t="s">
        <v>29</v>
      </c>
      <c r="C1088" s="32" t="s">
        <v>26</v>
      </c>
      <c r="D1088" s="32" t="s">
        <v>14</v>
      </c>
      <c r="E1088" s="33">
        <v>702649.08000004629</v>
      </c>
      <c r="F1088" s="33">
        <v>7026.4908000004634</v>
      </c>
      <c r="G1088" s="34" t="str">
        <f t="shared" si="48"/>
        <v>Esta perdido</v>
      </c>
      <c r="H1088" s="34">
        <f t="shared" si="49"/>
        <v>0</v>
      </c>
      <c r="I1088" s="34" t="str">
        <f t="shared" si="50"/>
        <v>DEBE PROMOVERSE</v>
      </c>
    </row>
    <row r="1089" spans="1:9" x14ac:dyDescent="0.35">
      <c r="A1089" s="31">
        <v>38138</v>
      </c>
      <c r="B1089" s="32" t="s">
        <v>34</v>
      </c>
      <c r="C1089" s="32" t="s">
        <v>16</v>
      </c>
      <c r="D1089" s="32" t="s">
        <v>17</v>
      </c>
      <c r="E1089" s="33">
        <v>25596000.000001729</v>
      </c>
      <c r="F1089" s="33">
        <v>3455460.0000002338</v>
      </c>
      <c r="G1089" s="34" t="str">
        <f t="shared" si="48"/>
        <v>Esta perdido</v>
      </c>
      <c r="H1089" s="34">
        <f t="shared" si="49"/>
        <v>1150668.1800000777</v>
      </c>
      <c r="I1089" s="34" t="str">
        <f t="shared" si="50"/>
        <v>DEBE PROMOVERSE</v>
      </c>
    </row>
    <row r="1090" spans="1:9" x14ac:dyDescent="0.35">
      <c r="A1090" s="31">
        <v>38138</v>
      </c>
      <c r="B1090" s="32" t="s">
        <v>41</v>
      </c>
      <c r="C1090" s="32" t="s">
        <v>30</v>
      </c>
      <c r="D1090" s="32" t="s">
        <v>19</v>
      </c>
      <c r="E1090" s="33">
        <v>2671801.4400001848</v>
      </c>
      <c r="F1090" s="33">
        <v>133590.07200000924</v>
      </c>
      <c r="G1090" s="34" t="str">
        <f t="shared" si="48"/>
        <v>Esta perdido</v>
      </c>
      <c r="H1090" s="34">
        <f t="shared" si="49"/>
        <v>0</v>
      </c>
      <c r="I1090" s="34" t="str">
        <f t="shared" si="50"/>
        <v>DEBE PROMOVERSE</v>
      </c>
    </row>
    <row r="1091" spans="1:9" x14ac:dyDescent="0.35">
      <c r="A1091" s="31">
        <v>38138</v>
      </c>
      <c r="B1091" s="32" t="s">
        <v>40</v>
      </c>
      <c r="C1091" s="32" t="s">
        <v>31</v>
      </c>
      <c r="D1091" s="32" t="s">
        <v>22</v>
      </c>
      <c r="E1091" s="33">
        <v>48600000.00000345</v>
      </c>
      <c r="F1091" s="33">
        <v>7290000.0000005169</v>
      </c>
      <c r="G1091" s="34" t="str">
        <f t="shared" si="48"/>
        <v>Esta perdido</v>
      </c>
      <c r="H1091" s="34">
        <f t="shared" si="49"/>
        <v>0</v>
      </c>
      <c r="I1091" s="34">
        <f t="shared" si="50"/>
        <v>41310000.000002936</v>
      </c>
    </row>
    <row r="1092" spans="1:9" x14ac:dyDescent="0.35">
      <c r="A1092" s="31">
        <v>38138</v>
      </c>
      <c r="B1092" s="32" t="s">
        <v>33</v>
      </c>
      <c r="C1092" s="32" t="s">
        <v>43</v>
      </c>
      <c r="D1092" s="32" t="s">
        <v>24</v>
      </c>
      <c r="E1092" s="33">
        <v>6591900.0000004815</v>
      </c>
      <c r="F1092" s="33">
        <v>5273520.0000003856</v>
      </c>
      <c r="G1092" s="34" t="str">
        <f t="shared" ref="G1092:G1155" si="51">IF(AND(B1092="Sánchez",F1092&gt;5000000,C1092="Zona F"),"Lo encontramos","Esta perdido")</f>
        <v>Esta perdido</v>
      </c>
      <c r="H1092" s="34">
        <f t="shared" ref="H1092:H1155" si="52">IF(OR(B1092="Pineda",B1092="Bonilla"),F1092*33.3%,IF(OR(B1092="Sánchez",B1092="Martínez"),F1092*56%,0))</f>
        <v>2953171.2000002163</v>
      </c>
      <c r="I1092" s="34" t="str">
        <f t="shared" ref="I1092:I1155" si="53">IF((E1092+F1092)&lt;34000000,"DEBE PROMOVERSE",E1092-F1092)</f>
        <v>DEBE PROMOVERSE</v>
      </c>
    </row>
    <row r="1093" spans="1:9" x14ac:dyDescent="0.35">
      <c r="A1093" s="31">
        <v>38138</v>
      </c>
      <c r="B1093" s="32" t="s">
        <v>25</v>
      </c>
      <c r="C1093" s="32" t="s">
        <v>13</v>
      </c>
      <c r="D1093" s="32" t="s">
        <v>27</v>
      </c>
      <c r="E1093" s="33">
        <v>1231804.5600000927</v>
      </c>
      <c r="F1093" s="33">
        <v>61590.228000004638</v>
      </c>
      <c r="G1093" s="34" t="str">
        <f t="shared" si="51"/>
        <v>Esta perdido</v>
      </c>
      <c r="H1093" s="34">
        <f t="shared" si="52"/>
        <v>0</v>
      </c>
      <c r="I1093" s="34" t="str">
        <f t="shared" si="53"/>
        <v>DEBE PROMOVERSE</v>
      </c>
    </row>
    <row r="1094" spans="1:9" x14ac:dyDescent="0.35">
      <c r="A1094" s="31">
        <v>38138</v>
      </c>
      <c r="B1094" s="32" t="s">
        <v>36</v>
      </c>
      <c r="C1094" s="32" t="s">
        <v>39</v>
      </c>
      <c r="D1094" s="32" t="s">
        <v>28</v>
      </c>
      <c r="E1094" s="33">
        <v>598552.92000004917</v>
      </c>
      <c r="F1094" s="33">
        <v>5985.529200000492</v>
      </c>
      <c r="G1094" s="34" t="str">
        <f t="shared" si="51"/>
        <v>Esta perdido</v>
      </c>
      <c r="H1094" s="34">
        <f t="shared" si="52"/>
        <v>0</v>
      </c>
      <c r="I1094" s="34" t="str">
        <f t="shared" si="53"/>
        <v>DEBE PROMOVERSE</v>
      </c>
    </row>
    <row r="1095" spans="1:9" x14ac:dyDescent="0.35">
      <c r="A1095" s="31">
        <v>38138</v>
      </c>
      <c r="B1095" s="32" t="s">
        <v>37</v>
      </c>
      <c r="C1095" s="32" t="s">
        <v>18</v>
      </c>
      <c r="D1095" s="32" t="s">
        <v>14</v>
      </c>
      <c r="E1095" s="33">
        <v>21708000.000001833</v>
      </c>
      <c r="F1095" s="33">
        <v>2930580.0000002477</v>
      </c>
      <c r="G1095" s="34" t="str">
        <f t="shared" si="51"/>
        <v>Esta perdido</v>
      </c>
      <c r="H1095" s="34">
        <f t="shared" si="52"/>
        <v>0</v>
      </c>
      <c r="I1095" s="34" t="str">
        <f t="shared" si="53"/>
        <v>DEBE PROMOVERSE</v>
      </c>
    </row>
    <row r="1096" spans="1:9" x14ac:dyDescent="0.35">
      <c r="A1096" s="31">
        <v>38138</v>
      </c>
      <c r="B1096" s="32" t="s">
        <v>35</v>
      </c>
      <c r="C1096" s="32" t="s">
        <v>21</v>
      </c>
      <c r="D1096" s="32" t="s">
        <v>17</v>
      </c>
      <c r="E1096" s="33">
        <v>2255416.8000001968</v>
      </c>
      <c r="F1096" s="33">
        <v>112770.84000000985</v>
      </c>
      <c r="G1096" s="34" t="str">
        <f t="shared" si="51"/>
        <v>Esta perdido</v>
      </c>
      <c r="H1096" s="34">
        <f t="shared" si="52"/>
        <v>0</v>
      </c>
      <c r="I1096" s="34" t="str">
        <f t="shared" si="53"/>
        <v>DEBE PROMOVERSE</v>
      </c>
    </row>
    <row r="1097" spans="1:9" x14ac:dyDescent="0.35">
      <c r="A1097" s="31">
        <v>38138</v>
      </c>
      <c r="B1097" s="32" t="s">
        <v>38</v>
      </c>
      <c r="C1097" s="32" t="s">
        <v>23</v>
      </c>
      <c r="D1097" s="32" t="s">
        <v>19</v>
      </c>
      <c r="E1097" s="33">
        <v>40824000.000003673</v>
      </c>
      <c r="F1097" s="33">
        <v>6123600.0000005504</v>
      </c>
      <c r="G1097" s="34" t="str">
        <f t="shared" si="51"/>
        <v>Esta perdido</v>
      </c>
      <c r="H1097" s="34">
        <f t="shared" si="52"/>
        <v>0</v>
      </c>
      <c r="I1097" s="34">
        <f t="shared" si="53"/>
        <v>34700400.000003122</v>
      </c>
    </row>
    <row r="1098" spans="1:9" x14ac:dyDescent="0.35">
      <c r="A1098" s="31">
        <v>38138</v>
      </c>
      <c r="B1098" s="32" t="s">
        <v>32</v>
      </c>
      <c r="C1098" s="32" t="s">
        <v>26</v>
      </c>
      <c r="D1098" s="32" t="s">
        <v>22</v>
      </c>
      <c r="E1098" s="33">
        <v>5508300.0000005113</v>
      </c>
      <c r="F1098" s="33">
        <v>4406640.0000004089</v>
      </c>
      <c r="G1098" s="34" t="str">
        <f t="shared" si="51"/>
        <v>Esta perdido</v>
      </c>
      <c r="H1098" s="34">
        <f t="shared" si="52"/>
        <v>0</v>
      </c>
      <c r="I1098" s="34" t="str">
        <f t="shared" si="53"/>
        <v>DEBE PROMOVERSE</v>
      </c>
    </row>
    <row r="1099" spans="1:9" x14ac:dyDescent="0.35">
      <c r="A1099" s="31">
        <v>38138</v>
      </c>
      <c r="B1099" s="32" t="s">
        <v>12</v>
      </c>
      <c r="C1099" s="32" t="s">
        <v>16</v>
      </c>
      <c r="D1099" s="32" t="s">
        <v>24</v>
      </c>
      <c r="E1099" s="33">
        <v>1023612.2400000984</v>
      </c>
      <c r="F1099" s="33">
        <v>51180.61200000492</v>
      </c>
      <c r="G1099" s="34" t="str">
        <f t="shared" si="51"/>
        <v>Esta perdido</v>
      </c>
      <c r="H1099" s="34">
        <f t="shared" si="52"/>
        <v>17043.143796001637</v>
      </c>
      <c r="I1099" s="34" t="str">
        <f t="shared" si="53"/>
        <v>DEBE PROMOVERSE</v>
      </c>
    </row>
    <row r="1100" spans="1:9" x14ac:dyDescent="0.35">
      <c r="A1100" s="31">
        <v>38138</v>
      </c>
      <c r="B1100" s="32" t="s">
        <v>29</v>
      </c>
      <c r="C1100" s="32" t="s">
        <v>30</v>
      </c>
      <c r="D1100" s="32" t="s">
        <v>27</v>
      </c>
      <c r="E1100" s="33">
        <v>494456.76000004919</v>
      </c>
      <c r="F1100" s="33">
        <v>4944.5676000004923</v>
      </c>
      <c r="G1100" s="34" t="str">
        <f t="shared" si="51"/>
        <v>Esta perdido</v>
      </c>
      <c r="H1100" s="34">
        <f t="shared" si="52"/>
        <v>0</v>
      </c>
      <c r="I1100" s="34" t="str">
        <f t="shared" si="53"/>
        <v>DEBE PROMOVERSE</v>
      </c>
    </row>
    <row r="1101" spans="1:9" x14ac:dyDescent="0.35">
      <c r="A1101" s="31">
        <v>38138</v>
      </c>
      <c r="B1101" s="32" t="s">
        <v>34</v>
      </c>
      <c r="C1101" s="32" t="s">
        <v>31</v>
      </c>
      <c r="D1101" s="32" t="s">
        <v>28</v>
      </c>
      <c r="E1101" s="33">
        <v>17820000.000001945</v>
      </c>
      <c r="F1101" s="33">
        <v>1782000.0000001946</v>
      </c>
      <c r="G1101" s="34" t="str">
        <f t="shared" si="51"/>
        <v>Esta perdido</v>
      </c>
      <c r="H1101" s="34">
        <f t="shared" si="52"/>
        <v>593406.00000006473</v>
      </c>
      <c r="I1101" s="34" t="str">
        <f t="shared" si="53"/>
        <v>DEBE PROMOVERSE</v>
      </c>
    </row>
    <row r="1102" spans="1:9" x14ac:dyDescent="0.35">
      <c r="A1102" s="31">
        <v>38138</v>
      </c>
      <c r="B1102" s="32" t="s">
        <v>41</v>
      </c>
      <c r="C1102" s="32" t="s">
        <v>43</v>
      </c>
      <c r="D1102" s="32" t="s">
        <v>14</v>
      </c>
      <c r="E1102" s="33">
        <v>1839032.1600002081</v>
      </c>
      <c r="F1102" s="33">
        <v>91951.608000010412</v>
      </c>
      <c r="G1102" s="34" t="str">
        <f t="shared" si="51"/>
        <v>Esta perdido</v>
      </c>
      <c r="H1102" s="34">
        <f t="shared" si="52"/>
        <v>0</v>
      </c>
      <c r="I1102" s="34" t="str">
        <f t="shared" si="53"/>
        <v>DEBE PROMOVERSE</v>
      </c>
    </row>
    <row r="1103" spans="1:9" x14ac:dyDescent="0.35">
      <c r="A1103" s="31">
        <v>38138</v>
      </c>
      <c r="B1103" s="32" t="s">
        <v>40</v>
      </c>
      <c r="C1103" s="32" t="s">
        <v>13</v>
      </c>
      <c r="D1103" s="32" t="s">
        <v>17</v>
      </c>
      <c r="E1103" s="33">
        <v>33048000.000003889</v>
      </c>
      <c r="F1103" s="33">
        <v>4957200.000000583</v>
      </c>
      <c r="G1103" s="34" t="str">
        <f t="shared" si="51"/>
        <v>Esta perdido</v>
      </c>
      <c r="H1103" s="34">
        <f t="shared" si="52"/>
        <v>0</v>
      </c>
      <c r="I1103" s="34">
        <f t="shared" si="53"/>
        <v>28090800.000003308</v>
      </c>
    </row>
    <row r="1104" spans="1:9" x14ac:dyDescent="0.35">
      <c r="A1104" s="31">
        <v>38138</v>
      </c>
      <c r="B1104" s="32" t="s">
        <v>33</v>
      </c>
      <c r="C1104" s="32" t="s">
        <v>39</v>
      </c>
      <c r="D1104" s="32" t="s">
        <v>19</v>
      </c>
      <c r="E1104" s="33">
        <v>4424700.000000542</v>
      </c>
      <c r="F1104" s="33">
        <v>221235.00000002712</v>
      </c>
      <c r="G1104" s="34" t="str">
        <f t="shared" si="51"/>
        <v>Esta perdido</v>
      </c>
      <c r="H1104" s="34">
        <f t="shared" si="52"/>
        <v>123891.6000000152</v>
      </c>
      <c r="I1104" s="34" t="str">
        <f t="shared" si="53"/>
        <v>DEBE PROMOVERSE</v>
      </c>
    </row>
    <row r="1105" spans="1:9" x14ac:dyDescent="0.35">
      <c r="A1105" s="31">
        <v>38138</v>
      </c>
      <c r="B1105" s="32" t="s">
        <v>25</v>
      </c>
      <c r="C1105" s="32" t="s">
        <v>18</v>
      </c>
      <c r="D1105" s="32" t="s">
        <v>22</v>
      </c>
      <c r="E1105" s="33">
        <v>815419.92000010412</v>
      </c>
      <c r="F1105" s="33">
        <v>8154.1992000010414</v>
      </c>
      <c r="G1105" s="34" t="str">
        <f t="shared" si="51"/>
        <v>Esta perdido</v>
      </c>
      <c r="H1105" s="34">
        <f t="shared" si="52"/>
        <v>0</v>
      </c>
      <c r="I1105" s="34" t="str">
        <f t="shared" si="53"/>
        <v>DEBE PROMOVERSE</v>
      </c>
    </row>
    <row r="1106" spans="1:9" x14ac:dyDescent="0.35">
      <c r="A1106" s="31">
        <v>38138</v>
      </c>
      <c r="B1106" s="32" t="s">
        <v>36</v>
      </c>
      <c r="C1106" s="32" t="s">
        <v>21</v>
      </c>
      <c r="D1106" s="32" t="s">
        <v>24</v>
      </c>
      <c r="E1106" s="33">
        <v>390360.60000005201</v>
      </c>
      <c r="F1106" s="33">
        <v>3903.60600000052</v>
      </c>
      <c r="G1106" s="34" t="str">
        <f t="shared" si="51"/>
        <v>Esta perdido</v>
      </c>
      <c r="H1106" s="34">
        <f t="shared" si="52"/>
        <v>0</v>
      </c>
      <c r="I1106" s="34" t="str">
        <f t="shared" si="53"/>
        <v>DEBE PROMOVERSE</v>
      </c>
    </row>
    <row r="1107" spans="1:9" x14ac:dyDescent="0.35">
      <c r="A1107" s="31">
        <v>38138</v>
      </c>
      <c r="B1107" s="32" t="s">
        <v>37</v>
      </c>
      <c r="C1107" s="32" t="s">
        <v>23</v>
      </c>
      <c r="D1107" s="32" t="s">
        <v>27</v>
      </c>
      <c r="E1107" s="33">
        <v>13932000.000001943</v>
      </c>
      <c r="F1107" s="33">
        <v>1393200.0000001944</v>
      </c>
      <c r="G1107" s="34" t="str">
        <f t="shared" si="51"/>
        <v>Esta perdido</v>
      </c>
      <c r="H1107" s="34">
        <f t="shared" si="52"/>
        <v>0</v>
      </c>
      <c r="I1107" s="34" t="str">
        <f t="shared" si="53"/>
        <v>DEBE PROMOVERSE</v>
      </c>
    </row>
    <row r="1108" spans="1:9" x14ac:dyDescent="0.35">
      <c r="A1108" s="31">
        <v>38138</v>
      </c>
      <c r="B1108" s="32" t="s">
        <v>35</v>
      </c>
      <c r="C1108" s="32" t="s">
        <v>26</v>
      </c>
      <c r="D1108" s="32" t="s">
        <v>28</v>
      </c>
      <c r="E1108" s="33">
        <v>1422647.5200002082</v>
      </c>
      <c r="F1108" s="33">
        <v>71132.376000010408</v>
      </c>
      <c r="G1108" s="34" t="str">
        <f t="shared" si="51"/>
        <v>Esta perdido</v>
      </c>
      <c r="H1108" s="34">
        <f t="shared" si="52"/>
        <v>0</v>
      </c>
      <c r="I1108" s="34" t="str">
        <f t="shared" si="53"/>
        <v>DEBE PROMOVERSE</v>
      </c>
    </row>
    <row r="1109" spans="1:9" x14ac:dyDescent="0.35">
      <c r="A1109" s="31">
        <v>38138</v>
      </c>
      <c r="B1109" s="32" t="s">
        <v>42</v>
      </c>
      <c r="C1109" s="32" t="s">
        <v>26</v>
      </c>
      <c r="D1109" s="32" t="s">
        <v>14</v>
      </c>
      <c r="E1109" s="33">
        <v>25272000.000004105</v>
      </c>
      <c r="F1109" s="33">
        <v>3411720.0000005546</v>
      </c>
      <c r="G1109" s="34" t="str">
        <f t="shared" si="51"/>
        <v>Esta perdido</v>
      </c>
      <c r="H1109" s="34">
        <f t="shared" si="52"/>
        <v>0</v>
      </c>
      <c r="I1109" s="34" t="str">
        <f t="shared" si="53"/>
        <v>DEBE PROMOVERSE</v>
      </c>
    </row>
    <row r="1110" spans="1:9" x14ac:dyDescent="0.35">
      <c r="A1110" s="31">
        <v>38138</v>
      </c>
      <c r="B1110" s="32" t="s">
        <v>20</v>
      </c>
      <c r="C1110" s="32" t="s">
        <v>16</v>
      </c>
      <c r="D1110" s="32" t="s">
        <v>17</v>
      </c>
      <c r="E1110" s="33">
        <v>3341100.0000005718</v>
      </c>
      <c r="F1110" s="33">
        <v>167055.00000002861</v>
      </c>
      <c r="G1110" s="34" t="str">
        <f t="shared" si="51"/>
        <v>Esta perdido</v>
      </c>
      <c r="H1110" s="34">
        <f t="shared" si="52"/>
        <v>0</v>
      </c>
      <c r="I1110" s="34" t="str">
        <f t="shared" si="53"/>
        <v>DEBE PROMOVERSE</v>
      </c>
    </row>
    <row r="1111" spans="1:9" x14ac:dyDescent="0.35">
      <c r="A1111" s="31">
        <v>38138</v>
      </c>
      <c r="B1111" s="32" t="s">
        <v>15</v>
      </c>
      <c r="C1111" s="32" t="s">
        <v>30</v>
      </c>
      <c r="D1111" s="32" t="s">
        <v>19</v>
      </c>
      <c r="E1111" s="33">
        <v>607227.60000010987</v>
      </c>
      <c r="F1111" s="33">
        <v>6072.2760000010985</v>
      </c>
      <c r="G1111" s="34" t="str">
        <f t="shared" si="51"/>
        <v>Esta perdido</v>
      </c>
      <c r="H1111" s="34">
        <f t="shared" si="52"/>
        <v>3400.4745600006154</v>
      </c>
      <c r="I1111" s="34" t="str">
        <f t="shared" si="53"/>
        <v>DEBE PROMOVERSE</v>
      </c>
    </row>
    <row r="1112" spans="1:9" x14ac:dyDescent="0.35">
      <c r="A1112" s="31">
        <v>38138</v>
      </c>
      <c r="B1112" s="32" t="s">
        <v>38</v>
      </c>
      <c r="C1112" s="32" t="s">
        <v>31</v>
      </c>
      <c r="D1112" s="32" t="s">
        <v>22</v>
      </c>
      <c r="E1112" s="33">
        <v>286264.44000005466</v>
      </c>
      <c r="F1112" s="33">
        <v>2862.6444000005467</v>
      </c>
      <c r="G1112" s="34" t="str">
        <f t="shared" si="51"/>
        <v>Esta perdido</v>
      </c>
      <c r="H1112" s="34">
        <f t="shared" si="52"/>
        <v>0</v>
      </c>
      <c r="I1112" s="34" t="str">
        <f t="shared" si="53"/>
        <v>DEBE PROMOVERSE</v>
      </c>
    </row>
    <row r="1113" spans="1:9" x14ac:dyDescent="0.35">
      <c r="A1113" s="31">
        <v>38138</v>
      </c>
      <c r="B1113" s="32" t="s">
        <v>32</v>
      </c>
      <c r="C1113" s="32" t="s">
        <v>43</v>
      </c>
      <c r="D1113" s="32" t="s">
        <v>24</v>
      </c>
      <c r="E1113" s="33">
        <v>2799300.0000005718</v>
      </c>
      <c r="F1113" s="33">
        <v>139965.00000002861</v>
      </c>
      <c r="G1113" s="34" t="str">
        <f t="shared" si="51"/>
        <v>Esta perdido</v>
      </c>
      <c r="H1113" s="34">
        <f t="shared" si="52"/>
        <v>0</v>
      </c>
      <c r="I1113" s="34" t="str">
        <f t="shared" si="53"/>
        <v>DEBE PROMOVERSE</v>
      </c>
    </row>
    <row r="1114" spans="1:9" x14ac:dyDescent="0.35">
      <c r="A1114" s="31">
        <v>38138</v>
      </c>
      <c r="B1114" s="32" t="s">
        <v>12</v>
      </c>
      <c r="C1114" s="32" t="s">
        <v>13</v>
      </c>
      <c r="D1114" s="32" t="s">
        <v>27</v>
      </c>
      <c r="E1114" s="33">
        <v>9396000.0000020415</v>
      </c>
      <c r="F1114" s="33">
        <v>7516800.0000016335</v>
      </c>
      <c r="G1114" s="34" t="str">
        <f t="shared" si="51"/>
        <v>Esta perdido</v>
      </c>
      <c r="H1114" s="34">
        <f t="shared" si="52"/>
        <v>2503094.4000005438</v>
      </c>
      <c r="I1114" s="34" t="str">
        <f t="shared" si="53"/>
        <v>DEBE PROMOVERSE</v>
      </c>
    </row>
    <row r="1115" spans="1:9" x14ac:dyDescent="0.35">
      <c r="A1115" s="31">
        <v>38138</v>
      </c>
      <c r="B1115" s="32" t="s">
        <v>29</v>
      </c>
      <c r="C1115" s="32" t="s">
        <v>18</v>
      </c>
      <c r="D1115" s="32" t="s">
        <v>28</v>
      </c>
      <c r="E1115" s="33">
        <v>936865.44000021857</v>
      </c>
      <c r="F1115" s="33">
        <v>9368.6544000021859</v>
      </c>
      <c r="G1115" s="34" t="str">
        <f t="shared" si="51"/>
        <v>Esta perdido</v>
      </c>
      <c r="H1115" s="34">
        <f t="shared" si="52"/>
        <v>0</v>
      </c>
      <c r="I1115" s="34" t="str">
        <f t="shared" si="53"/>
        <v>DEBE PROMOVERSE</v>
      </c>
    </row>
    <row r="1116" spans="1:9" x14ac:dyDescent="0.35">
      <c r="A1116" s="31">
        <v>38138</v>
      </c>
      <c r="B1116" s="32" t="s">
        <v>34</v>
      </c>
      <c r="C1116" s="32" t="s">
        <v>21</v>
      </c>
      <c r="D1116" s="32" t="s">
        <v>14</v>
      </c>
      <c r="E1116" s="33">
        <v>16200000.000004103</v>
      </c>
      <c r="F1116" s="33">
        <v>1620000.0000004105</v>
      </c>
      <c r="G1116" s="34" t="str">
        <f t="shared" si="51"/>
        <v>Esta perdido</v>
      </c>
      <c r="H1116" s="34">
        <f t="shared" si="52"/>
        <v>539460.00000013667</v>
      </c>
      <c r="I1116" s="34" t="str">
        <f t="shared" si="53"/>
        <v>DEBE PROMOVERSE</v>
      </c>
    </row>
    <row r="1117" spans="1:9" x14ac:dyDescent="0.35">
      <c r="A1117" s="31">
        <v>38138</v>
      </c>
      <c r="B1117" s="32" t="s">
        <v>41</v>
      </c>
      <c r="C1117" s="32" t="s">
        <v>23</v>
      </c>
      <c r="D1117" s="32" t="s">
        <v>17</v>
      </c>
      <c r="E1117" s="33">
        <v>2076900.000000596</v>
      </c>
      <c r="F1117" s="33">
        <v>103845.0000000298</v>
      </c>
      <c r="G1117" s="34" t="str">
        <f t="shared" si="51"/>
        <v>Esta perdido</v>
      </c>
      <c r="H1117" s="34">
        <f t="shared" si="52"/>
        <v>0</v>
      </c>
      <c r="I1117" s="34" t="str">
        <f t="shared" si="53"/>
        <v>DEBE PROMOVERSE</v>
      </c>
    </row>
    <row r="1118" spans="1:9" x14ac:dyDescent="0.35">
      <c r="A1118" s="31">
        <v>38138</v>
      </c>
      <c r="B1118" s="32" t="s">
        <v>40</v>
      </c>
      <c r="C1118" s="32" t="s">
        <v>26</v>
      </c>
      <c r="D1118" s="32" t="s">
        <v>19</v>
      </c>
      <c r="E1118" s="33">
        <v>364336.56000011566</v>
      </c>
      <c r="F1118" s="33">
        <v>3643.3656000011565</v>
      </c>
      <c r="G1118" s="34" t="str">
        <f t="shared" si="51"/>
        <v>Esta perdido</v>
      </c>
      <c r="H1118" s="34">
        <f t="shared" si="52"/>
        <v>0</v>
      </c>
      <c r="I1118" s="34" t="str">
        <f t="shared" si="53"/>
        <v>DEBE PROMOVERSE</v>
      </c>
    </row>
    <row r="1119" spans="1:9" x14ac:dyDescent="0.35">
      <c r="A1119" s="31">
        <v>38138</v>
      </c>
      <c r="B1119" s="32" t="s">
        <v>33</v>
      </c>
      <c r="C1119" s="32" t="s">
        <v>16</v>
      </c>
      <c r="D1119" s="32" t="s">
        <v>22</v>
      </c>
      <c r="E1119" s="33">
        <v>164818.92000005755</v>
      </c>
      <c r="F1119" s="33">
        <v>1648.1892000005755</v>
      </c>
      <c r="G1119" s="34" t="str">
        <f t="shared" si="51"/>
        <v>Esta perdido</v>
      </c>
      <c r="H1119" s="34">
        <f t="shared" si="52"/>
        <v>922.98595200032241</v>
      </c>
      <c r="I1119" s="34" t="str">
        <f t="shared" si="53"/>
        <v>DEBE PROMOVERSE</v>
      </c>
    </row>
    <row r="1120" spans="1:9" x14ac:dyDescent="0.35">
      <c r="A1120" s="31">
        <v>38138</v>
      </c>
      <c r="B1120" s="32" t="s">
        <v>25</v>
      </c>
      <c r="C1120" s="32" t="s">
        <v>30</v>
      </c>
      <c r="D1120" s="32" t="s">
        <v>24</v>
      </c>
      <c r="E1120" s="33">
        <v>5508000.0000021486</v>
      </c>
      <c r="F1120" s="33">
        <v>4406400.0000017192</v>
      </c>
      <c r="G1120" s="34" t="str">
        <f t="shared" si="51"/>
        <v>Esta perdido</v>
      </c>
      <c r="H1120" s="34">
        <f t="shared" si="52"/>
        <v>0</v>
      </c>
      <c r="I1120" s="34" t="str">
        <f t="shared" si="53"/>
        <v>DEBE PROMOVERSE</v>
      </c>
    </row>
    <row r="1121" spans="1:9" x14ac:dyDescent="0.35">
      <c r="A1121" s="31">
        <v>38138</v>
      </c>
      <c r="B1121" s="32" t="s">
        <v>36</v>
      </c>
      <c r="C1121" s="32" t="s">
        <v>31</v>
      </c>
      <c r="D1121" s="32" t="s">
        <v>27</v>
      </c>
      <c r="E1121" s="33">
        <v>520480.80000023136</v>
      </c>
      <c r="F1121" s="33">
        <v>5204.8080000023137</v>
      </c>
      <c r="G1121" s="34" t="str">
        <f t="shared" si="51"/>
        <v>Esta perdido</v>
      </c>
      <c r="H1121" s="34">
        <f t="shared" si="52"/>
        <v>0</v>
      </c>
      <c r="I1121" s="34" t="str">
        <f t="shared" si="53"/>
        <v>DEBE PROMOVERSE</v>
      </c>
    </row>
    <row r="1122" spans="1:9" x14ac:dyDescent="0.35">
      <c r="A1122" s="31">
        <v>38138</v>
      </c>
      <c r="B1122" s="32" t="s">
        <v>37</v>
      </c>
      <c r="C1122" s="32" t="s">
        <v>43</v>
      </c>
      <c r="D1122" s="32" t="s">
        <v>28</v>
      </c>
      <c r="E1122" s="33">
        <v>8424000.0000043213</v>
      </c>
      <c r="F1122" s="33">
        <v>6739200.0000034571</v>
      </c>
      <c r="G1122" s="34" t="str">
        <f t="shared" si="51"/>
        <v>Esta perdido</v>
      </c>
      <c r="H1122" s="34">
        <f t="shared" si="52"/>
        <v>0</v>
      </c>
      <c r="I1122" s="34" t="str">
        <f t="shared" si="53"/>
        <v>DEBE PROMOVERSE</v>
      </c>
    </row>
    <row r="1123" spans="1:9" x14ac:dyDescent="0.35">
      <c r="A1123" s="31">
        <v>38138</v>
      </c>
      <c r="B1123" s="32" t="s">
        <v>35</v>
      </c>
      <c r="C1123" s="32" t="s">
        <v>13</v>
      </c>
      <c r="D1123" s="32" t="s">
        <v>14</v>
      </c>
      <c r="E1123" s="33">
        <v>993300.00000059907</v>
      </c>
      <c r="F1123" s="33">
        <v>9933.0000000059918</v>
      </c>
      <c r="G1123" s="34" t="str">
        <f t="shared" si="51"/>
        <v>Esta perdido</v>
      </c>
      <c r="H1123" s="34">
        <f t="shared" si="52"/>
        <v>0</v>
      </c>
      <c r="I1123" s="34" t="str">
        <f t="shared" si="53"/>
        <v>DEBE PROMOVERSE</v>
      </c>
    </row>
    <row r="1124" spans="1:9" x14ac:dyDescent="0.35">
      <c r="A1124" s="31">
        <v>38138</v>
      </c>
      <c r="B1124" s="32" t="s">
        <v>38</v>
      </c>
      <c r="C1124" s="32" t="s">
        <v>39</v>
      </c>
      <c r="D1124" s="32" t="s">
        <v>17</v>
      </c>
      <c r="E1124" s="33">
        <v>156144.2400001151</v>
      </c>
      <c r="F1124" s="33">
        <v>1561.4424000011511</v>
      </c>
      <c r="G1124" s="34" t="str">
        <f t="shared" si="51"/>
        <v>Esta perdido</v>
      </c>
      <c r="H1124" s="34">
        <f t="shared" si="52"/>
        <v>0</v>
      </c>
      <c r="I1124" s="34" t="str">
        <f t="shared" si="53"/>
        <v>DEBE PROMOVERSE</v>
      </c>
    </row>
    <row r="1125" spans="1:9" x14ac:dyDescent="0.35">
      <c r="A1125" s="31">
        <v>38138</v>
      </c>
      <c r="B1125" s="32" t="s">
        <v>32</v>
      </c>
      <c r="C1125" s="32" t="s">
        <v>18</v>
      </c>
      <c r="D1125" s="32" t="s">
        <v>19</v>
      </c>
      <c r="E1125" s="33">
        <v>60722.760000060429</v>
      </c>
      <c r="F1125" s="33">
        <v>607.2276000006043</v>
      </c>
      <c r="G1125" s="34" t="str">
        <f t="shared" si="51"/>
        <v>Esta perdido</v>
      </c>
      <c r="H1125" s="34">
        <f t="shared" si="52"/>
        <v>0</v>
      </c>
      <c r="I1125" s="34" t="str">
        <f t="shared" si="53"/>
        <v>DEBE PROMOVERSE</v>
      </c>
    </row>
    <row r="1126" spans="1:9" x14ac:dyDescent="0.35">
      <c r="A1126" s="31">
        <v>38138</v>
      </c>
      <c r="B1126" s="32" t="s">
        <v>12</v>
      </c>
      <c r="C1126" s="32" t="s">
        <v>21</v>
      </c>
      <c r="D1126" s="32" t="s">
        <v>22</v>
      </c>
      <c r="E1126" s="33">
        <v>7395178.6999999993</v>
      </c>
      <c r="F1126" s="33">
        <v>5916142.96</v>
      </c>
      <c r="G1126" s="34" t="str">
        <f t="shared" si="51"/>
        <v>Esta perdido</v>
      </c>
      <c r="H1126" s="34">
        <f t="shared" si="52"/>
        <v>1970075.6056799998</v>
      </c>
      <c r="I1126" s="34" t="str">
        <f t="shared" si="53"/>
        <v>DEBE PROMOVERSE</v>
      </c>
    </row>
    <row r="1127" spans="1:9" x14ac:dyDescent="0.35">
      <c r="A1127" s="31">
        <v>38138</v>
      </c>
      <c r="B1127" s="32" t="s">
        <v>29</v>
      </c>
      <c r="C1127" s="32" t="s">
        <v>23</v>
      </c>
      <c r="D1127" s="32" t="s">
        <v>24</v>
      </c>
      <c r="E1127" s="33">
        <v>27526823.999999996</v>
      </c>
      <c r="F1127" s="33">
        <v>3716121.2399999998</v>
      </c>
      <c r="G1127" s="34" t="str">
        <f t="shared" si="51"/>
        <v>Esta perdido</v>
      </c>
      <c r="H1127" s="34">
        <f t="shared" si="52"/>
        <v>0</v>
      </c>
      <c r="I1127" s="34" t="str">
        <f t="shared" si="53"/>
        <v>DEBE PROMOVERSE</v>
      </c>
    </row>
    <row r="1128" spans="1:9" x14ac:dyDescent="0.35">
      <c r="A1128" s="31">
        <v>38138</v>
      </c>
      <c r="B1128" s="32" t="s">
        <v>34</v>
      </c>
      <c r="C1128" s="32" t="s">
        <v>26</v>
      </c>
      <c r="D1128" s="32" t="s">
        <v>27</v>
      </c>
      <c r="E1128" s="33">
        <v>3054285.4305600002</v>
      </c>
      <c r="F1128" s="33">
        <v>152714.27152800001</v>
      </c>
      <c r="G1128" s="34" t="str">
        <f t="shared" si="51"/>
        <v>Esta perdido</v>
      </c>
      <c r="H1128" s="34">
        <f t="shared" si="52"/>
        <v>50853.852418823997</v>
      </c>
      <c r="I1128" s="34" t="str">
        <f t="shared" si="53"/>
        <v>DEBE PROMOVERSE</v>
      </c>
    </row>
    <row r="1129" spans="1:9" x14ac:dyDescent="0.35">
      <c r="A1129" s="31">
        <v>38138</v>
      </c>
      <c r="B1129" s="32" t="s">
        <v>41</v>
      </c>
      <c r="C1129" s="32" t="s">
        <v>16</v>
      </c>
      <c r="D1129" s="32" t="s">
        <v>28</v>
      </c>
      <c r="E1129" s="33">
        <v>59024160</v>
      </c>
      <c r="F1129" s="33">
        <v>10034107.200000001</v>
      </c>
      <c r="G1129" s="34" t="str">
        <f t="shared" si="51"/>
        <v>Esta perdido</v>
      </c>
      <c r="H1129" s="34">
        <f t="shared" si="52"/>
        <v>0</v>
      </c>
      <c r="I1129" s="34">
        <f t="shared" si="53"/>
        <v>48990052.799999997</v>
      </c>
    </row>
    <row r="1130" spans="1:9" x14ac:dyDescent="0.35">
      <c r="A1130" s="31">
        <v>38138</v>
      </c>
      <c r="B1130" s="32" t="s">
        <v>40</v>
      </c>
      <c r="C1130" s="32" t="s">
        <v>30</v>
      </c>
      <c r="D1130" s="32" t="s">
        <v>14</v>
      </c>
      <c r="E1130" s="33">
        <v>8501775.0999999996</v>
      </c>
      <c r="F1130" s="33">
        <v>6801420.0800000001</v>
      </c>
      <c r="G1130" s="34" t="str">
        <f t="shared" si="51"/>
        <v>Esta perdido</v>
      </c>
      <c r="H1130" s="34">
        <f t="shared" si="52"/>
        <v>0</v>
      </c>
      <c r="I1130" s="34" t="str">
        <f t="shared" si="53"/>
        <v>DEBE PROMOVERSE</v>
      </c>
    </row>
    <row r="1131" spans="1:9" x14ac:dyDescent="0.35">
      <c r="A1131" s="31">
        <v>38138</v>
      </c>
      <c r="B1131" s="32" t="s">
        <v>33</v>
      </c>
      <c r="C1131" s="32" t="s">
        <v>31</v>
      </c>
      <c r="D1131" s="32" t="s">
        <v>17</v>
      </c>
      <c r="E1131" s="33">
        <v>1686600.68304</v>
      </c>
      <c r="F1131" s="33">
        <v>84330.034152000007</v>
      </c>
      <c r="G1131" s="34" t="str">
        <f t="shared" si="51"/>
        <v>Esta perdido</v>
      </c>
      <c r="H1131" s="34">
        <f t="shared" si="52"/>
        <v>47224.819125120011</v>
      </c>
      <c r="I1131" s="34" t="str">
        <f t="shared" si="53"/>
        <v>DEBE PROMOVERSE</v>
      </c>
    </row>
    <row r="1132" spans="1:9" x14ac:dyDescent="0.35">
      <c r="A1132" s="31">
        <v>38138</v>
      </c>
      <c r="B1132" s="32" t="s">
        <v>25</v>
      </c>
      <c r="C1132" s="32" t="s">
        <v>43</v>
      </c>
      <c r="D1132" s="32" t="s">
        <v>19</v>
      </c>
      <c r="E1132" s="33">
        <v>869876.66948000004</v>
      </c>
      <c r="F1132" s="33">
        <v>8698.7666948000006</v>
      </c>
      <c r="G1132" s="34" t="str">
        <f t="shared" si="51"/>
        <v>Esta perdido</v>
      </c>
      <c r="H1132" s="34">
        <f t="shared" si="52"/>
        <v>0</v>
      </c>
      <c r="I1132" s="34" t="str">
        <f t="shared" si="53"/>
        <v>DEBE PROMOVERSE</v>
      </c>
    </row>
    <row r="1133" spans="1:9" x14ac:dyDescent="0.35">
      <c r="A1133" s="31">
        <v>38138</v>
      </c>
      <c r="B1133" s="32" t="s">
        <v>36</v>
      </c>
      <c r="C1133" s="32" t="s">
        <v>13</v>
      </c>
      <c r="D1133" s="32" t="s">
        <v>22</v>
      </c>
      <c r="E1133" s="33">
        <v>33482592</v>
      </c>
      <c r="F1133" s="33">
        <v>5022388.8</v>
      </c>
      <c r="G1133" s="34" t="str">
        <f t="shared" si="51"/>
        <v>Esta perdido</v>
      </c>
      <c r="H1133" s="34">
        <f t="shared" si="52"/>
        <v>0</v>
      </c>
      <c r="I1133" s="34">
        <f t="shared" si="53"/>
        <v>28460203.199999999</v>
      </c>
    </row>
    <row r="1134" spans="1:9" x14ac:dyDescent="0.35">
      <c r="A1134" s="31">
        <v>38138</v>
      </c>
      <c r="B1134" s="32" t="s">
        <v>37</v>
      </c>
      <c r="C1134" s="32" t="s">
        <v>39</v>
      </c>
      <c r="D1134" s="32" t="s">
        <v>24</v>
      </c>
      <c r="E1134" s="33">
        <v>3692117.3015999999</v>
      </c>
      <c r="F1134" s="33">
        <v>184605.86508000002</v>
      </c>
      <c r="G1134" s="34" t="str">
        <f t="shared" si="51"/>
        <v>Esta perdido</v>
      </c>
      <c r="H1134" s="34">
        <f t="shared" si="52"/>
        <v>0</v>
      </c>
      <c r="I1134" s="34" t="str">
        <f t="shared" si="53"/>
        <v>DEBE PROMOVERSE</v>
      </c>
    </row>
    <row r="1135" spans="1:9" x14ac:dyDescent="0.35">
      <c r="A1135" s="31">
        <v>38138</v>
      </c>
      <c r="B1135" s="32" t="s">
        <v>35</v>
      </c>
      <c r="C1135" s="32" t="s">
        <v>18</v>
      </c>
      <c r="D1135" s="32" t="s">
        <v>27</v>
      </c>
      <c r="E1135" s="33">
        <v>70935696</v>
      </c>
      <c r="F1135" s="33">
        <v>12059068.32</v>
      </c>
      <c r="G1135" s="34" t="str">
        <f t="shared" si="51"/>
        <v>Esta perdido</v>
      </c>
      <c r="H1135" s="34">
        <f t="shared" si="52"/>
        <v>0</v>
      </c>
      <c r="I1135" s="34">
        <f t="shared" si="53"/>
        <v>58876627.68</v>
      </c>
    </row>
    <row r="1136" spans="1:9" x14ac:dyDescent="0.35">
      <c r="A1136" s="31">
        <v>38138</v>
      </c>
      <c r="B1136" s="32" t="s">
        <v>42</v>
      </c>
      <c r="C1136" s="32" t="s">
        <v>21</v>
      </c>
      <c r="D1136" s="32" t="s">
        <v>28</v>
      </c>
      <c r="E1136" s="33">
        <v>10161669.700000001</v>
      </c>
      <c r="F1136" s="33">
        <v>1016166.9700000002</v>
      </c>
      <c r="G1136" s="34" t="str">
        <f t="shared" si="51"/>
        <v>Esta perdido</v>
      </c>
      <c r="H1136" s="34">
        <f t="shared" si="52"/>
        <v>0</v>
      </c>
      <c r="I1136" s="34" t="str">
        <f t="shared" si="53"/>
        <v>DEBE PROMOVERSE</v>
      </c>
    </row>
    <row r="1137" spans="1:9" x14ac:dyDescent="0.35">
      <c r="A1137" s="31">
        <v>38138</v>
      </c>
      <c r="B1137" s="32" t="s">
        <v>20</v>
      </c>
      <c r="C1137" s="32" t="s">
        <v>23</v>
      </c>
      <c r="D1137" s="32" t="s">
        <v>14</v>
      </c>
      <c r="E1137" s="33">
        <v>2005516.6185600001</v>
      </c>
      <c r="F1137" s="33">
        <v>100275.83092800001</v>
      </c>
      <c r="G1137" s="34" t="str">
        <f t="shared" si="51"/>
        <v>Esta perdido</v>
      </c>
      <c r="H1137" s="34">
        <f t="shared" si="52"/>
        <v>0</v>
      </c>
      <c r="I1137" s="34" t="str">
        <f t="shared" si="53"/>
        <v>DEBE PROMOVERSE</v>
      </c>
    </row>
    <row r="1138" spans="1:9" x14ac:dyDescent="0.35">
      <c r="A1138" s="31">
        <v>38138</v>
      </c>
      <c r="B1138" s="32" t="s">
        <v>15</v>
      </c>
      <c r="C1138" s="32" t="s">
        <v>26</v>
      </c>
      <c r="D1138" s="32" t="s">
        <v>17</v>
      </c>
      <c r="E1138" s="33">
        <v>1029334.63724</v>
      </c>
      <c r="F1138" s="33">
        <v>51466.731862000001</v>
      </c>
      <c r="G1138" s="34" t="str">
        <f t="shared" si="51"/>
        <v>Esta perdido</v>
      </c>
      <c r="H1138" s="34">
        <f t="shared" si="52"/>
        <v>28821.369842720003</v>
      </c>
      <c r="I1138" s="34" t="str">
        <f t="shared" si="53"/>
        <v>DEBE PROMOVERSE</v>
      </c>
    </row>
    <row r="1139" spans="1:9" x14ac:dyDescent="0.35">
      <c r="A1139" s="31">
        <v>38138</v>
      </c>
      <c r="B1139" s="32" t="s">
        <v>38</v>
      </c>
      <c r="C1139" s="32" t="s">
        <v>26</v>
      </c>
      <c r="D1139" s="32" t="s">
        <v>19</v>
      </c>
      <c r="E1139" s="33">
        <v>39438360</v>
      </c>
      <c r="F1139" s="33">
        <v>5915754</v>
      </c>
      <c r="G1139" s="34" t="str">
        <f t="shared" si="51"/>
        <v>Esta perdido</v>
      </c>
      <c r="H1139" s="34">
        <f t="shared" si="52"/>
        <v>0</v>
      </c>
      <c r="I1139" s="34">
        <f t="shared" si="53"/>
        <v>33522606</v>
      </c>
    </row>
    <row r="1140" spans="1:9" x14ac:dyDescent="0.35">
      <c r="A1140" s="31">
        <v>38138</v>
      </c>
      <c r="B1140" s="32" t="s">
        <v>32</v>
      </c>
      <c r="C1140" s="32" t="s">
        <v>16</v>
      </c>
      <c r="D1140" s="32" t="s">
        <v>22</v>
      </c>
      <c r="E1140" s="33">
        <v>4329949.1726399995</v>
      </c>
      <c r="F1140" s="33">
        <v>216497.45863199999</v>
      </c>
      <c r="G1140" s="34" t="str">
        <f t="shared" si="51"/>
        <v>Esta perdido</v>
      </c>
      <c r="H1140" s="34">
        <f t="shared" si="52"/>
        <v>0</v>
      </c>
      <c r="I1140" s="34" t="str">
        <f t="shared" si="53"/>
        <v>DEBE PROMOVERSE</v>
      </c>
    </row>
    <row r="1141" spans="1:9" x14ac:dyDescent="0.35">
      <c r="A1141" s="31">
        <v>38138</v>
      </c>
      <c r="B1141" s="32" t="s">
        <v>12</v>
      </c>
      <c r="C1141" s="32" t="s">
        <v>30</v>
      </c>
      <c r="D1141" s="32" t="s">
        <v>24</v>
      </c>
      <c r="E1141" s="33">
        <v>82847232</v>
      </c>
      <c r="F1141" s="33">
        <v>14084029.440000001</v>
      </c>
      <c r="G1141" s="34" t="str">
        <f t="shared" si="51"/>
        <v>Esta perdido</v>
      </c>
      <c r="H1141" s="34">
        <f t="shared" si="52"/>
        <v>4689981.8035199996</v>
      </c>
      <c r="I1141" s="34">
        <f t="shared" si="53"/>
        <v>68763202.560000002</v>
      </c>
    </row>
    <row r="1142" spans="1:9" x14ac:dyDescent="0.35">
      <c r="A1142" s="31">
        <v>38138</v>
      </c>
      <c r="B1142" s="32" t="s">
        <v>29</v>
      </c>
      <c r="C1142" s="32" t="s">
        <v>31</v>
      </c>
      <c r="D1142" s="32" t="s">
        <v>27</v>
      </c>
      <c r="E1142" s="33">
        <v>11821564.300000001</v>
      </c>
      <c r="F1142" s="33">
        <v>1182156.4300000002</v>
      </c>
      <c r="G1142" s="34" t="str">
        <f t="shared" si="51"/>
        <v>Esta perdido</v>
      </c>
      <c r="H1142" s="34">
        <f t="shared" si="52"/>
        <v>0</v>
      </c>
      <c r="I1142" s="34" t="str">
        <f t="shared" si="53"/>
        <v>DEBE PROMOVERSE</v>
      </c>
    </row>
    <row r="1143" spans="1:9" x14ac:dyDescent="0.35">
      <c r="A1143" s="31">
        <v>38138</v>
      </c>
      <c r="B1143" s="32" t="s">
        <v>34</v>
      </c>
      <c r="C1143" s="32" t="s">
        <v>43</v>
      </c>
      <c r="D1143" s="32" t="s">
        <v>28</v>
      </c>
      <c r="E1143" s="33">
        <v>2324432.5540799997</v>
      </c>
      <c r="F1143" s="33">
        <v>116221.62770399998</v>
      </c>
      <c r="G1143" s="34" t="str">
        <f t="shared" si="51"/>
        <v>Esta perdido</v>
      </c>
      <c r="H1143" s="34">
        <f t="shared" si="52"/>
        <v>38701.802025431993</v>
      </c>
      <c r="I1143" s="34" t="str">
        <f t="shared" si="53"/>
        <v>DEBE PROMOVERSE</v>
      </c>
    </row>
    <row r="1144" spans="1:9" x14ac:dyDescent="0.35">
      <c r="A1144" s="31">
        <v>38138</v>
      </c>
      <c r="B1144" s="32" t="s">
        <v>41</v>
      </c>
      <c r="C1144" s="32" t="s">
        <v>13</v>
      </c>
      <c r="D1144" s="32" t="s">
        <v>14</v>
      </c>
      <c r="E1144" s="33">
        <v>1188792.605</v>
      </c>
      <c r="F1144" s="33">
        <v>59439.630250000002</v>
      </c>
      <c r="G1144" s="34" t="str">
        <f t="shared" si="51"/>
        <v>Esta perdido</v>
      </c>
      <c r="H1144" s="34">
        <f t="shared" si="52"/>
        <v>0</v>
      </c>
      <c r="I1144" s="34" t="str">
        <f t="shared" si="53"/>
        <v>DEBE PROMOVERSE</v>
      </c>
    </row>
    <row r="1145" spans="1:9" x14ac:dyDescent="0.35">
      <c r="A1145" s="31">
        <v>38138</v>
      </c>
      <c r="B1145" s="32" t="s">
        <v>40</v>
      </c>
      <c r="C1145" s="32" t="s">
        <v>18</v>
      </c>
      <c r="D1145" s="32" t="s">
        <v>17</v>
      </c>
      <c r="E1145" s="33">
        <v>45394127.999999993</v>
      </c>
      <c r="F1145" s="33">
        <v>6809119.1999999983</v>
      </c>
      <c r="G1145" s="34" t="str">
        <f t="shared" si="51"/>
        <v>Esta perdido</v>
      </c>
      <c r="H1145" s="34">
        <f t="shared" si="52"/>
        <v>0</v>
      </c>
      <c r="I1145" s="34">
        <f t="shared" si="53"/>
        <v>38585008.799999997</v>
      </c>
    </row>
    <row r="1146" spans="1:9" x14ac:dyDescent="0.35">
      <c r="A1146" s="31">
        <v>38138</v>
      </c>
      <c r="B1146" s="32" t="s">
        <v>33</v>
      </c>
      <c r="C1146" s="32" t="s">
        <v>21</v>
      </c>
      <c r="D1146" s="32" t="s">
        <v>19</v>
      </c>
      <c r="E1146" s="33">
        <v>4967781.0436800001</v>
      </c>
      <c r="F1146" s="33">
        <v>248389.05218400003</v>
      </c>
      <c r="G1146" s="34" t="str">
        <f t="shared" si="51"/>
        <v>Esta perdido</v>
      </c>
      <c r="H1146" s="34">
        <f t="shared" si="52"/>
        <v>139097.86922304003</v>
      </c>
      <c r="I1146" s="34" t="str">
        <f t="shared" si="53"/>
        <v>DEBE PROMOVERSE</v>
      </c>
    </row>
    <row r="1147" spans="1:9" x14ac:dyDescent="0.35">
      <c r="A1147" s="31">
        <v>38138</v>
      </c>
      <c r="B1147" s="32" t="s">
        <v>25</v>
      </c>
      <c r="C1147" s="32" t="s">
        <v>23</v>
      </c>
      <c r="D1147" s="32" t="s">
        <v>22</v>
      </c>
      <c r="E1147" s="33">
        <v>94758768</v>
      </c>
      <c r="F1147" s="33">
        <v>16108990.560000001</v>
      </c>
      <c r="G1147" s="34" t="str">
        <f t="shared" si="51"/>
        <v>Esta perdido</v>
      </c>
      <c r="H1147" s="34">
        <f t="shared" si="52"/>
        <v>0</v>
      </c>
      <c r="I1147" s="34">
        <f t="shared" si="53"/>
        <v>78649777.439999998</v>
      </c>
    </row>
    <row r="1148" spans="1:9" x14ac:dyDescent="0.35">
      <c r="A1148" s="31">
        <v>38138</v>
      </c>
      <c r="B1148" s="32" t="s">
        <v>36</v>
      </c>
      <c r="C1148" s="32" t="s">
        <v>26</v>
      </c>
      <c r="D1148" s="32" t="s">
        <v>24</v>
      </c>
      <c r="E1148" s="33">
        <v>13481458.9</v>
      </c>
      <c r="F1148" s="33">
        <v>1348145.8900000001</v>
      </c>
      <c r="G1148" s="34" t="str">
        <f t="shared" si="51"/>
        <v>Esta perdido</v>
      </c>
      <c r="H1148" s="34">
        <f t="shared" si="52"/>
        <v>0</v>
      </c>
      <c r="I1148" s="34" t="str">
        <f t="shared" si="53"/>
        <v>DEBE PROMOVERSE</v>
      </c>
    </row>
    <row r="1149" spans="1:9" x14ac:dyDescent="0.35">
      <c r="A1149" s="31">
        <v>38138</v>
      </c>
      <c r="B1149" s="32" t="s">
        <v>37</v>
      </c>
      <c r="C1149" s="32" t="s">
        <v>16</v>
      </c>
      <c r="D1149" s="32" t="s">
        <v>27</v>
      </c>
      <c r="E1149" s="33">
        <v>2643348.4896</v>
      </c>
      <c r="F1149" s="33">
        <v>132167.42448000002</v>
      </c>
      <c r="G1149" s="34" t="str">
        <f t="shared" si="51"/>
        <v>Esta perdido</v>
      </c>
      <c r="H1149" s="34">
        <f t="shared" si="52"/>
        <v>0</v>
      </c>
      <c r="I1149" s="34" t="str">
        <f t="shared" si="53"/>
        <v>DEBE PROMOVERSE</v>
      </c>
    </row>
    <row r="1150" spans="1:9" x14ac:dyDescent="0.35">
      <c r="A1150" s="31">
        <v>38138</v>
      </c>
      <c r="B1150" s="32" t="s">
        <v>35</v>
      </c>
      <c r="C1150" s="32" t="s">
        <v>30</v>
      </c>
      <c r="D1150" s="32" t="s">
        <v>28</v>
      </c>
      <c r="E1150" s="33">
        <v>1348250.5727599999</v>
      </c>
      <c r="F1150" s="33">
        <v>67412.528638000003</v>
      </c>
      <c r="G1150" s="34" t="str">
        <f t="shared" si="51"/>
        <v>Esta perdido</v>
      </c>
      <c r="H1150" s="34">
        <f t="shared" si="52"/>
        <v>0</v>
      </c>
      <c r="I1150" s="34" t="str">
        <f t="shared" si="53"/>
        <v>DEBE PROMOVERSE</v>
      </c>
    </row>
    <row r="1151" spans="1:9" x14ac:dyDescent="0.35">
      <c r="A1151" s="31">
        <v>38138</v>
      </c>
      <c r="B1151" s="32" t="s">
        <v>38</v>
      </c>
      <c r="C1151" s="32" t="s">
        <v>31</v>
      </c>
      <c r="D1151" s="32" t="s">
        <v>14</v>
      </c>
      <c r="E1151" s="33">
        <v>51349896</v>
      </c>
      <c r="F1151" s="33">
        <v>8729482.3200000003</v>
      </c>
      <c r="G1151" s="34" t="str">
        <f t="shared" si="51"/>
        <v>Esta perdido</v>
      </c>
      <c r="H1151" s="34">
        <f t="shared" si="52"/>
        <v>0</v>
      </c>
      <c r="I1151" s="34">
        <f t="shared" si="53"/>
        <v>42620413.68</v>
      </c>
    </row>
    <row r="1152" spans="1:9" x14ac:dyDescent="0.35">
      <c r="A1152" s="31">
        <v>38138</v>
      </c>
      <c r="B1152" s="32" t="s">
        <v>32</v>
      </c>
      <c r="C1152" s="32" t="s">
        <v>43</v>
      </c>
      <c r="D1152" s="32" t="s">
        <v>17</v>
      </c>
      <c r="E1152" s="33">
        <v>5605612.9147199998</v>
      </c>
      <c r="F1152" s="33">
        <v>4484490.3317759996</v>
      </c>
      <c r="G1152" s="34" t="str">
        <f t="shared" si="51"/>
        <v>Esta perdido</v>
      </c>
      <c r="H1152" s="34">
        <f t="shared" si="52"/>
        <v>0</v>
      </c>
      <c r="I1152" s="34" t="str">
        <f t="shared" si="53"/>
        <v>DEBE PROMOVERSE</v>
      </c>
    </row>
    <row r="1153" spans="1:9" x14ac:dyDescent="0.35">
      <c r="A1153" s="31">
        <v>38138</v>
      </c>
      <c r="B1153" s="32" t="s">
        <v>12</v>
      </c>
      <c r="C1153" s="32" t="s">
        <v>13</v>
      </c>
      <c r="D1153" s="32" t="s">
        <v>19</v>
      </c>
      <c r="E1153" s="33">
        <v>106670304</v>
      </c>
      <c r="F1153" s="33">
        <v>18133951.68</v>
      </c>
      <c r="G1153" s="34" t="str">
        <f t="shared" si="51"/>
        <v>Esta perdido</v>
      </c>
      <c r="H1153" s="34">
        <f t="shared" si="52"/>
        <v>6038605.9094399996</v>
      </c>
      <c r="I1153" s="34">
        <f t="shared" si="53"/>
        <v>88536352.319999993</v>
      </c>
    </row>
    <row r="1154" spans="1:9" x14ac:dyDescent="0.35">
      <c r="A1154" s="31">
        <v>38138</v>
      </c>
      <c r="B1154" s="32" t="s">
        <v>29</v>
      </c>
      <c r="C1154" s="32" t="s">
        <v>39</v>
      </c>
      <c r="D1154" s="32" t="s">
        <v>22</v>
      </c>
      <c r="E1154" s="33">
        <v>15141353.500000002</v>
      </c>
      <c r="F1154" s="33">
        <v>1514135.3500000003</v>
      </c>
      <c r="G1154" s="34" t="str">
        <f t="shared" si="51"/>
        <v>Esta perdido</v>
      </c>
      <c r="H1154" s="34">
        <f t="shared" si="52"/>
        <v>0</v>
      </c>
      <c r="I1154" s="34" t="str">
        <f t="shared" si="53"/>
        <v>DEBE PROMOVERSE</v>
      </c>
    </row>
    <row r="1155" spans="1:9" x14ac:dyDescent="0.35">
      <c r="A1155" s="31">
        <v>38138</v>
      </c>
      <c r="B1155" s="32" t="s">
        <v>34</v>
      </c>
      <c r="C1155" s="32" t="s">
        <v>18</v>
      </c>
      <c r="D1155" s="32" t="s">
        <v>24</v>
      </c>
      <c r="E1155" s="33">
        <v>2962264.4251199998</v>
      </c>
      <c r="F1155" s="33">
        <v>148113.22125599999</v>
      </c>
      <c r="G1155" s="34" t="str">
        <f t="shared" si="51"/>
        <v>Esta perdido</v>
      </c>
      <c r="H1155" s="34">
        <f t="shared" si="52"/>
        <v>49321.702678247988</v>
      </c>
      <c r="I1155" s="34" t="str">
        <f t="shared" si="53"/>
        <v>DEBE PROMOVERSE</v>
      </c>
    </row>
    <row r="1156" spans="1:9" x14ac:dyDescent="0.35">
      <c r="A1156" s="31">
        <v>38138</v>
      </c>
      <c r="B1156" s="32" t="s">
        <v>41</v>
      </c>
      <c r="C1156" s="32" t="s">
        <v>21</v>
      </c>
      <c r="D1156" s="32" t="s">
        <v>27</v>
      </c>
      <c r="E1156" s="33">
        <v>1507708.54052</v>
      </c>
      <c r="F1156" s="33">
        <v>75385.427026000005</v>
      </c>
      <c r="G1156" s="34" t="str">
        <f t="shared" ref="G1156:G1219" si="54">IF(AND(B1156="Sánchez",F1156&gt;5000000,C1156="Zona F"),"Lo encontramos","Esta perdido")</f>
        <v>Esta perdido</v>
      </c>
      <c r="H1156" s="34">
        <f t="shared" ref="H1156:H1219" si="55">IF(OR(B1156="Pineda",B1156="Bonilla"),F1156*33.3%,IF(OR(B1156="Sánchez",B1156="Martínez"),F1156*56%,0))</f>
        <v>0</v>
      </c>
      <c r="I1156" s="34" t="str">
        <f t="shared" ref="I1156:I1219" si="56">IF((E1156+F1156)&lt;34000000,"DEBE PROMOVERSE",E1156-F1156)</f>
        <v>DEBE PROMOVERSE</v>
      </c>
    </row>
    <row r="1157" spans="1:9" x14ac:dyDescent="0.35">
      <c r="A1157" s="31">
        <v>38138</v>
      </c>
      <c r="B1157" s="32" t="s">
        <v>40</v>
      </c>
      <c r="C1157" s="32" t="s">
        <v>23</v>
      </c>
      <c r="D1157" s="32" t="s">
        <v>28</v>
      </c>
      <c r="E1157" s="33">
        <v>57305664</v>
      </c>
      <c r="F1157" s="33">
        <v>9741962.8800000008</v>
      </c>
      <c r="G1157" s="34" t="str">
        <f t="shared" si="54"/>
        <v>Esta perdido</v>
      </c>
      <c r="H1157" s="34">
        <f t="shared" si="55"/>
        <v>0</v>
      </c>
      <c r="I1157" s="34">
        <f t="shared" si="56"/>
        <v>47563701.119999997</v>
      </c>
    </row>
    <row r="1158" spans="1:9" x14ac:dyDescent="0.35">
      <c r="A1158" s="31">
        <v>38138</v>
      </c>
      <c r="B1158" s="32" t="s">
        <v>33</v>
      </c>
      <c r="C1158" s="32" t="s">
        <v>26</v>
      </c>
      <c r="D1158" s="32" t="s">
        <v>14</v>
      </c>
      <c r="E1158" s="33">
        <v>6243444.7857600003</v>
      </c>
      <c r="F1158" s="33">
        <v>4994755.8286080007</v>
      </c>
      <c r="G1158" s="34" t="str">
        <f t="shared" si="54"/>
        <v>Esta perdido</v>
      </c>
      <c r="H1158" s="34">
        <f t="shared" si="55"/>
        <v>2797063.2640204807</v>
      </c>
      <c r="I1158" s="34" t="str">
        <f t="shared" si="56"/>
        <v>DEBE PROMOVERSE</v>
      </c>
    </row>
    <row r="1159" spans="1:9" x14ac:dyDescent="0.35">
      <c r="A1159" s="31">
        <v>38138</v>
      </c>
      <c r="B1159" s="32" t="s">
        <v>25</v>
      </c>
      <c r="C1159" s="32" t="s">
        <v>16</v>
      </c>
      <c r="D1159" s="32" t="s">
        <v>17</v>
      </c>
      <c r="E1159" s="33">
        <v>118581839.99999999</v>
      </c>
      <c r="F1159" s="33">
        <v>20158912.800000001</v>
      </c>
      <c r="G1159" s="34" t="str">
        <f t="shared" si="54"/>
        <v>Esta perdido</v>
      </c>
      <c r="H1159" s="34">
        <f t="shared" si="55"/>
        <v>0</v>
      </c>
      <c r="I1159" s="34">
        <f t="shared" si="56"/>
        <v>98422927.199999988</v>
      </c>
    </row>
    <row r="1160" spans="1:9" x14ac:dyDescent="0.35">
      <c r="A1160" s="31">
        <v>38138</v>
      </c>
      <c r="B1160" s="32" t="s">
        <v>36</v>
      </c>
      <c r="C1160" s="32" t="s">
        <v>30</v>
      </c>
      <c r="D1160" s="32" t="s">
        <v>19</v>
      </c>
      <c r="E1160" s="33">
        <v>16801248.100000001</v>
      </c>
      <c r="F1160" s="33">
        <v>1680124.8100000003</v>
      </c>
      <c r="G1160" s="34" t="str">
        <f t="shared" si="54"/>
        <v>Esta perdido</v>
      </c>
      <c r="H1160" s="34">
        <f t="shared" si="55"/>
        <v>0</v>
      </c>
      <c r="I1160" s="34" t="str">
        <f t="shared" si="56"/>
        <v>DEBE PROMOVERSE</v>
      </c>
    </row>
    <row r="1161" spans="1:9" x14ac:dyDescent="0.35">
      <c r="A1161" s="31">
        <v>38138</v>
      </c>
      <c r="B1161" s="32" t="s">
        <v>37</v>
      </c>
      <c r="C1161" s="32" t="s">
        <v>31</v>
      </c>
      <c r="D1161" s="32" t="s">
        <v>22</v>
      </c>
      <c r="E1161" s="33">
        <v>3281180.3606400001</v>
      </c>
      <c r="F1161" s="33">
        <v>164059.01803200002</v>
      </c>
      <c r="G1161" s="34" t="str">
        <f t="shared" si="54"/>
        <v>Esta perdido</v>
      </c>
      <c r="H1161" s="34">
        <f t="shared" si="55"/>
        <v>0</v>
      </c>
      <c r="I1161" s="34" t="str">
        <f t="shared" si="56"/>
        <v>DEBE PROMOVERSE</v>
      </c>
    </row>
    <row r="1162" spans="1:9" x14ac:dyDescent="0.35">
      <c r="A1162" s="31">
        <v>38138</v>
      </c>
      <c r="B1162" s="32" t="s">
        <v>35</v>
      </c>
      <c r="C1162" s="32" t="s">
        <v>43</v>
      </c>
      <c r="D1162" s="32" t="s">
        <v>24</v>
      </c>
      <c r="E1162" s="33">
        <v>1667166.50828</v>
      </c>
      <c r="F1162" s="33">
        <v>83358.325414000006</v>
      </c>
      <c r="G1162" s="34" t="str">
        <f t="shared" si="54"/>
        <v>Esta perdido</v>
      </c>
      <c r="H1162" s="34">
        <f t="shared" si="55"/>
        <v>0</v>
      </c>
      <c r="I1162" s="34" t="str">
        <f t="shared" si="56"/>
        <v>DEBE PROMOVERSE</v>
      </c>
    </row>
    <row r="1163" spans="1:9" x14ac:dyDescent="0.35">
      <c r="A1163" s="31">
        <v>38138</v>
      </c>
      <c r="B1163" s="32" t="s">
        <v>42</v>
      </c>
      <c r="C1163" s="32" t="s">
        <v>13</v>
      </c>
      <c r="D1163" s="32" t="s">
        <v>27</v>
      </c>
      <c r="E1163" s="33">
        <v>63261432</v>
      </c>
      <c r="F1163" s="33">
        <v>10754443.440000001</v>
      </c>
      <c r="G1163" s="34" t="str">
        <f t="shared" si="54"/>
        <v>Esta perdido</v>
      </c>
      <c r="H1163" s="34">
        <f t="shared" si="55"/>
        <v>0</v>
      </c>
      <c r="I1163" s="34">
        <f t="shared" si="56"/>
        <v>52506988.560000002</v>
      </c>
    </row>
    <row r="1164" spans="1:9" x14ac:dyDescent="0.35">
      <c r="A1164" s="31">
        <v>38138</v>
      </c>
      <c r="B1164" s="32" t="s">
        <v>20</v>
      </c>
      <c r="C1164" s="32" t="s">
        <v>39</v>
      </c>
      <c r="D1164" s="32" t="s">
        <v>28</v>
      </c>
      <c r="E1164" s="33">
        <v>6881276.6568</v>
      </c>
      <c r="F1164" s="33">
        <v>5505021.3254400007</v>
      </c>
      <c r="G1164" s="34" t="str">
        <f t="shared" si="54"/>
        <v>Esta perdido</v>
      </c>
      <c r="H1164" s="34">
        <f t="shared" si="55"/>
        <v>0</v>
      </c>
      <c r="I1164" s="34" t="str">
        <f t="shared" si="56"/>
        <v>DEBE PROMOVERSE</v>
      </c>
    </row>
    <row r="1165" spans="1:9" x14ac:dyDescent="0.35">
      <c r="A1165" s="31">
        <v>38138</v>
      </c>
      <c r="B1165" s="32" t="s">
        <v>15</v>
      </c>
      <c r="C1165" s="32" t="s">
        <v>18</v>
      </c>
      <c r="D1165" s="32" t="s">
        <v>14</v>
      </c>
      <c r="E1165" s="33">
        <v>130493376</v>
      </c>
      <c r="F1165" s="33">
        <v>22183873.920000002</v>
      </c>
      <c r="G1165" s="34" t="str">
        <f t="shared" si="54"/>
        <v>Esta perdido</v>
      </c>
      <c r="H1165" s="34">
        <f t="shared" si="55"/>
        <v>12422969.395200003</v>
      </c>
      <c r="I1165" s="34">
        <f t="shared" si="56"/>
        <v>108309502.08</v>
      </c>
    </row>
    <row r="1166" spans="1:9" x14ac:dyDescent="0.35">
      <c r="A1166" s="31">
        <v>38138</v>
      </c>
      <c r="B1166" s="32" t="s">
        <v>38</v>
      </c>
      <c r="C1166" s="32" t="s">
        <v>21</v>
      </c>
      <c r="D1166" s="32" t="s">
        <v>17</v>
      </c>
      <c r="E1166" s="33">
        <v>18461142.700000003</v>
      </c>
      <c r="F1166" s="33">
        <v>1846114.2700000005</v>
      </c>
      <c r="G1166" s="34" t="str">
        <f t="shared" si="54"/>
        <v>Esta perdido</v>
      </c>
      <c r="H1166" s="34">
        <f t="shared" si="55"/>
        <v>0</v>
      </c>
      <c r="I1166" s="34" t="str">
        <f t="shared" si="56"/>
        <v>DEBE PROMOVERSE</v>
      </c>
    </row>
    <row r="1167" spans="1:9" x14ac:dyDescent="0.35">
      <c r="A1167" s="31">
        <v>38138</v>
      </c>
      <c r="B1167" s="32" t="s">
        <v>32</v>
      </c>
      <c r="C1167" s="32" t="s">
        <v>23</v>
      </c>
      <c r="D1167" s="32" t="s">
        <v>19</v>
      </c>
      <c r="E1167" s="33">
        <v>3600096.2961599999</v>
      </c>
      <c r="F1167" s="33">
        <v>180004.814808</v>
      </c>
      <c r="G1167" s="34" t="str">
        <f t="shared" si="54"/>
        <v>Esta perdido</v>
      </c>
      <c r="H1167" s="34">
        <f t="shared" si="55"/>
        <v>0</v>
      </c>
      <c r="I1167" s="34" t="str">
        <f t="shared" si="56"/>
        <v>DEBE PROMOVERSE</v>
      </c>
    </row>
    <row r="1168" spans="1:9" x14ac:dyDescent="0.35">
      <c r="A1168" s="31">
        <v>38138</v>
      </c>
      <c r="B1168" s="32" t="s">
        <v>12</v>
      </c>
      <c r="C1168" s="32" t="s">
        <v>26</v>
      </c>
      <c r="D1168" s="32" t="s">
        <v>22</v>
      </c>
      <c r="E1168" s="33">
        <v>1826624.4760400001</v>
      </c>
      <c r="F1168" s="33">
        <v>91331.223802000008</v>
      </c>
      <c r="G1168" s="34" t="str">
        <f t="shared" si="54"/>
        <v>Esta perdido</v>
      </c>
      <c r="H1168" s="34">
        <f t="shared" si="55"/>
        <v>30413.297526065999</v>
      </c>
      <c r="I1168" s="34" t="str">
        <f t="shared" si="56"/>
        <v>DEBE PROMOVERSE</v>
      </c>
    </row>
    <row r="1169" spans="1:9" x14ac:dyDescent="0.35">
      <c r="A1169" s="31">
        <v>38138</v>
      </c>
      <c r="B1169" s="32" t="s">
        <v>29</v>
      </c>
      <c r="C1169" s="32" t="s">
        <v>26</v>
      </c>
      <c r="D1169" s="32" t="s">
        <v>24</v>
      </c>
      <c r="E1169" s="33">
        <v>69217200</v>
      </c>
      <c r="F1169" s="33">
        <v>11766924</v>
      </c>
      <c r="G1169" s="34" t="str">
        <f t="shared" si="54"/>
        <v>Esta perdido</v>
      </c>
      <c r="H1169" s="34">
        <f t="shared" si="55"/>
        <v>0</v>
      </c>
      <c r="I1169" s="34">
        <f t="shared" si="56"/>
        <v>57450276</v>
      </c>
    </row>
    <row r="1170" spans="1:9" x14ac:dyDescent="0.35">
      <c r="A1170" s="31">
        <v>38138</v>
      </c>
      <c r="B1170" s="32" t="s">
        <v>34</v>
      </c>
      <c r="C1170" s="32" t="s">
        <v>16</v>
      </c>
      <c r="D1170" s="32" t="s">
        <v>27</v>
      </c>
      <c r="E1170" s="33">
        <v>7519108.5278400006</v>
      </c>
      <c r="F1170" s="33">
        <v>6015286.8222720008</v>
      </c>
      <c r="G1170" s="34" t="str">
        <f t="shared" si="54"/>
        <v>Esta perdido</v>
      </c>
      <c r="H1170" s="34">
        <f t="shared" si="55"/>
        <v>2003090.5118165761</v>
      </c>
      <c r="I1170" s="34" t="str">
        <f t="shared" si="56"/>
        <v>DEBE PROMOVERSE</v>
      </c>
    </row>
    <row r="1171" spans="1:9" x14ac:dyDescent="0.35">
      <c r="A1171" s="31">
        <v>38138</v>
      </c>
      <c r="B1171" s="32" t="s">
        <v>41</v>
      </c>
      <c r="C1171" s="32" t="s">
        <v>30</v>
      </c>
      <c r="D1171" s="32" t="s">
        <v>28</v>
      </c>
      <c r="E1171" s="33">
        <v>142404912</v>
      </c>
      <c r="F1171" s="33">
        <v>24208835.040000003</v>
      </c>
      <c r="G1171" s="34" t="str">
        <f t="shared" si="54"/>
        <v>Esta perdido</v>
      </c>
      <c r="H1171" s="34">
        <f t="shared" si="55"/>
        <v>0</v>
      </c>
      <c r="I1171" s="34">
        <f t="shared" si="56"/>
        <v>118196076.95999999</v>
      </c>
    </row>
    <row r="1172" spans="1:9" x14ac:dyDescent="0.35">
      <c r="A1172" s="31">
        <v>38138</v>
      </c>
      <c r="B1172" s="32" t="s">
        <v>40</v>
      </c>
      <c r="C1172" s="32" t="s">
        <v>31</v>
      </c>
      <c r="D1172" s="32" t="s">
        <v>14</v>
      </c>
      <c r="E1172" s="33">
        <v>20121037.300000001</v>
      </c>
      <c r="F1172" s="33">
        <v>2716340.0355000002</v>
      </c>
      <c r="G1172" s="34" t="str">
        <f t="shared" si="54"/>
        <v>Esta perdido</v>
      </c>
      <c r="H1172" s="34">
        <f t="shared" si="55"/>
        <v>0</v>
      </c>
      <c r="I1172" s="34" t="str">
        <f t="shared" si="56"/>
        <v>DEBE PROMOVERSE</v>
      </c>
    </row>
    <row r="1173" spans="1:9" x14ac:dyDescent="0.35">
      <c r="A1173" s="31">
        <v>38138</v>
      </c>
      <c r="B1173" s="32" t="s">
        <v>33</v>
      </c>
      <c r="C1173" s="32" t="s">
        <v>43</v>
      </c>
      <c r="D1173" s="32" t="s">
        <v>17</v>
      </c>
      <c r="E1173" s="33">
        <v>3919012.2316800002</v>
      </c>
      <c r="F1173" s="33">
        <v>195950.61158400003</v>
      </c>
      <c r="G1173" s="34" t="str">
        <f t="shared" si="54"/>
        <v>Esta perdido</v>
      </c>
      <c r="H1173" s="34">
        <f t="shared" si="55"/>
        <v>109732.34248704002</v>
      </c>
      <c r="I1173" s="34" t="str">
        <f t="shared" si="56"/>
        <v>DEBE PROMOVERSE</v>
      </c>
    </row>
    <row r="1174" spans="1:9" x14ac:dyDescent="0.35">
      <c r="A1174" s="31">
        <v>38138</v>
      </c>
      <c r="B1174" s="32" t="s">
        <v>25</v>
      </c>
      <c r="C1174" s="32" t="s">
        <v>13</v>
      </c>
      <c r="D1174" s="32" t="s">
        <v>19</v>
      </c>
      <c r="E1174" s="33">
        <v>1986082.4438</v>
      </c>
      <c r="F1174" s="33">
        <v>99304.122190000009</v>
      </c>
      <c r="G1174" s="34" t="str">
        <f t="shared" si="54"/>
        <v>Esta perdido</v>
      </c>
      <c r="H1174" s="34">
        <f t="shared" si="55"/>
        <v>0</v>
      </c>
      <c r="I1174" s="34" t="str">
        <f t="shared" si="56"/>
        <v>DEBE PROMOVERSE</v>
      </c>
    </row>
    <row r="1175" spans="1:9" x14ac:dyDescent="0.35">
      <c r="A1175" s="31">
        <v>38138</v>
      </c>
      <c r="B1175" s="32" t="s">
        <v>36</v>
      </c>
      <c r="C1175" s="32" t="s">
        <v>18</v>
      </c>
      <c r="D1175" s="32" t="s">
        <v>22</v>
      </c>
      <c r="E1175" s="33">
        <v>75172968</v>
      </c>
      <c r="F1175" s="33">
        <v>12779404.560000001</v>
      </c>
      <c r="G1175" s="34" t="str">
        <f t="shared" si="54"/>
        <v>Esta perdido</v>
      </c>
      <c r="H1175" s="34">
        <f t="shared" si="55"/>
        <v>0</v>
      </c>
      <c r="I1175" s="34">
        <f t="shared" si="56"/>
        <v>62393563.439999998</v>
      </c>
    </row>
    <row r="1176" spans="1:9" x14ac:dyDescent="0.35">
      <c r="A1176" s="31">
        <v>38138</v>
      </c>
      <c r="B1176" s="32" t="s">
        <v>37</v>
      </c>
      <c r="C1176" s="32" t="s">
        <v>21</v>
      </c>
      <c r="D1176" s="32" t="s">
        <v>24</v>
      </c>
      <c r="E1176" s="33">
        <v>8156940.3988800002</v>
      </c>
      <c r="F1176" s="33">
        <v>6525552.3191040009</v>
      </c>
      <c r="G1176" s="34" t="str">
        <f t="shared" si="54"/>
        <v>Esta perdido</v>
      </c>
      <c r="H1176" s="34">
        <f t="shared" si="55"/>
        <v>0</v>
      </c>
      <c r="I1176" s="34" t="str">
        <f t="shared" si="56"/>
        <v>DEBE PROMOVERSE</v>
      </c>
    </row>
    <row r="1177" spans="1:9" x14ac:dyDescent="0.35">
      <c r="A1177" s="31">
        <v>38138</v>
      </c>
      <c r="B1177" s="32" t="s">
        <v>35</v>
      </c>
      <c r="C1177" s="32" t="s">
        <v>23</v>
      </c>
      <c r="D1177" s="32" t="s">
        <v>27</v>
      </c>
      <c r="E1177" s="33">
        <v>154316448</v>
      </c>
      <c r="F1177" s="33">
        <v>26233796.16</v>
      </c>
      <c r="G1177" s="34" t="str">
        <f t="shared" si="54"/>
        <v>Esta perdido</v>
      </c>
      <c r="H1177" s="34">
        <f t="shared" si="55"/>
        <v>0</v>
      </c>
      <c r="I1177" s="34">
        <f t="shared" si="56"/>
        <v>128082651.84</v>
      </c>
    </row>
    <row r="1178" spans="1:9" x14ac:dyDescent="0.35">
      <c r="A1178" s="31">
        <v>38138</v>
      </c>
      <c r="B1178" s="32" t="s">
        <v>38</v>
      </c>
      <c r="C1178" s="32" t="s">
        <v>26</v>
      </c>
      <c r="D1178" s="32" t="s">
        <v>28</v>
      </c>
      <c r="E1178" s="33">
        <v>21780931.899999999</v>
      </c>
      <c r="F1178" s="33">
        <v>2940425.8064999999</v>
      </c>
      <c r="G1178" s="34" t="str">
        <f t="shared" si="54"/>
        <v>Esta perdido</v>
      </c>
      <c r="H1178" s="34">
        <f t="shared" si="55"/>
        <v>0</v>
      </c>
      <c r="I1178" s="34" t="str">
        <f t="shared" si="56"/>
        <v>DEBE PROMOVERSE</v>
      </c>
    </row>
    <row r="1179" spans="1:9" x14ac:dyDescent="0.35">
      <c r="A1179" s="31">
        <v>38138</v>
      </c>
      <c r="B1179" s="32" t="s">
        <v>32</v>
      </c>
      <c r="C1179" s="32" t="s">
        <v>16</v>
      </c>
      <c r="D1179" s="32" t="s">
        <v>14</v>
      </c>
      <c r="E1179" s="33">
        <v>4237928.1672</v>
      </c>
      <c r="F1179" s="33">
        <v>211896.40836</v>
      </c>
      <c r="G1179" s="34" t="str">
        <f t="shared" si="54"/>
        <v>Esta perdido</v>
      </c>
      <c r="H1179" s="34">
        <f t="shared" si="55"/>
        <v>0</v>
      </c>
      <c r="I1179" s="34" t="str">
        <f t="shared" si="56"/>
        <v>DEBE PROMOVERSE</v>
      </c>
    </row>
    <row r="1180" spans="1:9" x14ac:dyDescent="0.35">
      <c r="A1180" s="31">
        <v>38138</v>
      </c>
      <c r="B1180" s="32" t="s">
        <v>12</v>
      </c>
      <c r="C1180" s="32" t="s">
        <v>30</v>
      </c>
      <c r="D1180" s="32" t="s">
        <v>17</v>
      </c>
      <c r="E1180" s="33">
        <v>2145540.4115599999</v>
      </c>
      <c r="F1180" s="33">
        <v>107277.020578</v>
      </c>
      <c r="G1180" s="34" t="str">
        <f t="shared" si="54"/>
        <v>Esta perdido</v>
      </c>
      <c r="H1180" s="34">
        <f t="shared" si="55"/>
        <v>35723.247852473993</v>
      </c>
      <c r="I1180" s="34" t="str">
        <f t="shared" si="56"/>
        <v>DEBE PROMOVERSE</v>
      </c>
    </row>
    <row r="1181" spans="1:9" x14ac:dyDescent="0.35">
      <c r="A1181" s="31">
        <v>38138</v>
      </c>
      <c r="B1181" s="32" t="s">
        <v>29</v>
      </c>
      <c r="C1181" s="32" t="s">
        <v>31</v>
      </c>
      <c r="D1181" s="32" t="s">
        <v>19</v>
      </c>
      <c r="E1181" s="33">
        <v>81128736</v>
      </c>
      <c r="F1181" s="33">
        <v>13791885.120000001</v>
      </c>
      <c r="G1181" s="34" t="str">
        <f t="shared" si="54"/>
        <v>Esta perdido</v>
      </c>
      <c r="H1181" s="34">
        <f t="shared" si="55"/>
        <v>0</v>
      </c>
      <c r="I1181" s="34">
        <f t="shared" si="56"/>
        <v>67336850.879999995</v>
      </c>
    </row>
    <row r="1182" spans="1:9" x14ac:dyDescent="0.35">
      <c r="A1182" s="31">
        <v>38138</v>
      </c>
      <c r="B1182" s="32" t="s">
        <v>34</v>
      </c>
      <c r="C1182" s="32" t="s">
        <v>43</v>
      </c>
      <c r="D1182" s="32" t="s">
        <v>22</v>
      </c>
      <c r="E1182" s="33">
        <v>8794772.2699200008</v>
      </c>
      <c r="F1182" s="33">
        <v>7035817.815936001</v>
      </c>
      <c r="G1182" s="34" t="str">
        <f t="shared" si="54"/>
        <v>Esta perdido</v>
      </c>
      <c r="H1182" s="34">
        <f t="shared" si="55"/>
        <v>2342927.332706688</v>
      </c>
      <c r="I1182" s="34" t="str">
        <f t="shared" si="56"/>
        <v>DEBE PROMOVERSE</v>
      </c>
    </row>
    <row r="1183" spans="1:9" x14ac:dyDescent="0.35">
      <c r="A1183" s="31">
        <v>38138</v>
      </c>
      <c r="B1183" s="32" t="s">
        <v>41</v>
      </c>
      <c r="C1183" s="32" t="s">
        <v>13</v>
      </c>
      <c r="D1183" s="32" t="s">
        <v>24</v>
      </c>
      <c r="E1183" s="33">
        <v>166227984</v>
      </c>
      <c r="F1183" s="33">
        <v>28258757.280000001</v>
      </c>
      <c r="G1183" s="34" t="str">
        <f t="shared" si="54"/>
        <v>Esta perdido</v>
      </c>
      <c r="H1183" s="34">
        <f t="shared" si="55"/>
        <v>0</v>
      </c>
      <c r="I1183" s="34">
        <f t="shared" si="56"/>
        <v>137969226.72</v>
      </c>
    </row>
    <row r="1184" spans="1:9" x14ac:dyDescent="0.35">
      <c r="A1184" s="31">
        <v>38138</v>
      </c>
      <c r="B1184" s="32" t="s">
        <v>40</v>
      </c>
      <c r="C1184" s="32" t="s">
        <v>39</v>
      </c>
      <c r="D1184" s="32" t="s">
        <v>27</v>
      </c>
      <c r="E1184" s="33">
        <v>23440826.5</v>
      </c>
      <c r="F1184" s="33">
        <v>3164511.5775000001</v>
      </c>
      <c r="G1184" s="34" t="str">
        <f t="shared" si="54"/>
        <v>Esta perdido</v>
      </c>
      <c r="H1184" s="34">
        <f t="shared" si="55"/>
        <v>0</v>
      </c>
      <c r="I1184" s="34" t="str">
        <f t="shared" si="56"/>
        <v>DEBE PROMOVERSE</v>
      </c>
    </row>
    <row r="1185" spans="1:9" x14ac:dyDescent="0.35">
      <c r="A1185" s="31">
        <v>38138</v>
      </c>
      <c r="B1185" s="32" t="s">
        <v>33</v>
      </c>
      <c r="C1185" s="32" t="s">
        <v>18</v>
      </c>
      <c r="D1185" s="32" t="s">
        <v>28</v>
      </c>
      <c r="E1185" s="33">
        <v>4556844.1027199998</v>
      </c>
      <c r="F1185" s="33">
        <v>227842.205136</v>
      </c>
      <c r="G1185" s="34" t="str">
        <f t="shared" si="54"/>
        <v>Esta perdido</v>
      </c>
      <c r="H1185" s="34">
        <f t="shared" si="55"/>
        <v>127591.63487616001</v>
      </c>
      <c r="I1185" s="34" t="str">
        <f t="shared" si="56"/>
        <v>DEBE PROMOVERSE</v>
      </c>
    </row>
    <row r="1186" spans="1:9" x14ac:dyDescent="0.35">
      <c r="A1186" s="31">
        <v>38138</v>
      </c>
      <c r="B1186" s="32" t="s">
        <v>25</v>
      </c>
      <c r="C1186" s="32" t="s">
        <v>21</v>
      </c>
      <c r="D1186" s="32" t="s">
        <v>14</v>
      </c>
      <c r="E1186" s="33">
        <v>2304998.3793199998</v>
      </c>
      <c r="F1186" s="33">
        <v>115249.918966</v>
      </c>
      <c r="G1186" s="34" t="str">
        <f t="shared" si="54"/>
        <v>Esta perdido</v>
      </c>
      <c r="H1186" s="34">
        <f t="shared" si="55"/>
        <v>0</v>
      </c>
      <c r="I1186" s="34" t="str">
        <f t="shared" si="56"/>
        <v>DEBE PROMOVERSE</v>
      </c>
    </row>
    <row r="1187" spans="1:9" x14ac:dyDescent="0.35">
      <c r="A1187" s="31">
        <v>38138</v>
      </c>
      <c r="B1187" s="32" t="s">
        <v>36</v>
      </c>
      <c r="C1187" s="32" t="s">
        <v>23</v>
      </c>
      <c r="D1187" s="32" t="s">
        <v>17</v>
      </c>
      <c r="E1187" s="33">
        <v>87084504</v>
      </c>
      <c r="F1187" s="33">
        <v>14804365.680000002</v>
      </c>
      <c r="G1187" s="34" t="str">
        <f t="shared" si="54"/>
        <v>Esta perdido</v>
      </c>
      <c r="H1187" s="34">
        <f t="shared" si="55"/>
        <v>0</v>
      </c>
      <c r="I1187" s="34">
        <f t="shared" si="56"/>
        <v>72280138.319999993</v>
      </c>
    </row>
    <row r="1188" spans="1:9" x14ac:dyDescent="0.35">
      <c r="A1188" s="31">
        <v>38138</v>
      </c>
      <c r="B1188" s="32" t="s">
        <v>37</v>
      </c>
      <c r="C1188" s="32" t="s">
        <v>26</v>
      </c>
      <c r="D1188" s="32" t="s">
        <v>19</v>
      </c>
      <c r="E1188" s="33">
        <v>9432604.1409600005</v>
      </c>
      <c r="F1188" s="33">
        <v>7546083.3127680011</v>
      </c>
      <c r="G1188" s="34" t="str">
        <f t="shared" si="54"/>
        <v>Esta perdido</v>
      </c>
      <c r="H1188" s="34">
        <f t="shared" si="55"/>
        <v>0</v>
      </c>
      <c r="I1188" s="34" t="str">
        <f t="shared" si="56"/>
        <v>DEBE PROMOVERSE</v>
      </c>
    </row>
    <row r="1189" spans="1:9" x14ac:dyDescent="0.35">
      <c r="A1189" s="31">
        <v>38138</v>
      </c>
      <c r="B1189" s="32" t="s">
        <v>35</v>
      </c>
      <c r="C1189" s="32" t="s">
        <v>16</v>
      </c>
      <c r="D1189" s="32" t="s">
        <v>22</v>
      </c>
      <c r="E1189" s="33">
        <v>178139520</v>
      </c>
      <c r="F1189" s="33">
        <v>30283718.400000002</v>
      </c>
      <c r="G1189" s="34" t="str">
        <f t="shared" si="54"/>
        <v>Esta perdido</v>
      </c>
      <c r="H1189" s="34">
        <f t="shared" si="55"/>
        <v>0</v>
      </c>
      <c r="I1189" s="34">
        <f t="shared" si="56"/>
        <v>147855801.59999999</v>
      </c>
    </row>
    <row r="1190" spans="1:9" x14ac:dyDescent="0.35">
      <c r="A1190" s="31">
        <v>38138</v>
      </c>
      <c r="B1190" s="32" t="s">
        <v>42</v>
      </c>
      <c r="C1190" s="32" t="s">
        <v>30</v>
      </c>
      <c r="D1190" s="32" t="s">
        <v>24</v>
      </c>
      <c r="E1190" s="33">
        <v>25100721.099999998</v>
      </c>
      <c r="F1190" s="33">
        <v>3388597.3484999998</v>
      </c>
      <c r="G1190" s="34" t="str">
        <f t="shared" si="54"/>
        <v>Esta perdido</v>
      </c>
      <c r="H1190" s="34">
        <f t="shared" si="55"/>
        <v>0</v>
      </c>
      <c r="I1190" s="34" t="str">
        <f t="shared" si="56"/>
        <v>DEBE PROMOVERSE</v>
      </c>
    </row>
    <row r="1191" spans="1:9" x14ac:dyDescent="0.35">
      <c r="A1191" s="31">
        <v>38138</v>
      </c>
      <c r="B1191" s="32" t="s">
        <v>20</v>
      </c>
      <c r="C1191" s="32" t="s">
        <v>31</v>
      </c>
      <c r="D1191" s="32" t="s">
        <v>27</v>
      </c>
      <c r="E1191" s="33">
        <v>4875760.0382399997</v>
      </c>
      <c r="F1191" s="33">
        <v>243788.00191200001</v>
      </c>
      <c r="G1191" s="34" t="str">
        <f t="shared" si="54"/>
        <v>Esta perdido</v>
      </c>
      <c r="H1191" s="34">
        <f t="shared" si="55"/>
        <v>0</v>
      </c>
      <c r="I1191" s="34" t="str">
        <f t="shared" si="56"/>
        <v>DEBE PROMOVERSE</v>
      </c>
    </row>
    <row r="1192" spans="1:9" x14ac:dyDescent="0.35">
      <c r="A1192" s="31">
        <v>38138</v>
      </c>
      <c r="B1192" s="32" t="s">
        <v>15</v>
      </c>
      <c r="C1192" s="32" t="s">
        <v>43</v>
      </c>
      <c r="D1192" s="32" t="s">
        <v>28</v>
      </c>
      <c r="E1192" s="33">
        <v>2464456.3470800002</v>
      </c>
      <c r="F1192" s="33">
        <v>123222.81735400001</v>
      </c>
      <c r="G1192" s="34" t="str">
        <f t="shared" si="54"/>
        <v>Esta perdido</v>
      </c>
      <c r="H1192" s="34">
        <f t="shared" si="55"/>
        <v>69004.777718240017</v>
      </c>
      <c r="I1192" s="34" t="str">
        <f t="shared" si="56"/>
        <v>DEBE PROMOVERSE</v>
      </c>
    </row>
    <row r="1193" spans="1:9" x14ac:dyDescent="0.35">
      <c r="A1193" s="31">
        <v>38138</v>
      </c>
      <c r="B1193" s="32" t="s">
        <v>38</v>
      </c>
      <c r="C1193" s="32" t="s">
        <v>13</v>
      </c>
      <c r="D1193" s="32" t="s">
        <v>14</v>
      </c>
      <c r="E1193" s="33">
        <v>93040271.999999985</v>
      </c>
      <c r="F1193" s="33">
        <v>15816846.239999998</v>
      </c>
      <c r="G1193" s="34" t="str">
        <f t="shared" si="54"/>
        <v>Esta perdido</v>
      </c>
      <c r="H1193" s="34">
        <f t="shared" si="55"/>
        <v>0</v>
      </c>
      <c r="I1193" s="34">
        <f t="shared" si="56"/>
        <v>77223425.75999999</v>
      </c>
    </row>
    <row r="1194" spans="1:9" x14ac:dyDescent="0.35">
      <c r="A1194" s="31">
        <v>38138</v>
      </c>
      <c r="B1194" s="32" t="s">
        <v>32</v>
      </c>
      <c r="C1194" s="32" t="s">
        <v>39</v>
      </c>
      <c r="D1194" s="32" t="s">
        <v>17</v>
      </c>
      <c r="E1194" s="33">
        <v>10070436.012</v>
      </c>
      <c r="F1194" s="33">
        <v>1007043.6012</v>
      </c>
      <c r="G1194" s="34" t="str">
        <f t="shared" si="54"/>
        <v>Esta perdido</v>
      </c>
      <c r="H1194" s="34">
        <f t="shared" si="55"/>
        <v>0</v>
      </c>
      <c r="I1194" s="34" t="str">
        <f t="shared" si="56"/>
        <v>DEBE PROMOVERSE</v>
      </c>
    </row>
    <row r="1195" spans="1:9" x14ac:dyDescent="0.35">
      <c r="A1195" s="31">
        <v>38138</v>
      </c>
      <c r="B1195" s="32" t="s">
        <v>12</v>
      </c>
      <c r="C1195" s="32" t="s">
        <v>18</v>
      </c>
      <c r="D1195" s="32" t="s">
        <v>19</v>
      </c>
      <c r="E1195" s="33">
        <v>190051056</v>
      </c>
      <c r="F1195" s="33">
        <v>32308679.520000003</v>
      </c>
      <c r="G1195" s="34" t="str">
        <f t="shared" si="54"/>
        <v>Esta perdido</v>
      </c>
      <c r="H1195" s="34">
        <f t="shared" si="55"/>
        <v>10758790.280160001</v>
      </c>
      <c r="I1195" s="34">
        <f t="shared" si="56"/>
        <v>157742376.47999999</v>
      </c>
    </row>
    <row r="1196" spans="1:9" x14ac:dyDescent="0.35">
      <c r="A1196" s="31">
        <v>38138</v>
      </c>
      <c r="B1196" s="32" t="s">
        <v>29</v>
      </c>
      <c r="C1196" s="32" t="s">
        <v>21</v>
      </c>
      <c r="D1196" s="32" t="s">
        <v>22</v>
      </c>
      <c r="E1196" s="33">
        <v>26760615.699999999</v>
      </c>
      <c r="F1196" s="33">
        <v>3612683.1195</v>
      </c>
      <c r="G1196" s="34" t="str">
        <f t="shared" si="54"/>
        <v>Esta perdido</v>
      </c>
      <c r="H1196" s="34">
        <f t="shared" si="55"/>
        <v>0</v>
      </c>
      <c r="I1196" s="34" t="str">
        <f t="shared" si="56"/>
        <v>DEBE PROMOVERSE</v>
      </c>
    </row>
    <row r="1197" spans="1:9" x14ac:dyDescent="0.35">
      <c r="A1197" s="31">
        <v>38138</v>
      </c>
      <c r="B1197" s="32" t="s">
        <v>34</v>
      </c>
      <c r="C1197" s="32" t="s">
        <v>23</v>
      </c>
      <c r="D1197" s="32" t="s">
        <v>24</v>
      </c>
      <c r="E1197" s="33">
        <v>5194675.9737600004</v>
      </c>
      <c r="F1197" s="33">
        <v>4155740.7790080006</v>
      </c>
      <c r="G1197" s="34" t="str">
        <f t="shared" si="54"/>
        <v>Esta perdido</v>
      </c>
      <c r="H1197" s="34">
        <f t="shared" si="55"/>
        <v>1383861.6794096641</v>
      </c>
      <c r="I1197" s="34" t="str">
        <f t="shared" si="56"/>
        <v>DEBE PROMOVERSE</v>
      </c>
    </row>
    <row r="1198" spans="1:9" x14ac:dyDescent="0.35">
      <c r="A1198" s="31">
        <v>38138</v>
      </c>
      <c r="B1198" s="32" t="s">
        <v>41</v>
      </c>
      <c r="C1198" s="32" t="s">
        <v>26</v>
      </c>
      <c r="D1198" s="32" t="s">
        <v>27</v>
      </c>
      <c r="E1198" s="33">
        <v>2623914.3148399997</v>
      </c>
      <c r="F1198" s="33">
        <v>131195.715742</v>
      </c>
      <c r="G1198" s="34" t="str">
        <f t="shared" si="54"/>
        <v>Esta perdido</v>
      </c>
      <c r="H1198" s="34">
        <f t="shared" si="55"/>
        <v>0</v>
      </c>
      <c r="I1198" s="34" t="str">
        <f t="shared" si="56"/>
        <v>DEBE PROMOVERSE</v>
      </c>
    </row>
    <row r="1199" spans="1:9" x14ac:dyDescent="0.35">
      <c r="A1199" s="31">
        <v>38138</v>
      </c>
      <c r="B1199" s="32" t="s">
        <v>40</v>
      </c>
      <c r="C1199" s="32" t="s">
        <v>26</v>
      </c>
      <c r="D1199" s="32" t="s">
        <v>28</v>
      </c>
      <c r="E1199" s="33">
        <v>98996040</v>
      </c>
      <c r="F1199" s="33">
        <v>16829326.800000001</v>
      </c>
      <c r="G1199" s="34" t="str">
        <f t="shared" si="54"/>
        <v>Esta perdido</v>
      </c>
      <c r="H1199" s="34">
        <f t="shared" si="55"/>
        <v>0</v>
      </c>
      <c r="I1199" s="34">
        <f t="shared" si="56"/>
        <v>82166713.200000003</v>
      </c>
    </row>
    <row r="1200" spans="1:9" x14ac:dyDescent="0.35">
      <c r="A1200" s="31">
        <v>38138</v>
      </c>
      <c r="B1200" s="32" t="s">
        <v>33</v>
      </c>
      <c r="C1200" s="32" t="s">
        <v>16</v>
      </c>
      <c r="D1200" s="32" t="s">
        <v>14</v>
      </c>
      <c r="E1200" s="33">
        <v>10708267.88304</v>
      </c>
      <c r="F1200" s="33">
        <v>1070826.7883039999</v>
      </c>
      <c r="G1200" s="34" t="str">
        <f t="shared" si="54"/>
        <v>Esta perdido</v>
      </c>
      <c r="H1200" s="34">
        <f t="shared" si="55"/>
        <v>599663.00145024003</v>
      </c>
      <c r="I1200" s="34" t="str">
        <f t="shared" si="56"/>
        <v>DEBE PROMOVERSE</v>
      </c>
    </row>
    <row r="1201" spans="1:9" x14ac:dyDescent="0.35">
      <c r="A1201" s="31">
        <v>38138</v>
      </c>
      <c r="B1201" s="32" t="s">
        <v>25</v>
      </c>
      <c r="C1201" s="32" t="s">
        <v>30</v>
      </c>
      <c r="D1201" s="32" t="s">
        <v>17</v>
      </c>
      <c r="E1201" s="33">
        <v>201962591.99999979</v>
      </c>
      <c r="F1201" s="33">
        <v>34333640.639999963</v>
      </c>
      <c r="G1201" s="34" t="str">
        <f t="shared" si="54"/>
        <v>Esta perdido</v>
      </c>
      <c r="H1201" s="34">
        <f t="shared" si="55"/>
        <v>0</v>
      </c>
      <c r="I1201" s="34">
        <f t="shared" si="56"/>
        <v>167628951.35999984</v>
      </c>
    </row>
    <row r="1202" spans="1:9" x14ac:dyDescent="0.35">
      <c r="A1202" s="31">
        <v>38138</v>
      </c>
      <c r="B1202" s="32" t="s">
        <v>36</v>
      </c>
      <c r="C1202" s="32" t="s">
        <v>31</v>
      </c>
      <c r="D1202" s="32" t="s">
        <v>19</v>
      </c>
      <c r="E1202" s="33">
        <v>28420510.300000001</v>
      </c>
      <c r="F1202" s="33">
        <v>3836768.8905000002</v>
      </c>
      <c r="G1202" s="34" t="str">
        <f t="shared" si="54"/>
        <v>Esta perdido</v>
      </c>
      <c r="H1202" s="34">
        <f t="shared" si="55"/>
        <v>0</v>
      </c>
      <c r="I1202" s="34" t="str">
        <f t="shared" si="56"/>
        <v>DEBE PROMOVERSE</v>
      </c>
    </row>
    <row r="1203" spans="1:9" x14ac:dyDescent="0.35">
      <c r="A1203" s="31">
        <v>38138</v>
      </c>
      <c r="B1203" s="32" t="s">
        <v>37</v>
      </c>
      <c r="C1203" s="32" t="s">
        <v>43</v>
      </c>
      <c r="D1203" s="32" t="s">
        <v>22</v>
      </c>
      <c r="E1203" s="33">
        <v>5513591.9092799993</v>
      </c>
      <c r="F1203" s="33">
        <v>4410873.5274239993</v>
      </c>
      <c r="G1203" s="34" t="str">
        <f t="shared" si="54"/>
        <v>Esta perdido</v>
      </c>
      <c r="H1203" s="34">
        <f t="shared" si="55"/>
        <v>0</v>
      </c>
      <c r="I1203" s="34" t="str">
        <f t="shared" si="56"/>
        <v>DEBE PROMOVERSE</v>
      </c>
    </row>
    <row r="1204" spans="1:9" x14ac:dyDescent="0.35">
      <c r="A1204" s="31">
        <v>38138</v>
      </c>
      <c r="B1204" s="32" t="s">
        <v>35</v>
      </c>
      <c r="C1204" s="32" t="s">
        <v>13</v>
      </c>
      <c r="D1204" s="32" t="s">
        <v>24</v>
      </c>
      <c r="E1204" s="33">
        <v>2783372.2826</v>
      </c>
      <c r="F1204" s="33">
        <v>139168.61413</v>
      </c>
      <c r="G1204" s="34" t="str">
        <f t="shared" si="54"/>
        <v>Esta perdido</v>
      </c>
      <c r="H1204" s="34">
        <f t="shared" si="55"/>
        <v>0</v>
      </c>
      <c r="I1204" s="34" t="str">
        <f t="shared" si="56"/>
        <v>DEBE PROMOVERSE</v>
      </c>
    </row>
    <row r="1205" spans="1:9" x14ac:dyDescent="0.35">
      <c r="A1205" s="31">
        <v>38138</v>
      </c>
      <c r="B1205" s="32" t="s">
        <v>38</v>
      </c>
      <c r="C1205" s="32" t="s">
        <v>18</v>
      </c>
      <c r="D1205" s="32" t="s">
        <v>27</v>
      </c>
      <c r="E1205" s="33">
        <v>104951807.99999988</v>
      </c>
      <c r="F1205" s="33">
        <v>17841807.359999981</v>
      </c>
      <c r="G1205" s="34" t="str">
        <f t="shared" si="54"/>
        <v>Esta perdido</v>
      </c>
      <c r="H1205" s="34">
        <f t="shared" si="55"/>
        <v>0</v>
      </c>
      <c r="I1205" s="34">
        <f t="shared" si="56"/>
        <v>87110000.639999896</v>
      </c>
    </row>
    <row r="1206" spans="1:9" x14ac:dyDescent="0.35">
      <c r="A1206" s="31">
        <v>38138</v>
      </c>
      <c r="B1206" s="32" t="s">
        <v>32</v>
      </c>
      <c r="C1206" s="32" t="s">
        <v>21</v>
      </c>
      <c r="D1206" s="32" t="s">
        <v>28</v>
      </c>
      <c r="E1206" s="33">
        <v>11346099.754079988</v>
      </c>
      <c r="F1206" s="33">
        <v>1134609.9754079988</v>
      </c>
      <c r="G1206" s="34" t="str">
        <f t="shared" si="54"/>
        <v>Esta perdido</v>
      </c>
      <c r="H1206" s="34">
        <f t="shared" si="55"/>
        <v>0</v>
      </c>
      <c r="I1206" s="34" t="str">
        <f t="shared" si="56"/>
        <v>DEBE PROMOVERSE</v>
      </c>
    </row>
    <row r="1207" spans="1:9" x14ac:dyDescent="0.35">
      <c r="A1207" s="31">
        <v>38138</v>
      </c>
      <c r="B1207" s="32" t="s">
        <v>12</v>
      </c>
      <c r="C1207" s="32" t="s">
        <v>23</v>
      </c>
      <c r="D1207" s="32" t="s">
        <v>14</v>
      </c>
      <c r="E1207" s="33">
        <v>213874127.99999997</v>
      </c>
      <c r="F1207" s="33">
        <v>36358601.759999998</v>
      </c>
      <c r="G1207" s="34" t="str">
        <f t="shared" si="54"/>
        <v>Esta perdido</v>
      </c>
      <c r="H1207" s="34">
        <f t="shared" si="55"/>
        <v>12107414.386079999</v>
      </c>
      <c r="I1207" s="34">
        <f t="shared" si="56"/>
        <v>177515526.23999998</v>
      </c>
    </row>
    <row r="1208" spans="1:9" x14ac:dyDescent="0.35">
      <c r="A1208" s="31">
        <v>38138</v>
      </c>
      <c r="B1208" s="32" t="s">
        <v>29</v>
      </c>
      <c r="C1208" s="32" t="s">
        <v>26</v>
      </c>
      <c r="D1208" s="32" t="s">
        <v>17</v>
      </c>
      <c r="E1208" s="33">
        <v>30080404.899999972</v>
      </c>
      <c r="F1208" s="33">
        <v>4512060.7349999957</v>
      </c>
      <c r="G1208" s="34" t="str">
        <f t="shared" si="54"/>
        <v>Esta perdido</v>
      </c>
      <c r="H1208" s="34">
        <f t="shared" si="55"/>
        <v>0</v>
      </c>
      <c r="I1208" s="34">
        <f t="shared" si="56"/>
        <v>25568344.164999977</v>
      </c>
    </row>
    <row r="1209" spans="1:9" x14ac:dyDescent="0.35">
      <c r="A1209" s="31">
        <v>38138</v>
      </c>
      <c r="B1209" s="32" t="s">
        <v>34</v>
      </c>
      <c r="C1209" s="32" t="s">
        <v>16</v>
      </c>
      <c r="D1209" s="32" t="s">
        <v>19</v>
      </c>
      <c r="E1209" s="33">
        <v>5832507.8448000001</v>
      </c>
      <c r="F1209" s="33">
        <v>4666006.2758400002</v>
      </c>
      <c r="G1209" s="34" t="str">
        <f t="shared" si="54"/>
        <v>Esta perdido</v>
      </c>
      <c r="H1209" s="34">
        <f t="shared" si="55"/>
        <v>1553780.0898547198</v>
      </c>
      <c r="I1209" s="34" t="str">
        <f t="shared" si="56"/>
        <v>DEBE PROMOVERSE</v>
      </c>
    </row>
    <row r="1210" spans="1:9" x14ac:dyDescent="0.35">
      <c r="A1210" s="31">
        <v>38138</v>
      </c>
      <c r="B1210" s="32" t="s">
        <v>41</v>
      </c>
      <c r="C1210" s="32" t="s">
        <v>30</v>
      </c>
      <c r="D1210" s="32" t="s">
        <v>22</v>
      </c>
      <c r="E1210" s="33">
        <v>2942830.2503599999</v>
      </c>
      <c r="F1210" s="33">
        <v>147141.512518</v>
      </c>
      <c r="G1210" s="34" t="str">
        <f t="shared" si="54"/>
        <v>Esta perdido</v>
      </c>
      <c r="H1210" s="34">
        <f t="shared" si="55"/>
        <v>0</v>
      </c>
      <c r="I1210" s="34" t="str">
        <f t="shared" si="56"/>
        <v>DEBE PROMOVERSE</v>
      </c>
    </row>
    <row r="1211" spans="1:9" x14ac:dyDescent="0.35">
      <c r="A1211" s="31">
        <v>38138</v>
      </c>
      <c r="B1211" s="32" t="s">
        <v>40</v>
      </c>
      <c r="C1211" s="32" t="s">
        <v>31</v>
      </c>
      <c r="D1211" s="32" t="s">
        <v>24</v>
      </c>
      <c r="E1211" s="33">
        <v>110907576</v>
      </c>
      <c r="F1211" s="33">
        <v>18854287.920000002</v>
      </c>
      <c r="G1211" s="34" t="str">
        <f t="shared" si="54"/>
        <v>Esta perdido</v>
      </c>
      <c r="H1211" s="34">
        <f t="shared" si="55"/>
        <v>0</v>
      </c>
      <c r="I1211" s="34">
        <f t="shared" si="56"/>
        <v>92053288.079999998</v>
      </c>
    </row>
    <row r="1212" spans="1:9" x14ac:dyDescent="0.35">
      <c r="A1212" s="31">
        <v>38138</v>
      </c>
      <c r="B1212" s="32" t="s">
        <v>33</v>
      </c>
      <c r="C1212" s="32" t="s">
        <v>43</v>
      </c>
      <c r="D1212" s="32" t="s">
        <v>27</v>
      </c>
      <c r="E1212" s="33">
        <v>11983931.625119999</v>
      </c>
      <c r="F1212" s="33">
        <v>1198393.162512</v>
      </c>
      <c r="G1212" s="34" t="str">
        <f t="shared" si="54"/>
        <v>Esta perdido</v>
      </c>
      <c r="H1212" s="34">
        <f t="shared" si="55"/>
        <v>671100.17100672005</v>
      </c>
      <c r="I1212" s="34" t="str">
        <f t="shared" si="56"/>
        <v>DEBE PROMOVERSE</v>
      </c>
    </row>
    <row r="1213" spans="1:9" x14ac:dyDescent="0.35">
      <c r="A1213" s="31">
        <v>38138</v>
      </c>
      <c r="B1213" s="32" t="s">
        <v>25</v>
      </c>
      <c r="C1213" s="32" t="s">
        <v>13</v>
      </c>
      <c r="D1213" s="32" t="s">
        <v>28</v>
      </c>
      <c r="E1213" s="33">
        <v>225785664</v>
      </c>
      <c r="F1213" s="33">
        <v>38383562.880000003</v>
      </c>
      <c r="G1213" s="34" t="str">
        <f t="shared" si="54"/>
        <v>Esta perdido</v>
      </c>
      <c r="H1213" s="34">
        <f t="shared" si="55"/>
        <v>0</v>
      </c>
      <c r="I1213" s="34">
        <f t="shared" si="56"/>
        <v>187402101.12</v>
      </c>
    </row>
    <row r="1214" spans="1:9" x14ac:dyDescent="0.35">
      <c r="A1214" s="31">
        <v>38138</v>
      </c>
      <c r="B1214" s="32" t="s">
        <v>36</v>
      </c>
      <c r="C1214" s="32" t="s">
        <v>39</v>
      </c>
      <c r="D1214" s="32" t="s">
        <v>14</v>
      </c>
      <c r="E1214" s="33">
        <v>31740299.5</v>
      </c>
      <c r="F1214" s="33">
        <v>4761044.9249999998</v>
      </c>
      <c r="G1214" s="34" t="str">
        <f t="shared" si="54"/>
        <v>Esta perdido</v>
      </c>
      <c r="H1214" s="34">
        <f t="shared" si="55"/>
        <v>0</v>
      </c>
      <c r="I1214" s="34">
        <f t="shared" si="56"/>
        <v>26979254.574999999</v>
      </c>
    </row>
    <row r="1215" spans="1:9" x14ac:dyDescent="0.35">
      <c r="A1215" s="31">
        <v>38138</v>
      </c>
      <c r="B1215" s="32" t="s">
        <v>37</v>
      </c>
      <c r="C1215" s="32" t="s">
        <v>18</v>
      </c>
      <c r="D1215" s="32" t="s">
        <v>17</v>
      </c>
      <c r="E1215" s="33">
        <v>6151423.7803199999</v>
      </c>
      <c r="F1215" s="33">
        <v>4921139.0242560003</v>
      </c>
      <c r="G1215" s="34" t="str">
        <f t="shared" si="54"/>
        <v>Esta perdido</v>
      </c>
      <c r="H1215" s="34">
        <f t="shared" si="55"/>
        <v>0</v>
      </c>
      <c r="I1215" s="34" t="str">
        <f t="shared" si="56"/>
        <v>DEBE PROMOVERSE</v>
      </c>
    </row>
    <row r="1216" spans="1:9" x14ac:dyDescent="0.35">
      <c r="A1216" s="31">
        <v>38138</v>
      </c>
      <c r="B1216" s="32" t="s">
        <v>35</v>
      </c>
      <c r="C1216" s="32" t="s">
        <v>21</v>
      </c>
      <c r="D1216" s="32" t="s">
        <v>19</v>
      </c>
      <c r="E1216" s="33">
        <v>3102288.2181200003</v>
      </c>
      <c r="F1216" s="33">
        <v>155114.41090600003</v>
      </c>
      <c r="G1216" s="34" t="str">
        <f t="shared" si="54"/>
        <v>Esta perdido</v>
      </c>
      <c r="H1216" s="34">
        <f t="shared" si="55"/>
        <v>0</v>
      </c>
      <c r="I1216" s="34" t="str">
        <f t="shared" si="56"/>
        <v>DEBE PROMOVERSE</v>
      </c>
    </row>
    <row r="1217" spans="1:9" x14ac:dyDescent="0.35">
      <c r="A1217" s="31">
        <v>38138</v>
      </c>
      <c r="B1217" s="32" t="s">
        <v>42</v>
      </c>
      <c r="C1217" s="32" t="s">
        <v>23</v>
      </c>
      <c r="D1217" s="32" t="s">
        <v>22</v>
      </c>
      <c r="E1217" s="33">
        <v>116863344</v>
      </c>
      <c r="F1217" s="33">
        <v>19866768.48</v>
      </c>
      <c r="G1217" s="34" t="str">
        <f t="shared" si="54"/>
        <v>Esta perdido</v>
      </c>
      <c r="H1217" s="34">
        <f t="shared" si="55"/>
        <v>0</v>
      </c>
      <c r="I1217" s="34">
        <f t="shared" si="56"/>
        <v>96996575.519999996</v>
      </c>
    </row>
    <row r="1218" spans="1:9" x14ac:dyDescent="0.35">
      <c r="A1218" s="31">
        <v>38138</v>
      </c>
      <c r="B1218" s="32" t="s">
        <v>20</v>
      </c>
      <c r="C1218" s="32" t="s">
        <v>26</v>
      </c>
      <c r="D1218" s="32" t="s">
        <v>24</v>
      </c>
      <c r="E1218" s="33">
        <v>12621763.496160001</v>
      </c>
      <c r="F1218" s="33">
        <v>1262176.3496160002</v>
      </c>
      <c r="G1218" s="34" t="str">
        <f t="shared" si="54"/>
        <v>Esta perdido</v>
      </c>
      <c r="H1218" s="34">
        <f t="shared" si="55"/>
        <v>0</v>
      </c>
      <c r="I1218" s="34" t="str">
        <f t="shared" si="56"/>
        <v>DEBE PROMOVERSE</v>
      </c>
    </row>
    <row r="1219" spans="1:9" x14ac:dyDescent="0.35">
      <c r="A1219" s="31">
        <v>38138</v>
      </c>
      <c r="B1219" s="32" t="s">
        <v>15</v>
      </c>
      <c r="C1219" s="32" t="s">
        <v>16</v>
      </c>
      <c r="D1219" s="32" t="s">
        <v>27</v>
      </c>
      <c r="E1219" s="33">
        <v>237697200</v>
      </c>
      <c r="F1219" s="33">
        <v>40408524</v>
      </c>
      <c r="G1219" s="34" t="str">
        <f t="shared" si="54"/>
        <v>Lo encontramos</v>
      </c>
      <c r="H1219" s="34">
        <f t="shared" si="55"/>
        <v>22628773.440000001</v>
      </c>
      <c r="I1219" s="34">
        <f t="shared" si="56"/>
        <v>197288676</v>
      </c>
    </row>
    <row r="1220" spans="1:9" x14ac:dyDescent="0.35">
      <c r="A1220" s="31">
        <v>38138</v>
      </c>
      <c r="B1220" s="32" t="s">
        <v>38</v>
      </c>
      <c r="C1220" s="32" t="s">
        <v>30</v>
      </c>
      <c r="D1220" s="32" t="s">
        <v>28</v>
      </c>
      <c r="E1220" s="33">
        <v>33400194.100000001</v>
      </c>
      <c r="F1220" s="33">
        <v>5010029.1150000002</v>
      </c>
      <c r="G1220" s="34" t="str">
        <f t="shared" ref="G1220:G1283" si="57">IF(AND(B1220="Sánchez",F1220&gt;5000000,C1220="Zona F"),"Lo encontramos","Esta perdido")</f>
        <v>Esta perdido</v>
      </c>
      <c r="H1220" s="34">
        <f t="shared" ref="H1220:H1283" si="58">IF(OR(B1220="Pineda",B1220="Bonilla"),F1220*33.3%,IF(OR(B1220="Sánchez",B1220="Martínez"),F1220*56%,0))</f>
        <v>0</v>
      </c>
      <c r="I1220" s="34">
        <f t="shared" ref="I1220:I1283" si="59">IF((E1220+F1220)&lt;34000000,"DEBE PROMOVERSE",E1220-F1220)</f>
        <v>28390164.984999999</v>
      </c>
    </row>
    <row r="1221" spans="1:9" x14ac:dyDescent="0.35">
      <c r="A1221" s="31">
        <v>38138</v>
      </c>
      <c r="B1221" s="32" t="s">
        <v>32</v>
      </c>
      <c r="C1221" s="32" t="s">
        <v>31</v>
      </c>
      <c r="D1221" s="32" t="s">
        <v>14</v>
      </c>
      <c r="E1221" s="33">
        <v>6470339.7158399997</v>
      </c>
      <c r="F1221" s="33">
        <v>5176271.7726720003</v>
      </c>
      <c r="G1221" s="34" t="str">
        <f t="shared" si="57"/>
        <v>Esta perdido</v>
      </c>
      <c r="H1221" s="34">
        <f t="shared" si="58"/>
        <v>0</v>
      </c>
      <c r="I1221" s="34" t="str">
        <f t="shared" si="59"/>
        <v>DEBE PROMOVERSE</v>
      </c>
    </row>
    <row r="1222" spans="1:9" x14ac:dyDescent="0.35">
      <c r="A1222" s="31">
        <v>38138</v>
      </c>
      <c r="B1222" s="32" t="s">
        <v>12</v>
      </c>
      <c r="C1222" s="32" t="s">
        <v>43</v>
      </c>
      <c r="D1222" s="32" t="s">
        <v>17</v>
      </c>
      <c r="E1222" s="33">
        <v>3261746.1858799998</v>
      </c>
      <c r="F1222" s="33">
        <v>163087.30929400001</v>
      </c>
      <c r="G1222" s="34" t="str">
        <f t="shared" si="57"/>
        <v>Esta perdido</v>
      </c>
      <c r="H1222" s="34">
        <f t="shared" si="58"/>
        <v>54308.073994901999</v>
      </c>
      <c r="I1222" s="34" t="str">
        <f t="shared" si="59"/>
        <v>DEBE PROMOVERSE</v>
      </c>
    </row>
    <row r="1223" spans="1:9" x14ac:dyDescent="0.35">
      <c r="A1223" s="31">
        <v>38138</v>
      </c>
      <c r="B1223" s="32" t="s">
        <v>29</v>
      </c>
      <c r="C1223" s="32" t="s">
        <v>13</v>
      </c>
      <c r="D1223" s="32" t="s">
        <v>19</v>
      </c>
      <c r="E1223" s="33">
        <v>122819112</v>
      </c>
      <c r="F1223" s="33">
        <v>20879249.040000003</v>
      </c>
      <c r="G1223" s="34" t="str">
        <f t="shared" si="57"/>
        <v>Esta perdido</v>
      </c>
      <c r="H1223" s="34">
        <f t="shared" si="58"/>
        <v>0</v>
      </c>
      <c r="I1223" s="34">
        <f t="shared" si="59"/>
        <v>101939862.95999999</v>
      </c>
    </row>
    <row r="1224" spans="1:9" x14ac:dyDescent="0.35">
      <c r="A1224" s="31">
        <v>38138</v>
      </c>
      <c r="B1224" s="32" t="s">
        <v>34</v>
      </c>
      <c r="C1224" s="32" t="s">
        <v>39</v>
      </c>
      <c r="D1224" s="32" t="s">
        <v>22</v>
      </c>
      <c r="E1224" s="33">
        <v>1341683.8400000001</v>
      </c>
      <c r="F1224" s="33">
        <v>67084.19200000001</v>
      </c>
      <c r="G1224" s="34" t="str">
        <f t="shared" si="57"/>
        <v>Esta perdido</v>
      </c>
      <c r="H1224" s="34">
        <f t="shared" si="58"/>
        <v>22339.035936</v>
      </c>
      <c r="I1224" s="34" t="str">
        <f t="shared" si="59"/>
        <v>DEBE PROMOVERSE</v>
      </c>
    </row>
    <row r="1225" spans="1:9" x14ac:dyDescent="0.35">
      <c r="A1225" s="31">
        <v>38138</v>
      </c>
      <c r="B1225" s="32" t="s">
        <v>41</v>
      </c>
      <c r="C1225" s="32" t="s">
        <v>18</v>
      </c>
      <c r="D1225" s="32" t="s">
        <v>24</v>
      </c>
      <c r="E1225" s="33">
        <v>29328479.999999996</v>
      </c>
      <c r="F1225" s="33">
        <v>3959344.8</v>
      </c>
      <c r="G1225" s="34" t="str">
        <f t="shared" si="57"/>
        <v>Esta perdido</v>
      </c>
      <c r="H1225" s="34">
        <f t="shared" si="58"/>
        <v>0</v>
      </c>
      <c r="I1225" s="34" t="str">
        <f t="shared" si="59"/>
        <v>DEBE PROMOVERSE</v>
      </c>
    </row>
    <row r="1226" spans="1:9" x14ac:dyDescent="0.35">
      <c r="A1226" s="31">
        <v>38138</v>
      </c>
      <c r="B1226" s="32" t="s">
        <v>40</v>
      </c>
      <c r="C1226" s="32" t="s">
        <v>21</v>
      </c>
      <c r="D1226" s="32" t="s">
        <v>27</v>
      </c>
      <c r="E1226" s="33">
        <v>4682356</v>
      </c>
      <c r="F1226" s="33">
        <v>234117.80000000002</v>
      </c>
      <c r="G1226" s="34" t="str">
        <f t="shared" si="57"/>
        <v>Esta perdido</v>
      </c>
      <c r="H1226" s="34">
        <f t="shared" si="58"/>
        <v>0</v>
      </c>
      <c r="I1226" s="34" t="str">
        <f t="shared" si="59"/>
        <v>DEBE PROMOVERSE</v>
      </c>
    </row>
    <row r="1227" spans="1:9" x14ac:dyDescent="0.35">
      <c r="A1227" s="31">
        <v>38138</v>
      </c>
      <c r="B1227" s="32" t="s">
        <v>33</v>
      </c>
      <c r="C1227" s="32" t="s">
        <v>23</v>
      </c>
      <c r="D1227" s="32" t="s">
        <v>28</v>
      </c>
      <c r="E1227" s="33">
        <v>1014012.2608</v>
      </c>
      <c r="F1227" s="33">
        <v>50700.613040000004</v>
      </c>
      <c r="G1227" s="34" t="str">
        <f t="shared" si="57"/>
        <v>Esta perdido</v>
      </c>
      <c r="H1227" s="34">
        <f t="shared" si="58"/>
        <v>28392.343302400004</v>
      </c>
      <c r="I1227" s="34" t="str">
        <f t="shared" si="59"/>
        <v>DEBE PROMOVERSE</v>
      </c>
    </row>
    <row r="1228" spans="1:9" x14ac:dyDescent="0.35">
      <c r="A1228" s="31">
        <v>38138</v>
      </c>
      <c r="B1228" s="32" t="s">
        <v>25</v>
      </c>
      <c r="C1228" s="32" t="s">
        <v>26</v>
      </c>
      <c r="D1228" s="32" t="s">
        <v>14</v>
      </c>
      <c r="E1228" s="33">
        <v>564201.18720000004</v>
      </c>
      <c r="F1228" s="33">
        <v>5642.0118720000009</v>
      </c>
      <c r="G1228" s="34" t="str">
        <f t="shared" si="57"/>
        <v>Esta perdido</v>
      </c>
      <c r="H1228" s="34">
        <f t="shared" si="58"/>
        <v>0</v>
      </c>
      <c r="I1228" s="34" t="str">
        <f t="shared" si="59"/>
        <v>DEBE PROMOVERSE</v>
      </c>
    </row>
    <row r="1229" spans="1:9" x14ac:dyDescent="0.35">
      <c r="A1229" s="31">
        <v>38138</v>
      </c>
      <c r="B1229" s="32" t="s">
        <v>36</v>
      </c>
      <c r="C1229" s="32" t="s">
        <v>26</v>
      </c>
      <c r="D1229" s="32" t="s">
        <v>17</v>
      </c>
      <c r="E1229" s="33">
        <v>23209200</v>
      </c>
      <c r="F1229" s="33">
        <v>3133242</v>
      </c>
      <c r="G1229" s="34" t="str">
        <f t="shared" si="57"/>
        <v>Esta perdido</v>
      </c>
      <c r="H1229" s="34">
        <f t="shared" si="58"/>
        <v>0</v>
      </c>
      <c r="I1229" s="34" t="str">
        <f t="shared" si="59"/>
        <v>DEBE PROMOVERSE</v>
      </c>
    </row>
    <row r="1230" spans="1:9" x14ac:dyDescent="0.35">
      <c r="A1230" s="31">
        <v>38138</v>
      </c>
      <c r="B1230" s="32" t="s">
        <v>37</v>
      </c>
      <c r="C1230" s="32" t="s">
        <v>16</v>
      </c>
      <c r="D1230" s="32" t="s">
        <v>19</v>
      </c>
      <c r="E1230" s="33">
        <v>2714365.2031999999</v>
      </c>
      <c r="F1230" s="33">
        <v>135718.26016000001</v>
      </c>
      <c r="G1230" s="34" t="str">
        <f t="shared" si="57"/>
        <v>Esta perdido</v>
      </c>
      <c r="H1230" s="34">
        <f t="shared" si="58"/>
        <v>0</v>
      </c>
      <c r="I1230" s="34" t="str">
        <f t="shared" si="59"/>
        <v>DEBE PROMOVERSE</v>
      </c>
    </row>
    <row r="1231" spans="1:9" x14ac:dyDescent="0.35">
      <c r="A1231" s="31">
        <v>38138</v>
      </c>
      <c r="B1231" s="32" t="s">
        <v>35</v>
      </c>
      <c r="C1231" s="32" t="s">
        <v>30</v>
      </c>
      <c r="D1231" s="32" t="s">
        <v>22</v>
      </c>
      <c r="E1231" s="33">
        <v>54963360</v>
      </c>
      <c r="F1231" s="33">
        <v>9343771.2000000011</v>
      </c>
      <c r="G1231" s="34" t="str">
        <f t="shared" si="57"/>
        <v>Esta perdido</v>
      </c>
      <c r="H1231" s="34">
        <f t="shared" si="58"/>
        <v>0</v>
      </c>
      <c r="I1231" s="34">
        <f t="shared" si="59"/>
        <v>45619588.799999997</v>
      </c>
    </row>
    <row r="1232" spans="1:9" x14ac:dyDescent="0.35">
      <c r="A1232" s="31">
        <v>38138</v>
      </c>
      <c r="B1232" s="32" t="s">
        <v>38</v>
      </c>
      <c r="C1232" s="32" t="s">
        <v>31</v>
      </c>
      <c r="D1232" s="32" t="s">
        <v>24</v>
      </c>
      <c r="E1232" s="33">
        <v>8254624</v>
      </c>
      <c r="F1232" s="33">
        <v>6603699.2000000002</v>
      </c>
      <c r="G1232" s="34" t="str">
        <f t="shared" si="57"/>
        <v>Esta perdido</v>
      </c>
      <c r="H1232" s="34">
        <f t="shared" si="58"/>
        <v>0</v>
      </c>
      <c r="I1232" s="34" t="str">
        <f t="shared" si="59"/>
        <v>DEBE PROMOVERSE</v>
      </c>
    </row>
    <row r="1233" spans="1:9" x14ac:dyDescent="0.35">
      <c r="A1233" s="31">
        <v>38138</v>
      </c>
      <c r="B1233" s="32" t="s">
        <v>32</v>
      </c>
      <c r="C1233" s="32" t="s">
        <v>43</v>
      </c>
      <c r="D1233" s="32" t="s">
        <v>27</v>
      </c>
      <c r="E1233" s="33">
        <v>1700352.9424000001</v>
      </c>
      <c r="F1233" s="33">
        <v>85017.647120000009</v>
      </c>
      <c r="G1233" s="34" t="str">
        <f t="shared" si="57"/>
        <v>Esta perdido</v>
      </c>
      <c r="H1233" s="34">
        <f t="shared" si="58"/>
        <v>0</v>
      </c>
      <c r="I1233" s="34" t="str">
        <f t="shared" si="59"/>
        <v>DEBE PROMOVERSE</v>
      </c>
    </row>
    <row r="1234" spans="1:9" x14ac:dyDescent="0.35">
      <c r="A1234" s="31">
        <v>38138</v>
      </c>
      <c r="B1234" s="32" t="s">
        <v>12</v>
      </c>
      <c r="C1234" s="32" t="s">
        <v>13</v>
      </c>
      <c r="D1234" s="32" t="s">
        <v>28</v>
      </c>
      <c r="E1234" s="33">
        <v>907371.52799999993</v>
      </c>
      <c r="F1234" s="33">
        <v>9073.7152800000003</v>
      </c>
      <c r="G1234" s="34" t="str">
        <f t="shared" si="57"/>
        <v>Esta perdido</v>
      </c>
      <c r="H1234" s="34">
        <f t="shared" si="58"/>
        <v>3021.5471882399997</v>
      </c>
      <c r="I1234" s="34" t="str">
        <f t="shared" si="59"/>
        <v>DEBE PROMOVERSE</v>
      </c>
    </row>
    <row r="1235" spans="1:9" x14ac:dyDescent="0.35">
      <c r="A1235" s="31">
        <v>38138</v>
      </c>
      <c r="B1235" s="32" t="s">
        <v>29</v>
      </c>
      <c r="C1235" s="32" t="s">
        <v>18</v>
      </c>
      <c r="D1235" s="32" t="s">
        <v>14</v>
      </c>
      <c r="E1235" s="33">
        <v>10040758</v>
      </c>
      <c r="F1235" s="33">
        <v>1004075.8</v>
      </c>
      <c r="G1235" s="34" t="str">
        <f t="shared" si="57"/>
        <v>Esta perdido</v>
      </c>
      <c r="H1235" s="34">
        <f t="shared" si="58"/>
        <v>0</v>
      </c>
      <c r="I1235" s="34" t="str">
        <f t="shared" si="59"/>
        <v>DEBE PROMOVERSE</v>
      </c>
    </row>
    <row r="1236" spans="1:9" x14ac:dyDescent="0.35">
      <c r="A1236" s="31">
        <v>38138</v>
      </c>
      <c r="B1236" s="32" t="s">
        <v>34</v>
      </c>
      <c r="C1236" s="32" t="s">
        <v>21</v>
      </c>
      <c r="D1236" s="32" t="s">
        <v>17</v>
      </c>
      <c r="E1236" s="33">
        <v>38162880</v>
      </c>
      <c r="F1236" s="33">
        <v>5724432</v>
      </c>
      <c r="G1236" s="34" t="str">
        <f t="shared" si="57"/>
        <v>Esta perdido</v>
      </c>
      <c r="H1236" s="34">
        <f t="shared" si="58"/>
        <v>1906235.8559999997</v>
      </c>
      <c r="I1236" s="34">
        <f t="shared" si="59"/>
        <v>32438448</v>
      </c>
    </row>
    <row r="1237" spans="1:9" x14ac:dyDescent="0.35">
      <c r="A1237" s="31">
        <v>38138</v>
      </c>
      <c r="B1237" s="32" t="s">
        <v>41</v>
      </c>
      <c r="C1237" s="32" t="s">
        <v>23</v>
      </c>
      <c r="D1237" s="32" t="s">
        <v>19</v>
      </c>
      <c r="E1237" s="33">
        <v>4315826.7935999995</v>
      </c>
      <c r="F1237" s="33">
        <v>215791.33967999998</v>
      </c>
      <c r="G1237" s="34" t="str">
        <f t="shared" si="57"/>
        <v>Esta perdido</v>
      </c>
      <c r="H1237" s="34">
        <f t="shared" si="58"/>
        <v>0</v>
      </c>
      <c r="I1237" s="34" t="str">
        <f t="shared" si="59"/>
        <v>DEBE PROMOVERSE</v>
      </c>
    </row>
    <row r="1238" spans="1:9" x14ac:dyDescent="0.35">
      <c r="A1238" s="31">
        <v>38138</v>
      </c>
      <c r="B1238" s="32" t="s">
        <v>40</v>
      </c>
      <c r="C1238" s="32" t="s">
        <v>26</v>
      </c>
      <c r="D1238" s="32" t="s">
        <v>22</v>
      </c>
      <c r="E1238" s="33">
        <v>84870720</v>
      </c>
      <c r="F1238" s="33">
        <v>14428022.4</v>
      </c>
      <c r="G1238" s="34" t="str">
        <f t="shared" si="57"/>
        <v>Esta perdido</v>
      </c>
      <c r="H1238" s="34">
        <f t="shared" si="58"/>
        <v>0</v>
      </c>
      <c r="I1238" s="34">
        <f t="shared" si="59"/>
        <v>70442697.599999994</v>
      </c>
    </row>
    <row r="1239" spans="1:9" x14ac:dyDescent="0.35">
      <c r="A1239" s="31">
        <v>38138</v>
      </c>
      <c r="B1239" s="32" t="s">
        <v>33</v>
      </c>
      <c r="C1239" s="32" t="s">
        <v>16</v>
      </c>
      <c r="D1239" s="32" t="s">
        <v>24</v>
      </c>
      <c r="E1239" s="33">
        <v>12422270</v>
      </c>
      <c r="F1239" s="33">
        <v>1242227</v>
      </c>
      <c r="G1239" s="34" t="str">
        <f t="shared" si="57"/>
        <v>Esta perdido</v>
      </c>
      <c r="H1239" s="34">
        <f t="shared" si="58"/>
        <v>695647.12000000011</v>
      </c>
      <c r="I1239" s="34" t="str">
        <f t="shared" si="59"/>
        <v>DEBE PROMOVERSE</v>
      </c>
    </row>
    <row r="1240" spans="1:9" x14ac:dyDescent="0.35">
      <c r="A1240" s="31">
        <v>38138</v>
      </c>
      <c r="B1240" s="32" t="s">
        <v>25</v>
      </c>
      <c r="C1240" s="32" t="s">
        <v>30</v>
      </c>
      <c r="D1240" s="32" t="s">
        <v>27</v>
      </c>
      <c r="E1240" s="33">
        <v>2501083.7375999996</v>
      </c>
      <c r="F1240" s="33">
        <v>125054.18687999999</v>
      </c>
      <c r="G1240" s="34" t="str">
        <f t="shared" si="57"/>
        <v>Esta perdido</v>
      </c>
      <c r="H1240" s="34">
        <f t="shared" si="58"/>
        <v>0</v>
      </c>
      <c r="I1240" s="34" t="str">
        <f t="shared" si="59"/>
        <v>DEBE PROMOVERSE</v>
      </c>
    </row>
    <row r="1241" spans="1:9" x14ac:dyDescent="0.35">
      <c r="A1241" s="31">
        <v>38138</v>
      </c>
      <c r="B1241" s="32" t="s">
        <v>36</v>
      </c>
      <c r="C1241" s="32" t="s">
        <v>31</v>
      </c>
      <c r="D1241" s="32" t="s">
        <v>28</v>
      </c>
      <c r="E1241" s="33">
        <v>1307736.9256</v>
      </c>
      <c r="F1241" s="33">
        <v>65386.846279999998</v>
      </c>
      <c r="G1241" s="34" t="str">
        <f t="shared" si="57"/>
        <v>Esta perdido</v>
      </c>
      <c r="H1241" s="34">
        <f t="shared" si="58"/>
        <v>0</v>
      </c>
      <c r="I1241" s="34" t="str">
        <f t="shared" si="59"/>
        <v>DEBE PROMOVERSE</v>
      </c>
    </row>
    <row r="1242" spans="1:9" x14ac:dyDescent="0.35">
      <c r="A1242" s="31">
        <v>38138</v>
      </c>
      <c r="B1242" s="32" t="s">
        <v>37</v>
      </c>
      <c r="C1242" s="32" t="s">
        <v>43</v>
      </c>
      <c r="D1242" s="32" t="s">
        <v>14</v>
      </c>
      <c r="E1242" s="33">
        <v>50980320</v>
      </c>
      <c r="F1242" s="33">
        <v>8666654.4000000004</v>
      </c>
      <c r="G1242" s="34" t="str">
        <f t="shared" si="57"/>
        <v>Esta perdido</v>
      </c>
      <c r="H1242" s="34">
        <f t="shared" si="58"/>
        <v>0</v>
      </c>
      <c r="I1242" s="34">
        <f t="shared" si="59"/>
        <v>42313665.600000001</v>
      </c>
    </row>
    <row r="1243" spans="1:9" x14ac:dyDescent="0.35">
      <c r="A1243" s="31">
        <v>38138</v>
      </c>
      <c r="B1243" s="32" t="s">
        <v>35</v>
      </c>
      <c r="C1243" s="32" t="s">
        <v>13</v>
      </c>
      <c r="D1243" s="32" t="s">
        <v>17</v>
      </c>
      <c r="E1243" s="33">
        <v>5688508.1568</v>
      </c>
      <c r="F1243" s="33">
        <v>4550806.52544</v>
      </c>
      <c r="G1243" s="34" t="str">
        <f t="shared" si="57"/>
        <v>Esta perdido</v>
      </c>
      <c r="H1243" s="34">
        <f t="shared" si="58"/>
        <v>0</v>
      </c>
      <c r="I1243" s="34" t="str">
        <f t="shared" si="59"/>
        <v>DEBE PROMOVERSE</v>
      </c>
    </row>
    <row r="1244" spans="1:9" x14ac:dyDescent="0.35">
      <c r="A1244" s="31">
        <v>38138</v>
      </c>
      <c r="B1244" s="32" t="s">
        <v>42</v>
      </c>
      <c r="C1244" s="32" t="s">
        <v>39</v>
      </c>
      <c r="D1244" s="32" t="s">
        <v>19</v>
      </c>
      <c r="E1244" s="33">
        <v>110505600</v>
      </c>
      <c r="F1244" s="33">
        <v>18785952</v>
      </c>
      <c r="G1244" s="34" t="str">
        <f t="shared" si="57"/>
        <v>Esta perdido</v>
      </c>
      <c r="H1244" s="34">
        <f t="shared" si="58"/>
        <v>0</v>
      </c>
      <c r="I1244" s="34">
        <f t="shared" si="59"/>
        <v>91719648</v>
      </c>
    </row>
    <row r="1245" spans="1:9" x14ac:dyDescent="0.35">
      <c r="A1245" s="31">
        <v>38138</v>
      </c>
      <c r="B1245" s="32" t="s">
        <v>20</v>
      </c>
      <c r="C1245" s="32" t="s">
        <v>18</v>
      </c>
      <c r="D1245" s="32" t="s">
        <v>22</v>
      </c>
      <c r="E1245" s="33">
        <v>15994537.999999998</v>
      </c>
      <c r="F1245" s="33">
        <v>1599453.7999999998</v>
      </c>
      <c r="G1245" s="34" t="str">
        <f t="shared" si="57"/>
        <v>Esta perdido</v>
      </c>
      <c r="H1245" s="34">
        <f t="shared" si="58"/>
        <v>0</v>
      </c>
      <c r="I1245" s="34" t="str">
        <f t="shared" si="59"/>
        <v>DEBE PROMOVERSE</v>
      </c>
    </row>
    <row r="1246" spans="1:9" x14ac:dyDescent="0.35">
      <c r="A1246" s="31">
        <v>38138</v>
      </c>
      <c r="B1246" s="32" t="s">
        <v>15</v>
      </c>
      <c r="C1246" s="32" t="s">
        <v>21</v>
      </c>
      <c r="D1246" s="32" t="s">
        <v>24</v>
      </c>
      <c r="E1246" s="33">
        <v>3187424.4191999999</v>
      </c>
      <c r="F1246" s="33">
        <v>159371.22096000001</v>
      </c>
      <c r="G1246" s="34" t="str">
        <f t="shared" si="57"/>
        <v>Esta perdido</v>
      </c>
      <c r="H1246" s="34">
        <f t="shared" si="58"/>
        <v>89247.883737600016</v>
      </c>
      <c r="I1246" s="34" t="str">
        <f t="shared" si="59"/>
        <v>DEBE PROMOVERSE</v>
      </c>
    </row>
    <row r="1247" spans="1:9" x14ac:dyDescent="0.35">
      <c r="A1247" s="31">
        <v>38138</v>
      </c>
      <c r="B1247" s="32" t="s">
        <v>38</v>
      </c>
      <c r="C1247" s="32" t="s">
        <v>23</v>
      </c>
      <c r="D1247" s="32" t="s">
        <v>27</v>
      </c>
      <c r="E1247" s="33">
        <v>1650907.2663999998</v>
      </c>
      <c r="F1247" s="33">
        <v>82545.363320000004</v>
      </c>
      <c r="G1247" s="34" t="str">
        <f t="shared" si="57"/>
        <v>Esta perdido</v>
      </c>
      <c r="H1247" s="34">
        <f t="shared" si="58"/>
        <v>0</v>
      </c>
      <c r="I1247" s="34" t="str">
        <f t="shared" si="59"/>
        <v>DEBE PROMOVERSE</v>
      </c>
    </row>
    <row r="1248" spans="1:9" x14ac:dyDescent="0.35">
      <c r="A1248" s="31">
        <v>38138</v>
      </c>
      <c r="B1248" s="32" t="s">
        <v>32</v>
      </c>
      <c r="C1248" s="32" t="s">
        <v>26</v>
      </c>
      <c r="D1248" s="32" t="s">
        <v>28</v>
      </c>
      <c r="E1248" s="33">
        <v>17780672</v>
      </c>
      <c r="F1248" s="33">
        <v>1778067.2000000002</v>
      </c>
      <c r="G1248" s="34" t="str">
        <f t="shared" si="57"/>
        <v>Esta perdido</v>
      </c>
      <c r="H1248" s="34">
        <f t="shared" si="58"/>
        <v>0</v>
      </c>
      <c r="I1248" s="34" t="str">
        <f t="shared" si="59"/>
        <v>DEBE PROMOVERSE</v>
      </c>
    </row>
    <row r="1249" spans="1:9" x14ac:dyDescent="0.35">
      <c r="A1249" s="31">
        <v>38138</v>
      </c>
      <c r="B1249" s="32" t="s">
        <v>12</v>
      </c>
      <c r="C1249" s="32" t="s">
        <v>16</v>
      </c>
      <c r="D1249" s="32" t="s">
        <v>14</v>
      </c>
      <c r="E1249" s="33">
        <v>65934000.000000007</v>
      </c>
      <c r="F1249" s="33">
        <v>11208780.000000002</v>
      </c>
      <c r="G1249" s="34" t="str">
        <f t="shared" si="57"/>
        <v>Esta perdido</v>
      </c>
      <c r="H1249" s="34">
        <f t="shared" si="58"/>
        <v>3732523.74</v>
      </c>
      <c r="I1249" s="34">
        <f t="shared" si="59"/>
        <v>54725220.000000007</v>
      </c>
    </row>
    <row r="1250" spans="1:9" x14ac:dyDescent="0.35">
      <c r="A1250" s="31">
        <v>38138</v>
      </c>
      <c r="B1250" s="32" t="s">
        <v>29</v>
      </c>
      <c r="C1250" s="32" t="s">
        <v>30</v>
      </c>
      <c r="D1250" s="32" t="s">
        <v>17</v>
      </c>
      <c r="E1250" s="33">
        <v>7289969.7472000001</v>
      </c>
      <c r="F1250" s="33">
        <v>5831975.7977600005</v>
      </c>
      <c r="G1250" s="34" t="str">
        <f t="shared" si="57"/>
        <v>Esta perdido</v>
      </c>
      <c r="H1250" s="34">
        <f t="shared" si="58"/>
        <v>0</v>
      </c>
      <c r="I1250" s="34" t="str">
        <f t="shared" si="59"/>
        <v>DEBE PROMOVERSE</v>
      </c>
    </row>
    <row r="1251" spans="1:9" x14ac:dyDescent="0.35">
      <c r="A1251" s="31">
        <v>38138</v>
      </c>
      <c r="B1251" s="32" t="s">
        <v>34</v>
      </c>
      <c r="C1251" s="32" t="s">
        <v>31</v>
      </c>
      <c r="D1251" s="32" t="s">
        <v>19</v>
      </c>
      <c r="E1251" s="33">
        <v>140412960</v>
      </c>
      <c r="F1251" s="33">
        <v>23870203.200000003</v>
      </c>
      <c r="G1251" s="34" t="str">
        <f t="shared" si="57"/>
        <v>Esta perdido</v>
      </c>
      <c r="H1251" s="34">
        <f t="shared" si="58"/>
        <v>7948777.6655999999</v>
      </c>
      <c r="I1251" s="34">
        <f t="shared" si="59"/>
        <v>116542756.8</v>
      </c>
    </row>
    <row r="1252" spans="1:9" x14ac:dyDescent="0.35">
      <c r="A1252" s="31">
        <v>38138</v>
      </c>
      <c r="B1252" s="32" t="s">
        <v>41</v>
      </c>
      <c r="C1252" s="32" t="s">
        <v>43</v>
      </c>
      <c r="D1252" s="32" t="s">
        <v>22</v>
      </c>
      <c r="E1252" s="33">
        <v>20162184</v>
      </c>
      <c r="F1252" s="33">
        <v>2721894.8400000003</v>
      </c>
      <c r="G1252" s="34" t="str">
        <f t="shared" si="57"/>
        <v>Esta perdido</v>
      </c>
      <c r="H1252" s="34">
        <f t="shared" si="58"/>
        <v>0</v>
      </c>
      <c r="I1252" s="34" t="str">
        <f t="shared" si="59"/>
        <v>DEBE PROMOVERSE</v>
      </c>
    </row>
    <row r="1253" spans="1:9" x14ac:dyDescent="0.35">
      <c r="A1253" s="31">
        <v>38138</v>
      </c>
      <c r="B1253" s="32" t="s">
        <v>40</v>
      </c>
      <c r="C1253" s="32" t="s">
        <v>13</v>
      </c>
      <c r="D1253" s="32" t="s">
        <v>24</v>
      </c>
      <c r="E1253" s="33">
        <v>3988155.2144000004</v>
      </c>
      <c r="F1253" s="33">
        <v>199407.76072000002</v>
      </c>
      <c r="G1253" s="34" t="str">
        <f t="shared" si="57"/>
        <v>Esta perdido</v>
      </c>
      <c r="H1253" s="34">
        <f t="shared" si="58"/>
        <v>0</v>
      </c>
      <c r="I1253" s="34" t="str">
        <f t="shared" si="59"/>
        <v>DEBE PROMOVERSE</v>
      </c>
    </row>
    <row r="1254" spans="1:9" x14ac:dyDescent="0.35">
      <c r="A1254" s="31">
        <v>38138</v>
      </c>
      <c r="B1254" s="32" t="s">
        <v>33</v>
      </c>
      <c r="C1254" s="32" t="s">
        <v>39</v>
      </c>
      <c r="D1254" s="32" t="s">
        <v>27</v>
      </c>
      <c r="E1254" s="33">
        <v>2051272.6640000001</v>
      </c>
      <c r="F1254" s="33">
        <v>102563.63320000001</v>
      </c>
      <c r="G1254" s="34" t="str">
        <f t="shared" si="57"/>
        <v>Esta perdido</v>
      </c>
      <c r="H1254" s="34">
        <f t="shared" si="58"/>
        <v>57435.634592000009</v>
      </c>
      <c r="I1254" s="34" t="str">
        <f t="shared" si="59"/>
        <v>DEBE PROMOVERSE</v>
      </c>
    </row>
    <row r="1255" spans="1:9" x14ac:dyDescent="0.35">
      <c r="A1255" s="31">
        <v>38138</v>
      </c>
      <c r="B1255" s="32" t="s">
        <v>25</v>
      </c>
      <c r="C1255" s="32" t="s">
        <v>18</v>
      </c>
      <c r="D1255" s="32" t="s">
        <v>28</v>
      </c>
      <c r="E1255" s="33">
        <v>78751440</v>
      </c>
      <c r="F1255" s="33">
        <v>13387744.800000001</v>
      </c>
      <c r="G1255" s="34" t="str">
        <f t="shared" si="57"/>
        <v>Esta perdido</v>
      </c>
      <c r="H1255" s="34">
        <f t="shared" si="58"/>
        <v>0</v>
      </c>
      <c r="I1255" s="34">
        <f t="shared" si="59"/>
        <v>65363695.200000003</v>
      </c>
    </row>
    <row r="1256" spans="1:9" x14ac:dyDescent="0.35">
      <c r="A1256" s="31">
        <v>38138</v>
      </c>
      <c r="B1256" s="32" t="s">
        <v>36</v>
      </c>
      <c r="C1256" s="32" t="s">
        <v>21</v>
      </c>
      <c r="D1256" s="32" t="s">
        <v>14</v>
      </c>
      <c r="E1256" s="33">
        <v>8662651.1104000006</v>
      </c>
      <c r="F1256" s="33">
        <v>6930120.8883200008</v>
      </c>
      <c r="G1256" s="34" t="str">
        <f t="shared" si="57"/>
        <v>Esta perdido</v>
      </c>
      <c r="H1256" s="34">
        <f t="shared" si="58"/>
        <v>0</v>
      </c>
      <c r="I1256" s="34" t="str">
        <f t="shared" si="59"/>
        <v>DEBE PROMOVERSE</v>
      </c>
    </row>
    <row r="1257" spans="1:9" x14ac:dyDescent="0.35">
      <c r="A1257" s="31">
        <v>38138</v>
      </c>
      <c r="B1257" s="32" t="s">
        <v>37</v>
      </c>
      <c r="C1257" s="32" t="s">
        <v>23</v>
      </c>
      <c r="D1257" s="32" t="s">
        <v>17</v>
      </c>
      <c r="E1257" s="33">
        <v>166047840</v>
      </c>
      <c r="F1257" s="33">
        <v>28228132.800000001</v>
      </c>
      <c r="G1257" s="34" t="str">
        <f t="shared" si="57"/>
        <v>Esta perdido</v>
      </c>
      <c r="H1257" s="34">
        <f t="shared" si="58"/>
        <v>0</v>
      </c>
      <c r="I1257" s="34">
        <f t="shared" si="59"/>
        <v>137819707.19999999</v>
      </c>
    </row>
    <row r="1258" spans="1:9" x14ac:dyDescent="0.35">
      <c r="A1258" s="31">
        <v>38138</v>
      </c>
      <c r="B1258" s="32" t="s">
        <v>35</v>
      </c>
      <c r="C1258" s="32" t="s">
        <v>26</v>
      </c>
      <c r="D1258" s="32" t="s">
        <v>19</v>
      </c>
      <c r="E1258" s="33">
        <v>23734452</v>
      </c>
      <c r="F1258" s="33">
        <v>3204151.02</v>
      </c>
      <c r="G1258" s="34" t="str">
        <f t="shared" si="57"/>
        <v>Esta perdido</v>
      </c>
      <c r="H1258" s="34">
        <f t="shared" si="58"/>
        <v>0</v>
      </c>
      <c r="I1258" s="34" t="str">
        <f t="shared" si="59"/>
        <v>DEBE PROMOVERSE</v>
      </c>
    </row>
    <row r="1259" spans="1:9" x14ac:dyDescent="0.35">
      <c r="A1259" s="31">
        <v>38138</v>
      </c>
      <c r="B1259" s="32" t="s">
        <v>38</v>
      </c>
      <c r="C1259" s="32" t="s">
        <v>26</v>
      </c>
      <c r="D1259" s="32" t="s">
        <v>22</v>
      </c>
      <c r="E1259" s="33">
        <v>4674495.8959999997</v>
      </c>
      <c r="F1259" s="33">
        <v>233724.7948</v>
      </c>
      <c r="G1259" s="34" t="str">
        <f t="shared" si="57"/>
        <v>Esta perdido</v>
      </c>
      <c r="H1259" s="34">
        <f t="shared" si="58"/>
        <v>0</v>
      </c>
      <c r="I1259" s="34" t="str">
        <f t="shared" si="59"/>
        <v>DEBE PROMOVERSE</v>
      </c>
    </row>
    <row r="1260" spans="1:9" x14ac:dyDescent="0.35">
      <c r="A1260" s="31">
        <v>38138</v>
      </c>
      <c r="B1260" s="32" t="s">
        <v>32</v>
      </c>
      <c r="C1260" s="32" t="s">
        <v>16</v>
      </c>
      <c r="D1260" s="32" t="s">
        <v>24</v>
      </c>
      <c r="E1260" s="33">
        <v>2394443.0047999998</v>
      </c>
      <c r="F1260" s="33">
        <v>119722.15023999999</v>
      </c>
      <c r="G1260" s="34" t="str">
        <f t="shared" si="57"/>
        <v>Esta perdido</v>
      </c>
      <c r="H1260" s="34">
        <f t="shared" si="58"/>
        <v>0</v>
      </c>
      <c r="I1260" s="34" t="str">
        <f t="shared" si="59"/>
        <v>DEBE PROMOVERSE</v>
      </c>
    </row>
    <row r="1261" spans="1:9" x14ac:dyDescent="0.35">
      <c r="A1261" s="31">
        <v>38138</v>
      </c>
      <c r="B1261" s="32" t="s">
        <v>12</v>
      </c>
      <c r="C1261" s="32" t="s">
        <v>30</v>
      </c>
      <c r="D1261" s="32" t="s">
        <v>27</v>
      </c>
      <c r="E1261" s="33">
        <v>91568880</v>
      </c>
      <c r="F1261" s="33">
        <v>15566709.600000001</v>
      </c>
      <c r="G1261" s="34" t="str">
        <f t="shared" si="57"/>
        <v>Esta perdido</v>
      </c>
      <c r="H1261" s="34">
        <f t="shared" si="58"/>
        <v>5183714.2967999997</v>
      </c>
      <c r="I1261" s="34">
        <f t="shared" si="59"/>
        <v>76002170.400000006</v>
      </c>
    </row>
    <row r="1262" spans="1:9" x14ac:dyDescent="0.35">
      <c r="A1262" s="31">
        <v>38138</v>
      </c>
      <c r="B1262" s="32" t="s">
        <v>29</v>
      </c>
      <c r="C1262" s="32" t="s">
        <v>31</v>
      </c>
      <c r="D1262" s="32" t="s">
        <v>28</v>
      </c>
      <c r="E1262" s="33">
        <v>10035332.473599998</v>
      </c>
      <c r="F1262" s="33">
        <v>1003533.2473599999</v>
      </c>
      <c r="G1262" s="34" t="str">
        <f t="shared" si="57"/>
        <v>Esta perdido</v>
      </c>
      <c r="H1262" s="34">
        <f t="shared" si="58"/>
        <v>0</v>
      </c>
      <c r="I1262" s="34" t="str">
        <f t="shared" si="59"/>
        <v>DEBE PROMOVERSE</v>
      </c>
    </row>
    <row r="1263" spans="1:9" x14ac:dyDescent="0.35">
      <c r="A1263" s="31">
        <v>38138</v>
      </c>
      <c r="B1263" s="32" t="s">
        <v>34</v>
      </c>
      <c r="C1263" s="32" t="s">
        <v>43</v>
      </c>
      <c r="D1263" s="32" t="s">
        <v>14</v>
      </c>
      <c r="E1263" s="33">
        <v>191682720</v>
      </c>
      <c r="F1263" s="33">
        <v>32586062.400000002</v>
      </c>
      <c r="G1263" s="34" t="str">
        <f t="shared" si="57"/>
        <v>Esta perdido</v>
      </c>
      <c r="H1263" s="34">
        <f t="shared" si="58"/>
        <v>10851158.779199999</v>
      </c>
      <c r="I1263" s="34">
        <f t="shared" si="59"/>
        <v>159096657.59999999</v>
      </c>
    </row>
    <row r="1264" spans="1:9" x14ac:dyDescent="0.35">
      <c r="A1264" s="31">
        <v>38138</v>
      </c>
      <c r="B1264" s="32" t="s">
        <v>41</v>
      </c>
      <c r="C1264" s="32" t="s">
        <v>13</v>
      </c>
      <c r="D1264" s="32" t="s">
        <v>17</v>
      </c>
      <c r="E1264" s="33">
        <v>27306719.999999996</v>
      </c>
      <c r="F1264" s="33">
        <v>3686407.1999999997</v>
      </c>
      <c r="G1264" s="34" t="str">
        <f t="shared" si="57"/>
        <v>Esta perdido</v>
      </c>
      <c r="H1264" s="34">
        <f t="shared" si="58"/>
        <v>0</v>
      </c>
      <c r="I1264" s="34" t="str">
        <f t="shared" si="59"/>
        <v>DEBE PROMOVERSE</v>
      </c>
    </row>
    <row r="1265" spans="1:9" x14ac:dyDescent="0.35">
      <c r="A1265" s="31">
        <v>38138</v>
      </c>
      <c r="B1265" s="32" t="s">
        <v>40</v>
      </c>
      <c r="C1265" s="32" t="s">
        <v>18</v>
      </c>
      <c r="D1265" s="32" t="s">
        <v>19</v>
      </c>
      <c r="E1265" s="33">
        <v>5360836.5776000004</v>
      </c>
      <c r="F1265" s="33">
        <v>4288669.2620800007</v>
      </c>
      <c r="G1265" s="34" t="str">
        <f t="shared" si="57"/>
        <v>Esta perdido</v>
      </c>
      <c r="H1265" s="34">
        <f t="shared" si="58"/>
        <v>0</v>
      </c>
      <c r="I1265" s="34" t="str">
        <f t="shared" si="59"/>
        <v>DEBE PROMOVERSE</v>
      </c>
    </row>
    <row r="1266" spans="1:9" x14ac:dyDescent="0.35">
      <c r="A1266" s="31">
        <v>38138</v>
      </c>
      <c r="B1266" s="32" t="s">
        <v>33</v>
      </c>
      <c r="C1266" s="32" t="s">
        <v>21</v>
      </c>
      <c r="D1266" s="32" t="s">
        <v>22</v>
      </c>
      <c r="E1266" s="33">
        <v>2737613.3455999997</v>
      </c>
      <c r="F1266" s="33">
        <v>136880.66727999999</v>
      </c>
      <c r="G1266" s="34" t="str">
        <f t="shared" si="57"/>
        <v>Esta perdido</v>
      </c>
      <c r="H1266" s="34">
        <f t="shared" si="58"/>
        <v>76653.173676799997</v>
      </c>
      <c r="I1266" s="34" t="str">
        <f t="shared" si="59"/>
        <v>DEBE PROMOVERSE</v>
      </c>
    </row>
    <row r="1267" spans="1:9" x14ac:dyDescent="0.35">
      <c r="A1267" s="31">
        <v>38138</v>
      </c>
      <c r="B1267" s="32" t="s">
        <v>25</v>
      </c>
      <c r="C1267" s="32" t="s">
        <v>23</v>
      </c>
      <c r="D1267" s="32" t="s">
        <v>24</v>
      </c>
      <c r="E1267" s="33">
        <v>104386320</v>
      </c>
      <c r="F1267" s="33">
        <v>17745674.400000002</v>
      </c>
      <c r="G1267" s="34" t="str">
        <f t="shared" si="57"/>
        <v>Esta perdido</v>
      </c>
      <c r="H1267" s="34">
        <f t="shared" si="58"/>
        <v>0</v>
      </c>
      <c r="I1267" s="34">
        <f t="shared" si="59"/>
        <v>86640645.599999994</v>
      </c>
    </row>
    <row r="1268" spans="1:9" x14ac:dyDescent="0.35">
      <c r="A1268" s="31">
        <v>38138</v>
      </c>
      <c r="B1268" s="32" t="s">
        <v>36</v>
      </c>
      <c r="C1268" s="32" t="s">
        <v>26</v>
      </c>
      <c r="D1268" s="32" t="s">
        <v>27</v>
      </c>
      <c r="E1268" s="33">
        <v>11408013.836800002</v>
      </c>
      <c r="F1268" s="33">
        <v>1140801.3836800002</v>
      </c>
      <c r="G1268" s="34" t="str">
        <f t="shared" si="57"/>
        <v>Esta perdido</v>
      </c>
      <c r="H1268" s="34">
        <f t="shared" si="58"/>
        <v>0</v>
      </c>
      <c r="I1268" s="34" t="str">
        <f t="shared" si="59"/>
        <v>DEBE PROMOVERSE</v>
      </c>
    </row>
    <row r="1269" spans="1:9" x14ac:dyDescent="0.35">
      <c r="A1269" s="31">
        <v>38138</v>
      </c>
      <c r="B1269" s="32" t="s">
        <v>37</v>
      </c>
      <c r="C1269" s="32" t="s">
        <v>16</v>
      </c>
      <c r="D1269" s="32" t="s">
        <v>28</v>
      </c>
      <c r="E1269" s="33">
        <v>217317600</v>
      </c>
      <c r="F1269" s="33">
        <v>36943992</v>
      </c>
      <c r="G1269" s="34" t="str">
        <f t="shared" si="57"/>
        <v>Esta perdido</v>
      </c>
      <c r="H1269" s="34">
        <f t="shared" si="58"/>
        <v>0</v>
      </c>
      <c r="I1269" s="34">
        <f t="shared" si="59"/>
        <v>180373608</v>
      </c>
    </row>
    <row r="1270" spans="1:9" x14ac:dyDescent="0.35">
      <c r="A1270" s="31">
        <v>38138</v>
      </c>
      <c r="B1270" s="32" t="s">
        <v>35</v>
      </c>
      <c r="C1270" s="32" t="s">
        <v>30</v>
      </c>
      <c r="D1270" s="32" t="s">
        <v>14</v>
      </c>
      <c r="E1270" s="33">
        <v>30878988.000000004</v>
      </c>
      <c r="F1270" s="33">
        <v>4631848.2</v>
      </c>
      <c r="G1270" s="34" t="str">
        <f t="shared" si="57"/>
        <v>Esta perdido</v>
      </c>
      <c r="H1270" s="34">
        <f t="shared" si="58"/>
        <v>0</v>
      </c>
      <c r="I1270" s="34">
        <f t="shared" si="59"/>
        <v>26247139.800000004</v>
      </c>
    </row>
    <row r="1271" spans="1:9" x14ac:dyDescent="0.35">
      <c r="A1271" s="31">
        <v>38138</v>
      </c>
      <c r="B1271" s="32" t="s">
        <v>42</v>
      </c>
      <c r="C1271" s="32" t="s">
        <v>31</v>
      </c>
      <c r="D1271" s="32" t="s">
        <v>17</v>
      </c>
      <c r="E1271" s="33">
        <v>6047177.2592000002</v>
      </c>
      <c r="F1271" s="33">
        <v>4837741.80736</v>
      </c>
      <c r="G1271" s="34" t="str">
        <f t="shared" si="57"/>
        <v>Esta perdido</v>
      </c>
      <c r="H1271" s="34">
        <f t="shared" si="58"/>
        <v>0</v>
      </c>
      <c r="I1271" s="34" t="str">
        <f t="shared" si="59"/>
        <v>DEBE PROMOVERSE</v>
      </c>
    </row>
    <row r="1272" spans="1:9" x14ac:dyDescent="0.35">
      <c r="A1272" s="31">
        <v>38138</v>
      </c>
      <c r="B1272" s="32" t="s">
        <v>20</v>
      </c>
      <c r="C1272" s="32" t="s">
        <v>43</v>
      </c>
      <c r="D1272" s="32" t="s">
        <v>19</v>
      </c>
      <c r="E1272" s="33">
        <v>3080783.6864</v>
      </c>
      <c r="F1272" s="33">
        <v>154039.18432</v>
      </c>
      <c r="G1272" s="34" t="str">
        <f t="shared" si="57"/>
        <v>Esta perdido</v>
      </c>
      <c r="H1272" s="34">
        <f t="shared" si="58"/>
        <v>0</v>
      </c>
      <c r="I1272" s="34" t="str">
        <f t="shared" si="59"/>
        <v>DEBE PROMOVERSE</v>
      </c>
    </row>
    <row r="1273" spans="1:9" x14ac:dyDescent="0.35">
      <c r="A1273" s="31">
        <v>38138</v>
      </c>
      <c r="B1273" s="32" t="s">
        <v>15</v>
      </c>
      <c r="C1273" s="32" t="s">
        <v>13</v>
      </c>
      <c r="D1273" s="32" t="s">
        <v>22</v>
      </c>
      <c r="E1273" s="33">
        <v>117203760</v>
      </c>
      <c r="F1273" s="33">
        <v>19924639.200000003</v>
      </c>
      <c r="G1273" s="34" t="str">
        <f t="shared" si="57"/>
        <v>Esta perdido</v>
      </c>
      <c r="H1273" s="34">
        <f t="shared" si="58"/>
        <v>11157797.952000003</v>
      </c>
      <c r="I1273" s="34">
        <f t="shared" si="59"/>
        <v>97279120.799999997</v>
      </c>
    </row>
    <row r="1274" spans="1:9" x14ac:dyDescent="0.35">
      <c r="A1274" s="31">
        <v>38138</v>
      </c>
      <c r="B1274" s="32" t="s">
        <v>38</v>
      </c>
      <c r="C1274" s="32" t="s">
        <v>39</v>
      </c>
      <c r="D1274" s="32" t="s">
        <v>24</v>
      </c>
      <c r="E1274" s="33">
        <v>12780695.200000001</v>
      </c>
      <c r="F1274" s="33">
        <v>1278069.5200000003</v>
      </c>
      <c r="G1274" s="34" t="str">
        <f t="shared" si="57"/>
        <v>Esta perdido</v>
      </c>
      <c r="H1274" s="34">
        <f t="shared" si="58"/>
        <v>0</v>
      </c>
      <c r="I1274" s="34" t="str">
        <f t="shared" si="59"/>
        <v>DEBE PROMOVERSE</v>
      </c>
    </row>
    <row r="1275" spans="1:9" x14ac:dyDescent="0.35">
      <c r="A1275" s="31">
        <v>38138</v>
      </c>
      <c r="B1275" s="32" t="s">
        <v>32</v>
      </c>
      <c r="C1275" s="32" t="s">
        <v>18</v>
      </c>
      <c r="D1275" s="32" t="s">
        <v>27</v>
      </c>
      <c r="E1275" s="33">
        <v>242952480</v>
      </c>
      <c r="F1275" s="33">
        <v>41301921.600000001</v>
      </c>
      <c r="G1275" s="34" t="str">
        <f t="shared" si="57"/>
        <v>Esta perdido</v>
      </c>
      <c r="H1275" s="34">
        <f t="shared" si="58"/>
        <v>0</v>
      </c>
      <c r="I1275" s="34">
        <f t="shared" si="59"/>
        <v>201650558.40000001</v>
      </c>
    </row>
    <row r="1276" spans="1:9" x14ac:dyDescent="0.35">
      <c r="A1276" s="31">
        <v>38138</v>
      </c>
      <c r="B1276" s="32" t="s">
        <v>12</v>
      </c>
      <c r="C1276" s="32" t="s">
        <v>21</v>
      </c>
      <c r="D1276" s="32" t="s">
        <v>28</v>
      </c>
      <c r="E1276" s="33">
        <v>34451256</v>
      </c>
      <c r="F1276" s="33">
        <v>5167688.3999999994</v>
      </c>
      <c r="G1276" s="34" t="str">
        <f t="shared" si="57"/>
        <v>Esta perdido</v>
      </c>
      <c r="H1276" s="34">
        <f t="shared" si="58"/>
        <v>1720840.2371999996</v>
      </c>
      <c r="I1276" s="34">
        <f t="shared" si="59"/>
        <v>29283567.600000001</v>
      </c>
    </row>
    <row r="1277" spans="1:9" x14ac:dyDescent="0.35">
      <c r="A1277" s="31">
        <v>38138</v>
      </c>
      <c r="B1277" s="32" t="s">
        <v>29</v>
      </c>
      <c r="C1277" s="32" t="s">
        <v>23</v>
      </c>
      <c r="D1277" s="32" t="s">
        <v>14</v>
      </c>
      <c r="E1277" s="33">
        <v>6733517.9408</v>
      </c>
      <c r="F1277" s="33">
        <v>5386814.3526400002</v>
      </c>
      <c r="G1277" s="34" t="str">
        <f t="shared" si="57"/>
        <v>Esta perdido</v>
      </c>
      <c r="H1277" s="34">
        <f t="shared" si="58"/>
        <v>0</v>
      </c>
      <c r="I1277" s="34" t="str">
        <f t="shared" si="59"/>
        <v>DEBE PROMOVERSE</v>
      </c>
    </row>
    <row r="1278" spans="1:9" x14ac:dyDescent="0.35">
      <c r="A1278" s="31">
        <v>38138</v>
      </c>
      <c r="B1278" s="32" t="s">
        <v>34</v>
      </c>
      <c r="C1278" s="32" t="s">
        <v>26</v>
      </c>
      <c r="D1278" s="32" t="s">
        <v>17</v>
      </c>
      <c r="E1278" s="33">
        <v>3423954.0272000004</v>
      </c>
      <c r="F1278" s="33">
        <v>171197.70136000004</v>
      </c>
      <c r="G1278" s="34" t="str">
        <f t="shared" si="57"/>
        <v>Esta perdido</v>
      </c>
      <c r="H1278" s="34">
        <f t="shared" si="58"/>
        <v>57008.834552880006</v>
      </c>
      <c r="I1278" s="34" t="str">
        <f t="shared" si="59"/>
        <v>DEBE PROMOVERSE</v>
      </c>
    </row>
    <row r="1279" spans="1:9" x14ac:dyDescent="0.35">
      <c r="A1279" s="31">
        <v>38138</v>
      </c>
      <c r="B1279" s="32" t="s">
        <v>41</v>
      </c>
      <c r="C1279" s="32" t="s">
        <v>16</v>
      </c>
      <c r="D1279" s="32" t="s">
        <v>19</v>
      </c>
      <c r="E1279" s="33">
        <v>130021200</v>
      </c>
      <c r="F1279" s="33">
        <v>22103604</v>
      </c>
      <c r="G1279" s="34" t="str">
        <f t="shared" si="57"/>
        <v>Esta perdido</v>
      </c>
      <c r="H1279" s="34">
        <f t="shared" si="58"/>
        <v>0</v>
      </c>
      <c r="I1279" s="34">
        <f t="shared" si="59"/>
        <v>107917596</v>
      </c>
    </row>
    <row r="1280" spans="1:9" x14ac:dyDescent="0.35">
      <c r="A1280" s="31">
        <v>38138</v>
      </c>
      <c r="B1280" s="32" t="s">
        <v>40</v>
      </c>
      <c r="C1280" s="32" t="s">
        <v>30</v>
      </c>
      <c r="D1280" s="32" t="s">
        <v>22</v>
      </c>
      <c r="E1280" s="33">
        <v>14153376.563200001</v>
      </c>
      <c r="F1280" s="33">
        <v>1415337.6563200001</v>
      </c>
      <c r="G1280" s="34" t="str">
        <f t="shared" si="57"/>
        <v>Esta perdido</v>
      </c>
      <c r="H1280" s="34">
        <f t="shared" si="58"/>
        <v>0</v>
      </c>
      <c r="I1280" s="34" t="str">
        <f t="shared" si="59"/>
        <v>DEBE PROMOVERSE</v>
      </c>
    </row>
    <row r="1281" spans="1:9" x14ac:dyDescent="0.35">
      <c r="A1281" s="31">
        <v>38138</v>
      </c>
      <c r="B1281" s="32" t="s">
        <v>33</v>
      </c>
      <c r="C1281" s="32" t="s">
        <v>31</v>
      </c>
      <c r="D1281" s="32" t="s">
        <v>24</v>
      </c>
      <c r="E1281" s="33">
        <v>268587360</v>
      </c>
      <c r="F1281" s="33">
        <v>45659851.200000003</v>
      </c>
      <c r="G1281" s="34" t="str">
        <f t="shared" si="57"/>
        <v>Esta perdido</v>
      </c>
      <c r="H1281" s="34">
        <f t="shared" si="58"/>
        <v>25569516.672000006</v>
      </c>
      <c r="I1281" s="34">
        <f t="shared" si="59"/>
        <v>222927508.80000001</v>
      </c>
    </row>
    <row r="1282" spans="1:9" x14ac:dyDescent="0.35">
      <c r="A1282" s="31">
        <v>38138</v>
      </c>
      <c r="B1282" s="32" t="s">
        <v>25</v>
      </c>
      <c r="C1282" s="32" t="s">
        <v>43</v>
      </c>
      <c r="D1282" s="32" t="s">
        <v>27</v>
      </c>
      <c r="E1282" s="33">
        <v>38023524</v>
      </c>
      <c r="F1282" s="33">
        <v>5703528.5999999996</v>
      </c>
      <c r="G1282" s="34" t="str">
        <f t="shared" si="57"/>
        <v>Esta perdido</v>
      </c>
      <c r="H1282" s="34">
        <f t="shared" si="58"/>
        <v>0</v>
      </c>
      <c r="I1282" s="34">
        <f t="shared" si="59"/>
        <v>32319995.399999999</v>
      </c>
    </row>
    <row r="1283" spans="1:9" x14ac:dyDescent="0.35">
      <c r="A1283" s="31">
        <v>38138</v>
      </c>
      <c r="B1283" s="32" t="s">
        <v>36</v>
      </c>
      <c r="C1283" s="32" t="s">
        <v>13</v>
      </c>
      <c r="D1283" s="32" t="s">
        <v>28</v>
      </c>
      <c r="E1283" s="33">
        <v>7419858.6223999998</v>
      </c>
      <c r="F1283" s="33">
        <v>5935886.8979200004</v>
      </c>
      <c r="G1283" s="34" t="str">
        <f t="shared" si="57"/>
        <v>Esta perdido</v>
      </c>
      <c r="H1283" s="34">
        <f t="shared" si="58"/>
        <v>0</v>
      </c>
      <c r="I1283" s="34" t="str">
        <f t="shared" si="59"/>
        <v>DEBE PROMOVERSE</v>
      </c>
    </row>
    <row r="1284" spans="1:9" x14ac:dyDescent="0.35">
      <c r="A1284" s="31">
        <v>38138</v>
      </c>
      <c r="B1284" s="32" t="s">
        <v>37</v>
      </c>
      <c r="C1284" s="32" t="s">
        <v>39</v>
      </c>
      <c r="D1284" s="32" t="s">
        <v>14</v>
      </c>
      <c r="E1284" s="33">
        <v>3338725.2962000002</v>
      </c>
      <c r="F1284" s="33">
        <v>166936.26481000002</v>
      </c>
      <c r="G1284" s="34" t="str">
        <f t="shared" ref="G1284:G1347" si="60">IF(AND(B1284="Sánchez",F1284&gt;5000000,C1284="Zona F"),"Lo encontramos","Esta perdido")</f>
        <v>Esta perdido</v>
      </c>
      <c r="H1284" s="34">
        <f t="shared" ref="H1284:H1347" si="61">IF(OR(B1284="Pineda",B1284="Bonilla"),F1284*33.3%,IF(OR(B1284="Sánchez",B1284="Martínez"),F1284*56%,0))</f>
        <v>0</v>
      </c>
      <c r="I1284" s="34" t="str">
        <f t="shared" ref="I1284:I1347" si="62">IF((E1284+F1284)&lt;34000000,"DEBE PROMOVERSE",E1284-F1284)</f>
        <v>DEBE PROMOVERSE</v>
      </c>
    </row>
    <row r="1285" spans="1:9" x14ac:dyDescent="0.35">
      <c r="A1285" s="31">
        <v>38138</v>
      </c>
      <c r="B1285" s="32" t="s">
        <v>35</v>
      </c>
      <c r="C1285" s="32" t="s">
        <v>18</v>
      </c>
      <c r="D1285" s="32" t="s">
        <v>17</v>
      </c>
      <c r="E1285" s="33">
        <v>123385332.23999999</v>
      </c>
      <c r="F1285" s="33">
        <v>20975506.480799999</v>
      </c>
      <c r="G1285" s="34" t="str">
        <f t="shared" si="60"/>
        <v>Esta perdido</v>
      </c>
      <c r="H1285" s="34">
        <f t="shared" si="61"/>
        <v>0</v>
      </c>
      <c r="I1285" s="34">
        <f t="shared" si="62"/>
        <v>102409825.75919999</v>
      </c>
    </row>
    <row r="1286" spans="1:9" x14ac:dyDescent="0.35">
      <c r="A1286" s="31">
        <v>38149</v>
      </c>
      <c r="B1286" s="32" t="s">
        <v>38</v>
      </c>
      <c r="C1286" s="32" t="s">
        <v>21</v>
      </c>
      <c r="D1286" s="32" t="s">
        <v>19</v>
      </c>
      <c r="E1286" s="33">
        <v>13072957.429414401</v>
      </c>
      <c r="F1286" s="33">
        <v>1307295.7429414401</v>
      </c>
      <c r="G1286" s="34" t="str">
        <f t="shared" si="60"/>
        <v>Esta perdido</v>
      </c>
      <c r="H1286" s="34">
        <f t="shared" si="61"/>
        <v>0</v>
      </c>
      <c r="I1286" s="34" t="str">
        <f t="shared" si="62"/>
        <v>DEBE PROMOVERSE</v>
      </c>
    </row>
    <row r="1287" spans="1:9" x14ac:dyDescent="0.35">
      <c r="A1287" s="31">
        <v>38149</v>
      </c>
      <c r="B1287" s="32" t="s">
        <v>32</v>
      </c>
      <c r="C1287" s="32" t="s">
        <v>23</v>
      </c>
      <c r="D1287" s="32" t="s">
        <v>22</v>
      </c>
      <c r="E1287" s="33">
        <v>241505353.44</v>
      </c>
      <c r="F1287" s="33">
        <v>41055910.084800005</v>
      </c>
      <c r="G1287" s="34" t="str">
        <f t="shared" si="60"/>
        <v>Esta perdido</v>
      </c>
      <c r="H1287" s="34">
        <f t="shared" si="61"/>
        <v>0</v>
      </c>
      <c r="I1287" s="34">
        <f t="shared" si="62"/>
        <v>200449443.35519999</v>
      </c>
    </row>
    <row r="1288" spans="1:9" x14ac:dyDescent="0.35">
      <c r="A1288" s="31">
        <v>38149</v>
      </c>
      <c r="B1288" s="32" t="s">
        <v>12</v>
      </c>
      <c r="C1288" s="32" t="s">
        <v>26</v>
      </c>
      <c r="D1288" s="32" t="s">
        <v>24</v>
      </c>
      <c r="E1288" s="33">
        <v>33287352.812000003</v>
      </c>
      <c r="F1288" s="33">
        <v>4993102.9218000006</v>
      </c>
      <c r="G1288" s="34" t="str">
        <f t="shared" si="60"/>
        <v>Esta perdido</v>
      </c>
      <c r="H1288" s="34">
        <f t="shared" si="61"/>
        <v>1662703.2729594</v>
      </c>
      <c r="I1288" s="34">
        <f t="shared" si="62"/>
        <v>28294249.890200004</v>
      </c>
    </row>
    <row r="1289" spans="1:9" x14ac:dyDescent="0.35">
      <c r="A1289" s="31">
        <v>38149</v>
      </c>
      <c r="B1289" s="32" t="s">
        <v>29</v>
      </c>
      <c r="C1289" s="32" t="s">
        <v>26</v>
      </c>
      <c r="D1289" s="32" t="s">
        <v>27</v>
      </c>
      <c r="E1289" s="33">
        <v>6325020.8981680004</v>
      </c>
      <c r="F1289" s="33">
        <v>5060016.7185344007</v>
      </c>
      <c r="G1289" s="34" t="str">
        <f t="shared" si="60"/>
        <v>Esta perdido</v>
      </c>
      <c r="H1289" s="34">
        <f t="shared" si="61"/>
        <v>0</v>
      </c>
      <c r="I1289" s="34" t="str">
        <f t="shared" si="62"/>
        <v>DEBE PROMOVERSE</v>
      </c>
    </row>
    <row r="1290" spans="1:9" x14ac:dyDescent="0.35">
      <c r="A1290" s="31">
        <v>38149</v>
      </c>
      <c r="B1290" s="32" t="s">
        <v>34</v>
      </c>
      <c r="C1290" s="32" t="s">
        <v>16</v>
      </c>
      <c r="D1290" s="32" t="s">
        <v>28</v>
      </c>
      <c r="E1290" s="33">
        <v>3127267.4796608002</v>
      </c>
      <c r="F1290" s="33">
        <v>156363.37398304002</v>
      </c>
      <c r="G1290" s="34" t="str">
        <f t="shared" si="60"/>
        <v>Esta perdido</v>
      </c>
      <c r="H1290" s="34">
        <f t="shared" si="61"/>
        <v>52069.00353635232</v>
      </c>
      <c r="I1290" s="34" t="str">
        <f t="shared" si="62"/>
        <v>DEBE PROMOVERSE</v>
      </c>
    </row>
    <row r="1291" spans="1:9" x14ac:dyDescent="0.35">
      <c r="A1291" s="31">
        <v>38149</v>
      </c>
      <c r="B1291" s="32" t="s">
        <v>41</v>
      </c>
      <c r="C1291" s="32" t="s">
        <v>30</v>
      </c>
      <c r="D1291" s="32" t="s">
        <v>14</v>
      </c>
      <c r="E1291" s="33">
        <v>115487365.68000001</v>
      </c>
      <c r="F1291" s="33">
        <v>19632852.165600002</v>
      </c>
      <c r="G1291" s="34" t="str">
        <f t="shared" si="60"/>
        <v>Esta perdido</v>
      </c>
      <c r="H1291" s="34">
        <f t="shared" si="61"/>
        <v>0</v>
      </c>
      <c r="I1291" s="34">
        <f t="shared" si="62"/>
        <v>95854513.514400005</v>
      </c>
    </row>
    <row r="1292" spans="1:9" x14ac:dyDescent="0.35">
      <c r="A1292" s="31">
        <v>38149</v>
      </c>
      <c r="B1292" s="32" t="s">
        <v>40</v>
      </c>
      <c r="C1292" s="32" t="s">
        <v>31</v>
      </c>
      <c r="D1292" s="32" t="s">
        <v>17</v>
      </c>
      <c r="E1292" s="33">
        <v>12227126.163257601</v>
      </c>
      <c r="F1292" s="33">
        <v>1222712.61632576</v>
      </c>
      <c r="G1292" s="34" t="str">
        <f t="shared" si="60"/>
        <v>Esta perdido</v>
      </c>
      <c r="H1292" s="34">
        <f t="shared" si="61"/>
        <v>0</v>
      </c>
      <c r="I1292" s="34" t="str">
        <f t="shared" si="62"/>
        <v>DEBE PROMOVERSE</v>
      </c>
    </row>
    <row r="1293" spans="1:9" x14ac:dyDescent="0.35">
      <c r="A1293" s="31">
        <v>38149</v>
      </c>
      <c r="B1293" s="32" t="s">
        <v>33</v>
      </c>
      <c r="C1293" s="32" t="s">
        <v>43</v>
      </c>
      <c r="D1293" s="32" t="s">
        <v>19</v>
      </c>
      <c r="E1293" s="33">
        <v>225709420.32000002</v>
      </c>
      <c r="F1293" s="33">
        <v>38370601.454400003</v>
      </c>
      <c r="G1293" s="34" t="str">
        <f t="shared" si="60"/>
        <v>Esta perdido</v>
      </c>
      <c r="H1293" s="34">
        <f t="shared" si="61"/>
        <v>21487536.814464003</v>
      </c>
      <c r="I1293" s="34">
        <f t="shared" si="62"/>
        <v>187338818.86560002</v>
      </c>
    </row>
    <row r="1294" spans="1:9" x14ac:dyDescent="0.35">
      <c r="A1294" s="31">
        <v>38149</v>
      </c>
      <c r="B1294" s="32" t="s">
        <v>25</v>
      </c>
      <c r="C1294" s="32" t="s">
        <v>13</v>
      </c>
      <c r="D1294" s="32" t="s">
        <v>22</v>
      </c>
      <c r="E1294" s="33">
        <v>31086160.280000001</v>
      </c>
      <c r="F1294" s="33">
        <v>4662924.0420000004</v>
      </c>
      <c r="G1294" s="34" t="str">
        <f t="shared" si="60"/>
        <v>Esta perdido</v>
      </c>
      <c r="H1294" s="34">
        <f t="shared" si="61"/>
        <v>0</v>
      </c>
      <c r="I1294" s="34">
        <f t="shared" si="62"/>
        <v>26423236.238000002</v>
      </c>
    </row>
    <row r="1295" spans="1:9" x14ac:dyDescent="0.35">
      <c r="A1295" s="31">
        <v>38149</v>
      </c>
      <c r="B1295" s="32" t="s">
        <v>36</v>
      </c>
      <c r="C1295" s="32" t="s">
        <v>18</v>
      </c>
      <c r="D1295" s="32" t="s">
        <v>24</v>
      </c>
      <c r="E1295" s="33">
        <v>5902105.2650896003</v>
      </c>
      <c r="F1295" s="33">
        <v>4721684.2120716805</v>
      </c>
      <c r="G1295" s="34" t="str">
        <f t="shared" si="60"/>
        <v>Esta perdido</v>
      </c>
      <c r="H1295" s="34">
        <f t="shared" si="61"/>
        <v>0</v>
      </c>
      <c r="I1295" s="34" t="str">
        <f t="shared" si="62"/>
        <v>DEBE PROMOVERSE</v>
      </c>
    </row>
    <row r="1296" spans="1:9" x14ac:dyDescent="0.35">
      <c r="A1296" s="31">
        <v>38149</v>
      </c>
      <c r="B1296" s="32" t="s">
        <v>37</v>
      </c>
      <c r="C1296" s="32" t="s">
        <v>21</v>
      </c>
      <c r="D1296" s="32" t="s">
        <v>27</v>
      </c>
      <c r="E1296" s="33">
        <v>2915809.6631216002</v>
      </c>
      <c r="F1296" s="33">
        <v>145790.48315608001</v>
      </c>
      <c r="G1296" s="34" t="str">
        <f t="shared" si="60"/>
        <v>Esta perdido</v>
      </c>
      <c r="H1296" s="34">
        <f t="shared" si="61"/>
        <v>0</v>
      </c>
      <c r="I1296" s="34" t="str">
        <f t="shared" si="62"/>
        <v>DEBE PROMOVERSE</v>
      </c>
    </row>
    <row r="1297" spans="1:9" x14ac:dyDescent="0.35">
      <c r="A1297" s="31">
        <v>38149</v>
      </c>
      <c r="B1297" s="32" t="s">
        <v>35</v>
      </c>
      <c r="C1297" s="32" t="s">
        <v>23</v>
      </c>
      <c r="D1297" s="32" t="s">
        <v>28</v>
      </c>
      <c r="E1297" s="33">
        <v>107589399.12</v>
      </c>
      <c r="F1297" s="33">
        <v>18290197.850400001</v>
      </c>
      <c r="G1297" s="34" t="str">
        <f t="shared" si="60"/>
        <v>Esta perdido</v>
      </c>
      <c r="H1297" s="34">
        <f t="shared" si="61"/>
        <v>0</v>
      </c>
      <c r="I1297" s="34">
        <f t="shared" si="62"/>
        <v>89299201.269600004</v>
      </c>
    </row>
    <row r="1298" spans="1:9" x14ac:dyDescent="0.35">
      <c r="A1298" s="31">
        <v>38149</v>
      </c>
      <c r="B1298" s="32" t="s">
        <v>42</v>
      </c>
      <c r="C1298" s="32" t="s">
        <v>26</v>
      </c>
      <c r="D1298" s="32" t="s">
        <v>14</v>
      </c>
      <c r="E1298" s="33">
        <v>11381294.897100799</v>
      </c>
      <c r="F1298" s="33">
        <v>1138129.48971008</v>
      </c>
      <c r="G1298" s="34" t="str">
        <f t="shared" si="60"/>
        <v>Esta perdido</v>
      </c>
      <c r="H1298" s="34">
        <f t="shared" si="61"/>
        <v>0</v>
      </c>
      <c r="I1298" s="34" t="str">
        <f t="shared" si="62"/>
        <v>DEBE PROMOVERSE</v>
      </c>
    </row>
    <row r="1299" spans="1:9" x14ac:dyDescent="0.35">
      <c r="A1299" s="31">
        <v>38149</v>
      </c>
      <c r="B1299" s="32" t="s">
        <v>20</v>
      </c>
      <c r="C1299" s="32" t="s">
        <v>16</v>
      </c>
      <c r="D1299" s="32" t="s">
        <v>17</v>
      </c>
      <c r="E1299" s="33">
        <v>209913487.19999999</v>
      </c>
      <c r="F1299" s="33">
        <v>35685292.824000001</v>
      </c>
      <c r="G1299" s="34" t="str">
        <f t="shared" si="60"/>
        <v>Esta perdido</v>
      </c>
      <c r="H1299" s="34">
        <f t="shared" si="61"/>
        <v>0</v>
      </c>
      <c r="I1299" s="34">
        <f t="shared" si="62"/>
        <v>174228194.37599999</v>
      </c>
    </row>
    <row r="1300" spans="1:9" x14ac:dyDescent="0.35">
      <c r="A1300" s="31">
        <v>38149</v>
      </c>
      <c r="B1300" s="32" t="s">
        <v>15</v>
      </c>
      <c r="C1300" s="32" t="s">
        <v>30</v>
      </c>
      <c r="D1300" s="32" t="s">
        <v>19</v>
      </c>
      <c r="E1300" s="33">
        <v>28884967.748</v>
      </c>
      <c r="F1300" s="33">
        <v>3899470.64598</v>
      </c>
      <c r="G1300" s="34" t="str">
        <f t="shared" si="60"/>
        <v>Esta perdido</v>
      </c>
      <c r="H1300" s="34">
        <f t="shared" si="61"/>
        <v>2183703.5617488003</v>
      </c>
      <c r="I1300" s="34" t="str">
        <f t="shared" si="62"/>
        <v>DEBE PROMOVERSE</v>
      </c>
    </row>
    <row r="1301" spans="1:9" x14ac:dyDescent="0.35">
      <c r="A1301" s="31">
        <v>38149</v>
      </c>
      <c r="B1301" s="32" t="s">
        <v>38</v>
      </c>
      <c r="C1301" s="32" t="s">
        <v>31</v>
      </c>
      <c r="D1301" s="32" t="s">
        <v>22</v>
      </c>
      <c r="E1301" s="33">
        <v>5479189.6320111994</v>
      </c>
      <c r="F1301" s="33">
        <v>4383351.7056089593</v>
      </c>
      <c r="G1301" s="34" t="str">
        <f t="shared" si="60"/>
        <v>Esta perdido</v>
      </c>
      <c r="H1301" s="34">
        <f t="shared" si="61"/>
        <v>0</v>
      </c>
      <c r="I1301" s="34" t="str">
        <f t="shared" si="62"/>
        <v>DEBE PROMOVERSE</v>
      </c>
    </row>
    <row r="1302" spans="1:9" x14ac:dyDescent="0.35">
      <c r="A1302" s="31">
        <v>38149</v>
      </c>
      <c r="B1302" s="32" t="s">
        <v>32</v>
      </c>
      <c r="C1302" s="32" t="s">
        <v>43</v>
      </c>
      <c r="D1302" s="32" t="s">
        <v>24</v>
      </c>
      <c r="E1302" s="33">
        <v>2704351.8465823997</v>
      </c>
      <c r="F1302" s="33">
        <v>135217.59232912</v>
      </c>
      <c r="G1302" s="34" t="str">
        <f t="shared" si="60"/>
        <v>Esta perdido</v>
      </c>
      <c r="H1302" s="34">
        <f t="shared" si="61"/>
        <v>0</v>
      </c>
      <c r="I1302" s="34" t="str">
        <f t="shared" si="62"/>
        <v>DEBE PROMOVERSE</v>
      </c>
    </row>
    <row r="1303" spans="1:9" x14ac:dyDescent="0.35">
      <c r="A1303" s="31">
        <v>38149</v>
      </c>
      <c r="B1303" s="32" t="s">
        <v>12</v>
      </c>
      <c r="C1303" s="32" t="s">
        <v>13</v>
      </c>
      <c r="D1303" s="32" t="s">
        <v>27</v>
      </c>
      <c r="E1303" s="33">
        <v>99691432.559999987</v>
      </c>
      <c r="F1303" s="33">
        <v>16947543.5352</v>
      </c>
      <c r="G1303" s="34" t="str">
        <f t="shared" si="60"/>
        <v>Esta perdido</v>
      </c>
      <c r="H1303" s="34">
        <f t="shared" si="61"/>
        <v>5643531.9972215993</v>
      </c>
      <c r="I1303" s="34">
        <f t="shared" si="62"/>
        <v>82743889.024799988</v>
      </c>
    </row>
    <row r="1304" spans="1:9" x14ac:dyDescent="0.35">
      <c r="A1304" s="31">
        <v>38149</v>
      </c>
      <c r="B1304" s="32" t="s">
        <v>29</v>
      </c>
      <c r="C1304" s="32" t="s">
        <v>39</v>
      </c>
      <c r="D1304" s="32" t="s">
        <v>28</v>
      </c>
      <c r="E1304" s="33">
        <v>10535463.630943999</v>
      </c>
      <c r="F1304" s="33">
        <v>1053546.3630943999</v>
      </c>
      <c r="G1304" s="34" t="str">
        <f t="shared" si="60"/>
        <v>Esta perdido</v>
      </c>
      <c r="H1304" s="34">
        <f t="shared" si="61"/>
        <v>0</v>
      </c>
      <c r="I1304" s="34" t="str">
        <f t="shared" si="62"/>
        <v>DEBE PROMOVERSE</v>
      </c>
    </row>
    <row r="1305" spans="1:9" x14ac:dyDescent="0.35">
      <c r="A1305" s="31">
        <v>38149</v>
      </c>
      <c r="B1305" s="32" t="s">
        <v>34</v>
      </c>
      <c r="C1305" s="32" t="s">
        <v>18</v>
      </c>
      <c r="D1305" s="32" t="s">
        <v>14</v>
      </c>
      <c r="E1305" s="33">
        <v>194117554.07999998</v>
      </c>
      <c r="F1305" s="33">
        <v>32999984.193599999</v>
      </c>
      <c r="G1305" s="34" t="str">
        <f t="shared" si="60"/>
        <v>Esta perdido</v>
      </c>
      <c r="H1305" s="34">
        <f t="shared" si="61"/>
        <v>10988994.736468798</v>
      </c>
      <c r="I1305" s="34">
        <f t="shared" si="62"/>
        <v>161117569.88639998</v>
      </c>
    </row>
    <row r="1306" spans="1:9" x14ac:dyDescent="0.35">
      <c r="A1306" s="31">
        <v>38149</v>
      </c>
      <c r="B1306" s="32" t="s">
        <v>41</v>
      </c>
      <c r="C1306" s="32" t="s">
        <v>21</v>
      </c>
      <c r="D1306" s="32" t="s">
        <v>17</v>
      </c>
      <c r="E1306" s="33">
        <v>26683775.215999998</v>
      </c>
      <c r="F1306" s="33">
        <v>3602309.6541599999</v>
      </c>
      <c r="G1306" s="34" t="str">
        <f t="shared" si="60"/>
        <v>Esta perdido</v>
      </c>
      <c r="H1306" s="34">
        <f t="shared" si="61"/>
        <v>0</v>
      </c>
      <c r="I1306" s="34" t="str">
        <f t="shared" si="62"/>
        <v>DEBE PROMOVERSE</v>
      </c>
    </row>
    <row r="1307" spans="1:9" x14ac:dyDescent="0.35">
      <c r="A1307" s="31">
        <v>38149</v>
      </c>
      <c r="B1307" s="32" t="s">
        <v>40</v>
      </c>
      <c r="C1307" s="32" t="s">
        <v>23</v>
      </c>
      <c r="D1307" s="32" t="s">
        <v>19</v>
      </c>
      <c r="E1307" s="33">
        <v>5056273.9989328003</v>
      </c>
      <c r="F1307" s="33">
        <v>4045019.1991462405</v>
      </c>
      <c r="G1307" s="34" t="str">
        <f t="shared" si="60"/>
        <v>Esta perdido</v>
      </c>
      <c r="H1307" s="34">
        <f t="shared" si="61"/>
        <v>0</v>
      </c>
      <c r="I1307" s="34" t="str">
        <f t="shared" si="62"/>
        <v>DEBE PROMOVERSE</v>
      </c>
    </row>
    <row r="1308" spans="1:9" x14ac:dyDescent="0.35">
      <c r="A1308" s="31">
        <v>38149</v>
      </c>
      <c r="B1308" s="32" t="s">
        <v>33</v>
      </c>
      <c r="C1308" s="32" t="s">
        <v>26</v>
      </c>
      <c r="D1308" s="32" t="s">
        <v>22</v>
      </c>
      <c r="E1308" s="33">
        <v>2492894.0300432001</v>
      </c>
      <c r="F1308" s="33">
        <v>124644.70150216001</v>
      </c>
      <c r="G1308" s="34" t="str">
        <f t="shared" si="60"/>
        <v>Esta perdido</v>
      </c>
      <c r="H1308" s="34">
        <f t="shared" si="61"/>
        <v>69801.032841209613</v>
      </c>
      <c r="I1308" s="34" t="str">
        <f t="shared" si="62"/>
        <v>DEBE PROMOVERSE</v>
      </c>
    </row>
    <row r="1309" spans="1:9" x14ac:dyDescent="0.35">
      <c r="A1309" s="31">
        <v>38149</v>
      </c>
      <c r="B1309" s="32" t="s">
        <v>25</v>
      </c>
      <c r="C1309" s="32" t="s">
        <v>16</v>
      </c>
      <c r="D1309" s="32" t="s">
        <v>24</v>
      </c>
      <c r="E1309" s="33">
        <v>91793466</v>
      </c>
      <c r="F1309" s="33">
        <v>15604889.220000001</v>
      </c>
      <c r="G1309" s="34" t="str">
        <f t="shared" si="60"/>
        <v>Esta perdido</v>
      </c>
      <c r="H1309" s="34">
        <f t="shared" si="61"/>
        <v>0</v>
      </c>
      <c r="I1309" s="34">
        <f t="shared" si="62"/>
        <v>76188576.780000001</v>
      </c>
    </row>
    <row r="1310" spans="1:9" x14ac:dyDescent="0.35">
      <c r="A1310" s="31">
        <v>38149</v>
      </c>
      <c r="B1310" s="32" t="s">
        <v>36</v>
      </c>
      <c r="C1310" s="32" t="s">
        <v>30</v>
      </c>
      <c r="D1310" s="32" t="s">
        <v>27</v>
      </c>
      <c r="E1310" s="33">
        <v>9689632.3647872005</v>
      </c>
      <c r="F1310" s="33">
        <v>7751705.8918297607</v>
      </c>
      <c r="G1310" s="34" t="str">
        <f t="shared" si="60"/>
        <v>Esta perdido</v>
      </c>
      <c r="H1310" s="34">
        <f t="shared" si="61"/>
        <v>0</v>
      </c>
      <c r="I1310" s="34" t="str">
        <f t="shared" si="62"/>
        <v>DEBE PROMOVERSE</v>
      </c>
    </row>
    <row r="1311" spans="1:9" x14ac:dyDescent="0.35">
      <c r="A1311" s="31">
        <v>38149</v>
      </c>
      <c r="B1311" s="32" t="s">
        <v>37</v>
      </c>
      <c r="C1311" s="32" t="s">
        <v>31</v>
      </c>
      <c r="D1311" s="32" t="s">
        <v>28</v>
      </c>
      <c r="E1311" s="33">
        <v>178321620.96000001</v>
      </c>
      <c r="F1311" s="33">
        <v>30314675.563200004</v>
      </c>
      <c r="G1311" s="34" t="str">
        <f t="shared" si="60"/>
        <v>Esta perdido</v>
      </c>
      <c r="H1311" s="34">
        <f t="shared" si="61"/>
        <v>0</v>
      </c>
      <c r="I1311" s="34">
        <f t="shared" si="62"/>
        <v>148006945.39680001</v>
      </c>
    </row>
    <row r="1312" spans="1:9" x14ac:dyDescent="0.35">
      <c r="A1312" s="31">
        <v>38149</v>
      </c>
      <c r="B1312" s="32" t="s">
        <v>35</v>
      </c>
      <c r="C1312" s="32" t="s">
        <v>43</v>
      </c>
      <c r="D1312" s="32" t="s">
        <v>14</v>
      </c>
      <c r="E1312" s="33">
        <v>24482582.684</v>
      </c>
      <c r="F1312" s="33">
        <v>3305148.6623400003</v>
      </c>
      <c r="G1312" s="34" t="str">
        <f t="shared" si="60"/>
        <v>Esta perdido</v>
      </c>
      <c r="H1312" s="34">
        <f t="shared" si="61"/>
        <v>0</v>
      </c>
      <c r="I1312" s="34" t="str">
        <f t="shared" si="62"/>
        <v>DEBE PROMOVERSE</v>
      </c>
    </row>
    <row r="1313" spans="1:9" x14ac:dyDescent="0.35">
      <c r="A1313" s="31">
        <v>38149</v>
      </c>
      <c r="B1313" s="32" t="s">
        <v>38</v>
      </c>
      <c r="C1313" s="32" t="s">
        <v>13</v>
      </c>
      <c r="D1313" s="32" t="s">
        <v>17</v>
      </c>
      <c r="E1313" s="33">
        <v>4633358.3658544002</v>
      </c>
      <c r="F1313" s="33">
        <v>231667.91829272002</v>
      </c>
      <c r="G1313" s="34" t="str">
        <f t="shared" si="60"/>
        <v>Esta perdido</v>
      </c>
      <c r="H1313" s="34">
        <f t="shared" si="61"/>
        <v>0</v>
      </c>
      <c r="I1313" s="34" t="str">
        <f t="shared" si="62"/>
        <v>DEBE PROMOVERSE</v>
      </c>
    </row>
    <row r="1314" spans="1:9" x14ac:dyDescent="0.35">
      <c r="A1314" s="31">
        <v>38149</v>
      </c>
      <c r="B1314" s="32" t="s">
        <v>32</v>
      </c>
      <c r="C1314" s="32" t="s">
        <v>39</v>
      </c>
      <c r="D1314" s="32" t="s">
        <v>19</v>
      </c>
      <c r="E1314" s="33">
        <v>2281436.2135040001</v>
      </c>
      <c r="F1314" s="33">
        <v>114071.81067520002</v>
      </c>
      <c r="G1314" s="34" t="str">
        <f t="shared" si="60"/>
        <v>Esta perdido</v>
      </c>
      <c r="H1314" s="34">
        <f t="shared" si="61"/>
        <v>0</v>
      </c>
      <c r="I1314" s="34" t="str">
        <f t="shared" si="62"/>
        <v>DEBE PROMOVERSE</v>
      </c>
    </row>
    <row r="1315" spans="1:9" x14ac:dyDescent="0.35">
      <c r="A1315" s="31">
        <v>38149</v>
      </c>
      <c r="B1315" s="32" t="s">
        <v>12</v>
      </c>
      <c r="C1315" s="32" t="s">
        <v>18</v>
      </c>
      <c r="D1315" s="32" t="s">
        <v>22</v>
      </c>
      <c r="E1315" s="33">
        <v>83895499.439999998</v>
      </c>
      <c r="F1315" s="33">
        <v>14262234.904800002</v>
      </c>
      <c r="G1315" s="34" t="str">
        <f t="shared" si="60"/>
        <v>Esta perdido</v>
      </c>
      <c r="H1315" s="34">
        <f t="shared" si="61"/>
        <v>4749324.2232983997</v>
      </c>
      <c r="I1315" s="34">
        <f t="shared" si="62"/>
        <v>69633264.5352</v>
      </c>
    </row>
    <row r="1316" spans="1:9" x14ac:dyDescent="0.35">
      <c r="A1316" s="31">
        <v>38149</v>
      </c>
      <c r="B1316" s="32" t="s">
        <v>29</v>
      </c>
      <c r="C1316" s="32" t="s">
        <v>21</v>
      </c>
      <c r="D1316" s="32" t="s">
        <v>24</v>
      </c>
      <c r="E1316" s="33">
        <v>8843801.0986304004</v>
      </c>
      <c r="F1316" s="33">
        <v>7075040.8789043203</v>
      </c>
      <c r="G1316" s="34" t="str">
        <f t="shared" si="60"/>
        <v>Esta perdido</v>
      </c>
      <c r="H1316" s="34">
        <f t="shared" si="61"/>
        <v>0</v>
      </c>
      <c r="I1316" s="34" t="str">
        <f t="shared" si="62"/>
        <v>DEBE PROMOVERSE</v>
      </c>
    </row>
    <row r="1317" spans="1:9" x14ac:dyDescent="0.35">
      <c r="A1317" s="31">
        <v>38149</v>
      </c>
      <c r="B1317" s="32" t="s">
        <v>34</v>
      </c>
      <c r="C1317" s="32" t="s">
        <v>23</v>
      </c>
      <c r="D1317" s="32" t="s">
        <v>27</v>
      </c>
      <c r="E1317" s="33">
        <v>162525687.84</v>
      </c>
      <c r="F1317" s="33">
        <v>27629366.932800002</v>
      </c>
      <c r="G1317" s="34" t="str">
        <f t="shared" si="60"/>
        <v>Esta perdido</v>
      </c>
      <c r="H1317" s="34">
        <f t="shared" si="61"/>
        <v>9200579.1886224002</v>
      </c>
      <c r="I1317" s="34">
        <f t="shared" si="62"/>
        <v>134896320.90720001</v>
      </c>
    </row>
    <row r="1318" spans="1:9" x14ac:dyDescent="0.35">
      <c r="A1318" s="31">
        <v>38149</v>
      </c>
      <c r="B1318" s="32" t="s">
        <v>41</v>
      </c>
      <c r="C1318" s="32" t="s">
        <v>26</v>
      </c>
      <c r="D1318" s="32" t="s">
        <v>28</v>
      </c>
      <c r="E1318" s="33">
        <v>22281390.152000003</v>
      </c>
      <c r="F1318" s="33">
        <v>3007987.6705200006</v>
      </c>
      <c r="G1318" s="34" t="str">
        <f t="shared" si="60"/>
        <v>Esta perdido</v>
      </c>
      <c r="H1318" s="34">
        <f t="shared" si="61"/>
        <v>0</v>
      </c>
      <c r="I1318" s="34" t="str">
        <f t="shared" si="62"/>
        <v>DEBE PROMOVERSE</v>
      </c>
    </row>
    <row r="1319" spans="1:9" x14ac:dyDescent="0.35">
      <c r="A1319" s="31">
        <v>38149</v>
      </c>
      <c r="B1319" s="32" t="s">
        <v>40</v>
      </c>
      <c r="C1319" s="32" t="s">
        <v>16</v>
      </c>
      <c r="D1319" s="32" t="s">
        <v>14</v>
      </c>
      <c r="E1319" s="33">
        <v>4210442.7327760002</v>
      </c>
      <c r="F1319" s="33">
        <v>210522.13663880003</v>
      </c>
      <c r="G1319" s="34" t="str">
        <f t="shared" si="60"/>
        <v>Esta perdido</v>
      </c>
      <c r="H1319" s="34">
        <f t="shared" si="61"/>
        <v>0</v>
      </c>
      <c r="I1319" s="34" t="str">
        <f t="shared" si="62"/>
        <v>DEBE PROMOVERSE</v>
      </c>
    </row>
    <row r="1320" spans="1:9" x14ac:dyDescent="0.35">
      <c r="A1320" s="31">
        <v>38149</v>
      </c>
      <c r="B1320" s="32" t="s">
        <v>33</v>
      </c>
      <c r="C1320" s="32" t="s">
        <v>30</v>
      </c>
      <c r="D1320" s="32" t="s">
        <v>17</v>
      </c>
      <c r="E1320" s="33">
        <v>2069978.3969647998</v>
      </c>
      <c r="F1320" s="33">
        <v>103498.91984824</v>
      </c>
      <c r="G1320" s="34" t="str">
        <f t="shared" si="60"/>
        <v>Esta perdido</v>
      </c>
      <c r="H1320" s="34">
        <f t="shared" si="61"/>
        <v>57959.395115014406</v>
      </c>
      <c r="I1320" s="34" t="str">
        <f t="shared" si="62"/>
        <v>DEBE PROMOVERSE</v>
      </c>
    </row>
    <row r="1321" spans="1:9" x14ac:dyDescent="0.35">
      <c r="A1321" s="31">
        <v>38149</v>
      </c>
      <c r="B1321" s="32" t="s">
        <v>25</v>
      </c>
      <c r="C1321" s="32" t="s">
        <v>31</v>
      </c>
      <c r="D1321" s="32" t="s">
        <v>19</v>
      </c>
      <c r="E1321" s="33">
        <v>75997532.879999995</v>
      </c>
      <c r="F1321" s="33">
        <v>12919580.589600001</v>
      </c>
      <c r="G1321" s="34" t="str">
        <f t="shared" si="60"/>
        <v>Esta perdido</v>
      </c>
      <c r="H1321" s="34">
        <f t="shared" si="61"/>
        <v>0</v>
      </c>
      <c r="I1321" s="34">
        <f t="shared" si="62"/>
        <v>63077952.290399998</v>
      </c>
    </row>
    <row r="1322" spans="1:9" x14ac:dyDescent="0.35">
      <c r="A1322" s="31">
        <v>38149</v>
      </c>
      <c r="B1322" s="32" t="s">
        <v>36</v>
      </c>
      <c r="C1322" s="32" t="s">
        <v>43</v>
      </c>
      <c r="D1322" s="32" t="s">
        <v>22</v>
      </c>
      <c r="E1322" s="33">
        <v>7997969.8324735994</v>
      </c>
      <c r="F1322" s="33">
        <v>6398375.8659788799</v>
      </c>
      <c r="G1322" s="34" t="str">
        <f t="shared" si="60"/>
        <v>Esta perdido</v>
      </c>
      <c r="H1322" s="34">
        <f t="shared" si="61"/>
        <v>0</v>
      </c>
      <c r="I1322" s="34" t="str">
        <f t="shared" si="62"/>
        <v>DEBE PROMOVERSE</v>
      </c>
    </row>
    <row r="1323" spans="1:9" x14ac:dyDescent="0.35">
      <c r="A1323" s="31">
        <v>38149</v>
      </c>
      <c r="B1323" s="32" t="s">
        <v>37</v>
      </c>
      <c r="C1323" s="32" t="s">
        <v>13</v>
      </c>
      <c r="D1323" s="32" t="s">
        <v>24</v>
      </c>
      <c r="E1323" s="33">
        <v>146729754.72</v>
      </c>
      <c r="F1323" s="33">
        <v>24944058.3024</v>
      </c>
      <c r="G1323" s="34" t="str">
        <f t="shared" si="60"/>
        <v>Esta perdido</v>
      </c>
      <c r="H1323" s="34">
        <f t="shared" si="61"/>
        <v>0</v>
      </c>
      <c r="I1323" s="34">
        <f t="shared" si="62"/>
        <v>121785696.41760001</v>
      </c>
    </row>
    <row r="1324" spans="1:9" x14ac:dyDescent="0.35">
      <c r="A1324" s="31">
        <v>38149</v>
      </c>
      <c r="B1324" s="32" t="s">
        <v>35</v>
      </c>
      <c r="C1324" s="32" t="s">
        <v>39</v>
      </c>
      <c r="D1324" s="32" t="s">
        <v>27</v>
      </c>
      <c r="E1324" s="33">
        <v>20080197.620000001</v>
      </c>
      <c r="F1324" s="33">
        <v>2710826.6787000005</v>
      </c>
      <c r="G1324" s="34" t="str">
        <f t="shared" si="60"/>
        <v>Esta perdido</v>
      </c>
      <c r="H1324" s="34">
        <f t="shared" si="61"/>
        <v>0</v>
      </c>
      <c r="I1324" s="34" t="str">
        <f t="shared" si="62"/>
        <v>DEBE PROMOVERSE</v>
      </c>
    </row>
    <row r="1325" spans="1:9" x14ac:dyDescent="0.35">
      <c r="A1325" s="31">
        <v>38149</v>
      </c>
      <c r="B1325" s="32" t="s">
        <v>42</v>
      </c>
      <c r="C1325" s="32" t="s">
        <v>18</v>
      </c>
      <c r="D1325" s="32" t="s">
        <v>28</v>
      </c>
      <c r="E1325" s="33">
        <v>3787527.0996976001</v>
      </c>
      <c r="F1325" s="33">
        <v>189376.35498488002</v>
      </c>
      <c r="G1325" s="34" t="str">
        <f t="shared" si="60"/>
        <v>Esta perdido</v>
      </c>
      <c r="H1325" s="34">
        <f t="shared" si="61"/>
        <v>0</v>
      </c>
      <c r="I1325" s="34" t="str">
        <f t="shared" si="62"/>
        <v>DEBE PROMOVERSE</v>
      </c>
    </row>
    <row r="1326" spans="1:9" x14ac:dyDescent="0.35">
      <c r="A1326" s="31">
        <v>38149</v>
      </c>
      <c r="B1326" s="32" t="s">
        <v>20</v>
      </c>
      <c r="C1326" s="32" t="s">
        <v>21</v>
      </c>
      <c r="D1326" s="32" t="s">
        <v>14</v>
      </c>
      <c r="E1326" s="33">
        <v>1858520.5804256001</v>
      </c>
      <c r="F1326" s="33">
        <v>92926.029021280003</v>
      </c>
      <c r="G1326" s="34" t="str">
        <f t="shared" si="60"/>
        <v>Esta perdido</v>
      </c>
      <c r="H1326" s="34">
        <f t="shared" si="61"/>
        <v>0</v>
      </c>
      <c r="I1326" s="34" t="str">
        <f t="shared" si="62"/>
        <v>DEBE PROMOVERSE</v>
      </c>
    </row>
    <row r="1327" spans="1:9" x14ac:dyDescent="0.35">
      <c r="A1327" s="31">
        <v>38149</v>
      </c>
      <c r="B1327" s="32" t="s">
        <v>15</v>
      </c>
      <c r="C1327" s="32" t="s">
        <v>23</v>
      </c>
      <c r="D1327" s="32" t="s">
        <v>17</v>
      </c>
      <c r="E1327" s="33">
        <v>68099566.319999993</v>
      </c>
      <c r="F1327" s="33">
        <v>11576926.2744</v>
      </c>
      <c r="G1327" s="34" t="str">
        <f t="shared" si="60"/>
        <v>Esta perdido</v>
      </c>
      <c r="H1327" s="34">
        <f t="shared" si="61"/>
        <v>6483078.7136639999</v>
      </c>
      <c r="I1327" s="34">
        <f t="shared" si="62"/>
        <v>56522640.045599997</v>
      </c>
    </row>
    <row r="1328" spans="1:9" x14ac:dyDescent="0.35">
      <c r="A1328" s="31">
        <v>38149</v>
      </c>
      <c r="B1328" s="32" t="s">
        <v>38</v>
      </c>
      <c r="C1328" s="32" t="s">
        <v>26</v>
      </c>
      <c r="D1328" s="32" t="s">
        <v>19</v>
      </c>
      <c r="E1328" s="33">
        <v>7152138.5663168002</v>
      </c>
      <c r="F1328" s="33">
        <v>5721710.8530534403</v>
      </c>
      <c r="G1328" s="34" t="str">
        <f t="shared" si="60"/>
        <v>Esta perdido</v>
      </c>
      <c r="H1328" s="34">
        <f t="shared" si="61"/>
        <v>0</v>
      </c>
      <c r="I1328" s="34" t="str">
        <f t="shared" si="62"/>
        <v>DEBE PROMOVERSE</v>
      </c>
    </row>
    <row r="1329" spans="1:9" x14ac:dyDescent="0.35">
      <c r="A1329" s="31">
        <v>38149</v>
      </c>
      <c r="B1329" s="32" t="s">
        <v>32</v>
      </c>
      <c r="C1329" s="32" t="s">
        <v>16</v>
      </c>
      <c r="D1329" s="32" t="s">
        <v>22</v>
      </c>
      <c r="E1329" s="33">
        <v>130933821.60000001</v>
      </c>
      <c r="F1329" s="33">
        <v>22258749.672000002</v>
      </c>
      <c r="G1329" s="34" t="str">
        <f t="shared" si="60"/>
        <v>Esta perdido</v>
      </c>
      <c r="H1329" s="34">
        <f t="shared" si="61"/>
        <v>0</v>
      </c>
      <c r="I1329" s="34">
        <f t="shared" si="62"/>
        <v>108675071.928</v>
      </c>
    </row>
    <row r="1330" spans="1:9" x14ac:dyDescent="0.35">
      <c r="A1330" s="31">
        <v>38149</v>
      </c>
      <c r="B1330" s="32" t="s">
        <v>12</v>
      </c>
      <c r="C1330" s="32" t="s">
        <v>30</v>
      </c>
      <c r="D1330" s="32" t="s">
        <v>24</v>
      </c>
      <c r="E1330" s="33">
        <v>17879005.088</v>
      </c>
      <c r="F1330" s="33">
        <v>1787900.5088</v>
      </c>
      <c r="G1330" s="34" t="str">
        <f t="shared" si="60"/>
        <v>Esta perdido</v>
      </c>
      <c r="H1330" s="34">
        <f t="shared" si="61"/>
        <v>595370.86943039997</v>
      </c>
      <c r="I1330" s="34" t="str">
        <f t="shared" si="62"/>
        <v>DEBE PROMOVERSE</v>
      </c>
    </row>
    <row r="1331" spans="1:9" x14ac:dyDescent="0.35">
      <c r="A1331" s="31">
        <v>38149</v>
      </c>
      <c r="B1331" s="32" t="s">
        <v>29</v>
      </c>
      <c r="C1331" s="32" t="s">
        <v>31</v>
      </c>
      <c r="D1331" s="32" t="s">
        <v>27</v>
      </c>
      <c r="E1331" s="33">
        <v>3364611.4666192001</v>
      </c>
      <c r="F1331" s="33">
        <v>168230.57333096</v>
      </c>
      <c r="G1331" s="34" t="str">
        <f t="shared" si="60"/>
        <v>Esta perdido</v>
      </c>
      <c r="H1331" s="34">
        <f t="shared" si="61"/>
        <v>0</v>
      </c>
      <c r="I1331" s="34" t="str">
        <f t="shared" si="62"/>
        <v>DEBE PROMOVERSE</v>
      </c>
    </row>
    <row r="1332" spans="1:9" x14ac:dyDescent="0.35">
      <c r="A1332" s="31">
        <v>38149</v>
      </c>
      <c r="B1332" s="32" t="s">
        <v>34</v>
      </c>
      <c r="C1332" s="32" t="s">
        <v>43</v>
      </c>
      <c r="D1332" s="32" t="s">
        <v>28</v>
      </c>
      <c r="E1332" s="33">
        <v>1647062.7638864</v>
      </c>
      <c r="F1332" s="33">
        <v>82353.13819432001</v>
      </c>
      <c r="G1332" s="34" t="str">
        <f t="shared" si="60"/>
        <v>Esta perdido</v>
      </c>
      <c r="H1332" s="34">
        <f t="shared" si="61"/>
        <v>27423.595018708562</v>
      </c>
      <c r="I1332" s="34" t="str">
        <f t="shared" si="62"/>
        <v>DEBE PROMOVERSE</v>
      </c>
    </row>
    <row r="1333" spans="1:9" x14ac:dyDescent="0.35">
      <c r="A1333" s="31">
        <v>38149</v>
      </c>
      <c r="B1333" s="32" t="s">
        <v>41</v>
      </c>
      <c r="C1333" s="32" t="s">
        <v>13</v>
      </c>
      <c r="D1333" s="32" t="s">
        <v>14</v>
      </c>
      <c r="E1333" s="33">
        <v>60201599.760000005</v>
      </c>
      <c r="F1333" s="33">
        <v>10234271.959200002</v>
      </c>
      <c r="G1333" s="34" t="str">
        <f t="shared" si="60"/>
        <v>Esta perdido</v>
      </c>
      <c r="H1333" s="34">
        <f t="shared" si="61"/>
        <v>0</v>
      </c>
      <c r="I1333" s="34">
        <f t="shared" si="62"/>
        <v>49967327.800800003</v>
      </c>
    </row>
    <row r="1334" spans="1:9" x14ac:dyDescent="0.35">
      <c r="A1334" s="31">
        <v>38149</v>
      </c>
      <c r="B1334" s="32" t="s">
        <v>40</v>
      </c>
      <c r="C1334" s="32" t="s">
        <v>39</v>
      </c>
      <c r="D1334" s="32" t="s">
        <v>17</v>
      </c>
      <c r="E1334" s="33">
        <v>6306307.3001600001</v>
      </c>
      <c r="F1334" s="33">
        <v>5045045.8401280008</v>
      </c>
      <c r="G1334" s="34" t="str">
        <f t="shared" si="60"/>
        <v>Esta perdido</v>
      </c>
      <c r="H1334" s="34">
        <f t="shared" si="61"/>
        <v>0</v>
      </c>
      <c r="I1334" s="34" t="str">
        <f t="shared" si="62"/>
        <v>DEBE PROMOVERSE</v>
      </c>
    </row>
    <row r="1335" spans="1:9" x14ac:dyDescent="0.35">
      <c r="A1335" s="31">
        <v>38149</v>
      </c>
      <c r="B1335" s="32" t="s">
        <v>33</v>
      </c>
      <c r="C1335" s="32" t="s">
        <v>18</v>
      </c>
      <c r="D1335" s="32" t="s">
        <v>19</v>
      </c>
      <c r="E1335" s="33">
        <v>115137888.47999999</v>
      </c>
      <c r="F1335" s="33">
        <v>19573441.0416</v>
      </c>
      <c r="G1335" s="34" t="str">
        <f t="shared" si="60"/>
        <v>Esta perdido</v>
      </c>
      <c r="H1335" s="34">
        <f t="shared" si="61"/>
        <v>10961126.983296001</v>
      </c>
      <c r="I1335" s="34">
        <f t="shared" si="62"/>
        <v>95564447.438399985</v>
      </c>
    </row>
    <row r="1336" spans="1:9" x14ac:dyDescent="0.35">
      <c r="A1336" s="31">
        <v>38149</v>
      </c>
      <c r="B1336" s="32" t="s">
        <v>25</v>
      </c>
      <c r="C1336" s="32" t="s">
        <v>21</v>
      </c>
      <c r="D1336" s="32" t="s">
        <v>22</v>
      </c>
      <c r="E1336" s="33">
        <v>15677812.555999998</v>
      </c>
      <c r="F1336" s="33">
        <v>1567781.2555999998</v>
      </c>
      <c r="G1336" s="34" t="str">
        <f t="shared" si="60"/>
        <v>Esta perdido</v>
      </c>
      <c r="H1336" s="34">
        <f t="shared" si="61"/>
        <v>0</v>
      </c>
      <c r="I1336" s="34" t="str">
        <f t="shared" si="62"/>
        <v>DEBE PROMOVERSE</v>
      </c>
    </row>
    <row r="1337" spans="1:9" x14ac:dyDescent="0.35">
      <c r="A1337" s="31">
        <v>38149</v>
      </c>
      <c r="B1337" s="32" t="s">
        <v>36</v>
      </c>
      <c r="C1337" s="32" t="s">
        <v>23</v>
      </c>
      <c r="D1337" s="32" t="s">
        <v>24</v>
      </c>
      <c r="E1337" s="33">
        <v>2941695.8335408</v>
      </c>
      <c r="F1337" s="33">
        <v>147084.79167704002</v>
      </c>
      <c r="G1337" s="34" t="str">
        <f t="shared" si="60"/>
        <v>Esta perdido</v>
      </c>
      <c r="H1337" s="34">
        <f t="shared" si="61"/>
        <v>0</v>
      </c>
      <c r="I1337" s="34" t="str">
        <f t="shared" si="62"/>
        <v>DEBE PROMOVERSE</v>
      </c>
    </row>
    <row r="1338" spans="1:9" x14ac:dyDescent="0.35">
      <c r="A1338" s="31">
        <v>38149</v>
      </c>
      <c r="B1338" s="32" t="s">
        <v>37</v>
      </c>
      <c r="C1338" s="32" t="s">
        <v>26</v>
      </c>
      <c r="D1338" s="32" t="s">
        <v>27</v>
      </c>
      <c r="E1338" s="33">
        <v>1435604.9473472</v>
      </c>
      <c r="F1338" s="33">
        <v>71780.247367360003</v>
      </c>
      <c r="G1338" s="34" t="str">
        <f t="shared" si="60"/>
        <v>Esta perdido</v>
      </c>
      <c r="H1338" s="34">
        <f t="shared" si="61"/>
        <v>0</v>
      </c>
      <c r="I1338" s="34" t="str">
        <f t="shared" si="62"/>
        <v>DEBE PROMOVERSE</v>
      </c>
    </row>
    <row r="1339" spans="1:9" x14ac:dyDescent="0.35">
      <c r="A1339" s="31">
        <v>38149</v>
      </c>
      <c r="B1339" s="32" t="s">
        <v>35</v>
      </c>
      <c r="C1339" s="32" t="s">
        <v>16</v>
      </c>
      <c r="D1339" s="32" t="s">
        <v>28</v>
      </c>
      <c r="E1339" s="33">
        <v>52303633.199999996</v>
      </c>
      <c r="F1339" s="33">
        <v>8891617.6439999994</v>
      </c>
      <c r="G1339" s="34" t="str">
        <f t="shared" si="60"/>
        <v>Esta perdido</v>
      </c>
      <c r="H1339" s="34">
        <f t="shared" si="61"/>
        <v>0</v>
      </c>
      <c r="I1339" s="34">
        <f t="shared" si="62"/>
        <v>43412015.555999994</v>
      </c>
    </row>
    <row r="1340" spans="1:9" x14ac:dyDescent="0.35">
      <c r="A1340" s="31">
        <v>38149</v>
      </c>
      <c r="B1340" s="32" t="s">
        <v>38</v>
      </c>
      <c r="C1340" s="32" t="s">
        <v>30</v>
      </c>
      <c r="D1340" s="32" t="s">
        <v>14</v>
      </c>
      <c r="E1340" s="33">
        <v>5460476.0340032</v>
      </c>
      <c r="F1340" s="33">
        <v>4368380.8272025604</v>
      </c>
      <c r="G1340" s="34" t="str">
        <f t="shared" si="60"/>
        <v>Esta perdido</v>
      </c>
      <c r="H1340" s="34">
        <f t="shared" si="61"/>
        <v>0</v>
      </c>
      <c r="I1340" s="34" t="str">
        <f t="shared" si="62"/>
        <v>DEBE PROMOVERSE</v>
      </c>
    </row>
    <row r="1341" spans="1:9" x14ac:dyDescent="0.35">
      <c r="A1341" s="31">
        <v>38149</v>
      </c>
      <c r="B1341" s="32" t="s">
        <v>32</v>
      </c>
      <c r="C1341" s="32" t="s">
        <v>31</v>
      </c>
      <c r="D1341" s="32" t="s">
        <v>17</v>
      </c>
      <c r="E1341" s="33">
        <v>99341955.359999999</v>
      </c>
      <c r="F1341" s="33">
        <v>16888132.411200002</v>
      </c>
      <c r="G1341" s="34" t="str">
        <f t="shared" si="60"/>
        <v>Esta perdido</v>
      </c>
      <c r="H1341" s="34">
        <f t="shared" si="61"/>
        <v>0</v>
      </c>
      <c r="I1341" s="34">
        <f t="shared" si="62"/>
        <v>82453822.948799998</v>
      </c>
    </row>
    <row r="1342" spans="1:9" x14ac:dyDescent="0.35">
      <c r="A1342" s="31">
        <v>38149</v>
      </c>
      <c r="B1342" s="32" t="s">
        <v>12</v>
      </c>
      <c r="C1342" s="32" t="s">
        <v>43</v>
      </c>
      <c r="D1342" s="32" t="s">
        <v>19</v>
      </c>
      <c r="E1342" s="33">
        <v>13476620.024</v>
      </c>
      <c r="F1342" s="33">
        <v>1347662.0024000001</v>
      </c>
      <c r="G1342" s="34" t="str">
        <f t="shared" si="60"/>
        <v>Esta perdido</v>
      </c>
      <c r="H1342" s="34">
        <f t="shared" si="61"/>
        <v>448771.44679919997</v>
      </c>
      <c r="I1342" s="34" t="str">
        <f t="shared" si="62"/>
        <v>DEBE PROMOVERSE</v>
      </c>
    </row>
    <row r="1343" spans="1:9" x14ac:dyDescent="0.35">
      <c r="A1343" s="31">
        <v>38149</v>
      </c>
      <c r="B1343" s="32" t="s">
        <v>29</v>
      </c>
      <c r="C1343" s="32" t="s">
        <v>13</v>
      </c>
      <c r="D1343" s="32" t="s">
        <v>22</v>
      </c>
      <c r="E1343" s="33">
        <v>2518780.2004624</v>
      </c>
      <c r="F1343" s="33">
        <v>125939.01002312</v>
      </c>
      <c r="G1343" s="34" t="str">
        <f t="shared" si="60"/>
        <v>Esta perdido</v>
      </c>
      <c r="H1343" s="34">
        <f t="shared" si="61"/>
        <v>0</v>
      </c>
      <c r="I1343" s="34" t="str">
        <f t="shared" si="62"/>
        <v>DEBE PROMOVERSE</v>
      </c>
    </row>
    <row r="1344" spans="1:9" x14ac:dyDescent="0.35">
      <c r="A1344" s="31">
        <v>38149</v>
      </c>
      <c r="B1344" s="32" t="s">
        <v>34</v>
      </c>
      <c r="C1344" s="32" t="s">
        <v>39</v>
      </c>
      <c r="D1344" s="32" t="s">
        <v>24</v>
      </c>
      <c r="E1344" s="33">
        <v>1224147.130808</v>
      </c>
      <c r="F1344" s="33">
        <v>61207.356540400004</v>
      </c>
      <c r="G1344" s="34" t="str">
        <f t="shared" si="60"/>
        <v>Esta perdido</v>
      </c>
      <c r="H1344" s="34">
        <f t="shared" si="61"/>
        <v>20382.049727953199</v>
      </c>
      <c r="I1344" s="34" t="str">
        <f t="shared" si="62"/>
        <v>DEBE PROMOVERSE</v>
      </c>
    </row>
    <row r="1345" spans="1:9" x14ac:dyDescent="0.35">
      <c r="A1345" s="31">
        <v>38149</v>
      </c>
      <c r="B1345" s="32" t="s">
        <v>41</v>
      </c>
      <c r="C1345" s="32" t="s">
        <v>18</v>
      </c>
      <c r="D1345" s="32" t="s">
        <v>27</v>
      </c>
      <c r="E1345" s="33">
        <v>44405666.640000001</v>
      </c>
      <c r="F1345" s="33">
        <v>6660849.9960000003</v>
      </c>
      <c r="G1345" s="34" t="str">
        <f t="shared" si="60"/>
        <v>Esta perdido</v>
      </c>
      <c r="H1345" s="34">
        <f t="shared" si="61"/>
        <v>0</v>
      </c>
      <c r="I1345" s="34">
        <f t="shared" si="62"/>
        <v>37744816.644000001</v>
      </c>
    </row>
    <row r="1346" spans="1:9" x14ac:dyDescent="0.35">
      <c r="A1346" s="31">
        <v>38149</v>
      </c>
      <c r="B1346" s="32" t="s">
        <v>40</v>
      </c>
      <c r="C1346" s="32" t="s">
        <v>21</v>
      </c>
      <c r="D1346" s="32" t="s">
        <v>28</v>
      </c>
      <c r="E1346" s="33">
        <v>4614644.7678463999</v>
      </c>
      <c r="F1346" s="33">
        <v>230732.23839232</v>
      </c>
      <c r="G1346" s="34" t="str">
        <f t="shared" si="60"/>
        <v>Esta perdido</v>
      </c>
      <c r="H1346" s="34">
        <f t="shared" si="61"/>
        <v>0</v>
      </c>
      <c r="I1346" s="34" t="str">
        <f t="shared" si="62"/>
        <v>DEBE PROMOVERSE</v>
      </c>
    </row>
    <row r="1347" spans="1:9" x14ac:dyDescent="0.35">
      <c r="A1347" s="31">
        <v>38149</v>
      </c>
      <c r="B1347" s="32" t="s">
        <v>33</v>
      </c>
      <c r="C1347" s="32" t="s">
        <v>23</v>
      </c>
      <c r="D1347" s="32" t="s">
        <v>14</v>
      </c>
      <c r="E1347" s="33">
        <v>83546022.239999995</v>
      </c>
      <c r="F1347" s="33">
        <v>14202823.7808</v>
      </c>
      <c r="G1347" s="34" t="str">
        <f t="shared" si="60"/>
        <v>Esta perdido</v>
      </c>
      <c r="H1347" s="34">
        <f t="shared" si="61"/>
        <v>7953581.3172480008</v>
      </c>
      <c r="I1347" s="34">
        <f t="shared" si="62"/>
        <v>69343198.459199995</v>
      </c>
    </row>
    <row r="1348" spans="1:9" x14ac:dyDescent="0.35">
      <c r="A1348" s="31">
        <v>38149</v>
      </c>
      <c r="B1348" s="32" t="s">
        <v>25</v>
      </c>
      <c r="C1348" s="32" t="s">
        <v>26</v>
      </c>
      <c r="D1348" s="32" t="s">
        <v>17</v>
      </c>
      <c r="E1348" s="33">
        <v>11275427.492000001</v>
      </c>
      <c r="F1348" s="33">
        <v>1127542.7492000002</v>
      </c>
      <c r="G1348" s="34" t="str">
        <f t="shared" ref="G1348:G1411" si="63">IF(AND(B1348="Sánchez",F1348&gt;5000000,C1348="Zona F"),"Lo encontramos","Esta perdido")</f>
        <v>Esta perdido</v>
      </c>
      <c r="H1348" s="34">
        <f t="shared" ref="H1348:H1411" si="64">IF(OR(B1348="Pineda",B1348="Bonilla"),F1348*33.3%,IF(OR(B1348="Sánchez",B1348="Martínez"),F1348*56%,0))</f>
        <v>0</v>
      </c>
      <c r="I1348" s="34" t="str">
        <f t="shared" ref="I1348:I1411" si="65">IF((E1348+F1348)&lt;34000000,"DEBE PROMOVERSE",E1348-F1348)</f>
        <v>DEBE PROMOVERSE</v>
      </c>
    </row>
    <row r="1349" spans="1:9" x14ac:dyDescent="0.35">
      <c r="A1349" s="31">
        <v>38149</v>
      </c>
      <c r="B1349" s="32" t="s">
        <v>36</v>
      </c>
      <c r="C1349" s="32" t="s">
        <v>16</v>
      </c>
      <c r="D1349" s="32" t="s">
        <v>19</v>
      </c>
      <c r="E1349" s="33">
        <v>2095864.5673839999</v>
      </c>
      <c r="F1349" s="33">
        <v>104793.22836920001</v>
      </c>
      <c r="G1349" s="34" t="str">
        <f t="shared" si="63"/>
        <v>Esta perdido</v>
      </c>
      <c r="H1349" s="34">
        <f t="shared" si="64"/>
        <v>0</v>
      </c>
      <c r="I1349" s="34" t="str">
        <f t="shared" si="65"/>
        <v>DEBE PROMOVERSE</v>
      </c>
    </row>
    <row r="1350" spans="1:9" x14ac:dyDescent="0.35">
      <c r="A1350" s="31">
        <v>38149</v>
      </c>
      <c r="B1350" s="32" t="s">
        <v>37</v>
      </c>
      <c r="C1350" s="32" t="s">
        <v>30</v>
      </c>
      <c r="D1350" s="32" t="s">
        <v>22</v>
      </c>
      <c r="E1350" s="33">
        <v>1012689.3142688</v>
      </c>
      <c r="F1350" s="33">
        <v>50634.465713440004</v>
      </c>
      <c r="G1350" s="34" t="str">
        <f t="shared" si="63"/>
        <v>Esta perdido</v>
      </c>
      <c r="H1350" s="34">
        <f t="shared" si="64"/>
        <v>0</v>
      </c>
      <c r="I1350" s="34" t="str">
        <f t="shared" si="65"/>
        <v>DEBE PROMOVERSE</v>
      </c>
    </row>
    <row r="1351" spans="1:9" x14ac:dyDescent="0.35">
      <c r="A1351" s="31">
        <v>38149</v>
      </c>
      <c r="B1351" s="32" t="s">
        <v>35</v>
      </c>
      <c r="C1351" s="32" t="s">
        <v>31</v>
      </c>
      <c r="D1351" s="32" t="s">
        <v>24</v>
      </c>
      <c r="E1351" s="33">
        <v>36507700.079999998</v>
      </c>
      <c r="F1351" s="33">
        <v>5476155.0119999992</v>
      </c>
      <c r="G1351" s="34" t="str">
        <f t="shared" si="63"/>
        <v>Esta perdido</v>
      </c>
      <c r="H1351" s="34">
        <f t="shared" si="64"/>
        <v>0</v>
      </c>
      <c r="I1351" s="34">
        <f t="shared" si="65"/>
        <v>31031545.068</v>
      </c>
    </row>
    <row r="1352" spans="1:9" x14ac:dyDescent="0.35">
      <c r="A1352" s="31">
        <v>38149</v>
      </c>
      <c r="B1352" s="32" t="s">
        <v>42</v>
      </c>
      <c r="C1352" s="32" t="s">
        <v>43</v>
      </c>
      <c r="D1352" s="32" t="s">
        <v>27</v>
      </c>
      <c r="E1352" s="33">
        <v>3768813.5016896003</v>
      </c>
      <c r="F1352" s="33">
        <v>188440.67508448003</v>
      </c>
      <c r="G1352" s="34" t="str">
        <f t="shared" si="63"/>
        <v>Esta perdido</v>
      </c>
      <c r="H1352" s="34">
        <f t="shared" si="64"/>
        <v>0</v>
      </c>
      <c r="I1352" s="34" t="str">
        <f t="shared" si="65"/>
        <v>DEBE PROMOVERSE</v>
      </c>
    </row>
    <row r="1353" spans="1:9" x14ac:dyDescent="0.35">
      <c r="A1353" s="31">
        <v>38149</v>
      </c>
      <c r="B1353" s="32" t="s">
        <v>20</v>
      </c>
      <c r="C1353" s="32" t="s">
        <v>13</v>
      </c>
      <c r="D1353" s="32" t="s">
        <v>28</v>
      </c>
      <c r="E1353" s="33">
        <v>67750089.120000005</v>
      </c>
      <c r="F1353" s="33">
        <v>11517515.150400002</v>
      </c>
      <c r="G1353" s="34" t="str">
        <f t="shared" si="63"/>
        <v>Esta perdido</v>
      </c>
      <c r="H1353" s="34">
        <f t="shared" si="64"/>
        <v>0</v>
      </c>
      <c r="I1353" s="34">
        <f t="shared" si="65"/>
        <v>56232573.969600007</v>
      </c>
    </row>
    <row r="1354" spans="1:9" x14ac:dyDescent="0.35">
      <c r="A1354" s="31">
        <v>38149</v>
      </c>
      <c r="B1354" s="32" t="s">
        <v>15</v>
      </c>
      <c r="C1354" s="32" t="s">
        <v>39</v>
      </c>
      <c r="D1354" s="32" t="s">
        <v>14</v>
      </c>
      <c r="E1354" s="33">
        <v>9074234.959999999</v>
      </c>
      <c r="F1354" s="33">
        <v>7259387.9679999994</v>
      </c>
      <c r="G1354" s="34" t="str">
        <f t="shared" si="63"/>
        <v>Esta perdido</v>
      </c>
      <c r="H1354" s="34">
        <f t="shared" si="64"/>
        <v>4065257.2620800002</v>
      </c>
      <c r="I1354" s="34" t="str">
        <f t="shared" si="65"/>
        <v>DEBE PROMOVERSE</v>
      </c>
    </row>
    <row r="1355" spans="1:9" x14ac:dyDescent="0.35">
      <c r="A1355" s="31">
        <v>38149</v>
      </c>
      <c r="B1355" s="32" t="s">
        <v>38</v>
      </c>
      <c r="C1355" s="32" t="s">
        <v>18</v>
      </c>
      <c r="D1355" s="32" t="s">
        <v>17</v>
      </c>
      <c r="E1355" s="33">
        <v>1672948.9343055999</v>
      </c>
      <c r="F1355" s="33">
        <v>83647.446715280006</v>
      </c>
      <c r="G1355" s="34" t="str">
        <f t="shared" si="63"/>
        <v>Esta perdido</v>
      </c>
      <c r="H1355" s="34">
        <f t="shared" si="64"/>
        <v>0</v>
      </c>
      <c r="I1355" s="34" t="str">
        <f t="shared" si="65"/>
        <v>DEBE PROMOVERSE</v>
      </c>
    </row>
    <row r="1356" spans="1:9" x14ac:dyDescent="0.35">
      <c r="A1356" s="31">
        <v>38149</v>
      </c>
      <c r="B1356" s="32" t="s">
        <v>32</v>
      </c>
      <c r="C1356" s="32" t="s">
        <v>21</v>
      </c>
      <c r="D1356" s="32" t="s">
        <v>19</v>
      </c>
      <c r="E1356" s="33">
        <v>801231.49772959994</v>
      </c>
      <c r="F1356" s="33">
        <v>8012.3149772959996</v>
      </c>
      <c r="G1356" s="34" t="str">
        <f t="shared" si="63"/>
        <v>Esta perdido</v>
      </c>
      <c r="H1356" s="34">
        <f t="shared" si="64"/>
        <v>0</v>
      </c>
      <c r="I1356" s="34" t="str">
        <f t="shared" si="65"/>
        <v>DEBE PROMOVERSE</v>
      </c>
    </row>
    <row r="1357" spans="1:9" x14ac:dyDescent="0.35">
      <c r="A1357" s="31">
        <v>38149</v>
      </c>
      <c r="B1357" s="32" t="s">
        <v>12</v>
      </c>
      <c r="C1357" s="32" t="s">
        <v>23</v>
      </c>
      <c r="D1357" s="32" t="s">
        <v>22</v>
      </c>
      <c r="E1357" s="33">
        <v>7973638.6940000001</v>
      </c>
      <c r="F1357" s="33">
        <v>6378910.9552000007</v>
      </c>
      <c r="G1357" s="34" t="str">
        <f t="shared" si="63"/>
        <v>Esta perdido</v>
      </c>
      <c r="H1357" s="34">
        <f t="shared" si="64"/>
        <v>2124177.3480815999</v>
      </c>
      <c r="I1357" s="34" t="str">
        <f t="shared" si="65"/>
        <v>DEBE PROMOVERSE</v>
      </c>
    </row>
    <row r="1358" spans="1:9" x14ac:dyDescent="0.35">
      <c r="A1358" s="31">
        <v>38149</v>
      </c>
      <c r="B1358" s="32" t="s">
        <v>29</v>
      </c>
      <c r="C1358" s="32" t="s">
        <v>26</v>
      </c>
      <c r="D1358" s="32" t="s">
        <v>24</v>
      </c>
      <c r="E1358" s="33">
        <v>27293405.760000002</v>
      </c>
      <c r="F1358" s="33">
        <v>3684609.7776000006</v>
      </c>
      <c r="G1358" s="34" t="str">
        <f t="shared" si="63"/>
        <v>Esta perdido</v>
      </c>
      <c r="H1358" s="34">
        <f t="shared" si="64"/>
        <v>0</v>
      </c>
      <c r="I1358" s="34" t="str">
        <f t="shared" si="65"/>
        <v>DEBE PROMOVERSE</v>
      </c>
    </row>
    <row r="1359" spans="1:9" x14ac:dyDescent="0.35">
      <c r="A1359" s="31">
        <v>38149</v>
      </c>
      <c r="B1359" s="32" t="s">
        <v>34</v>
      </c>
      <c r="C1359" s="32" t="s">
        <v>16</v>
      </c>
      <c r="D1359" s="32" t="s">
        <v>27</v>
      </c>
      <c r="E1359" s="33">
        <v>2782010.3578400002</v>
      </c>
      <c r="F1359" s="33">
        <v>139100.517892</v>
      </c>
      <c r="G1359" s="34" t="str">
        <f t="shared" si="63"/>
        <v>Esta perdido</v>
      </c>
      <c r="H1359" s="34">
        <f t="shared" si="64"/>
        <v>46320.472458035998</v>
      </c>
      <c r="I1359" s="34" t="str">
        <f t="shared" si="65"/>
        <v>DEBE PROMOVERSE</v>
      </c>
    </row>
    <row r="1360" spans="1:9" x14ac:dyDescent="0.35">
      <c r="A1360" s="31">
        <v>38149</v>
      </c>
      <c r="B1360" s="32" t="s">
        <v>41</v>
      </c>
      <c r="C1360" s="32" t="s">
        <v>30</v>
      </c>
      <c r="D1360" s="32" t="s">
        <v>28</v>
      </c>
      <c r="E1360" s="33">
        <v>49321500.480000004</v>
      </c>
      <c r="F1360" s="33">
        <v>7398225.0720000006</v>
      </c>
      <c r="G1360" s="34" t="str">
        <f t="shared" si="63"/>
        <v>Esta perdido</v>
      </c>
      <c r="H1360" s="34">
        <f t="shared" si="64"/>
        <v>0</v>
      </c>
      <c r="I1360" s="34">
        <f t="shared" si="65"/>
        <v>41923275.408000007</v>
      </c>
    </row>
    <row r="1361" spans="1:9" x14ac:dyDescent="0.35">
      <c r="A1361" s="31">
        <v>38149</v>
      </c>
      <c r="B1361" s="32" t="s">
        <v>40</v>
      </c>
      <c r="C1361" s="32" t="s">
        <v>31</v>
      </c>
      <c r="D1361" s="32" t="s">
        <v>14</v>
      </c>
      <c r="E1361" s="33">
        <v>6506177.0059999991</v>
      </c>
      <c r="F1361" s="33">
        <v>5204941.6047999999</v>
      </c>
      <c r="G1361" s="34" t="str">
        <f t="shared" si="63"/>
        <v>Esta perdido</v>
      </c>
      <c r="H1361" s="34">
        <f t="shared" si="64"/>
        <v>0</v>
      </c>
      <c r="I1361" s="34" t="str">
        <f t="shared" si="65"/>
        <v>DEBE PROMOVERSE</v>
      </c>
    </row>
    <row r="1362" spans="1:9" x14ac:dyDescent="0.35">
      <c r="A1362" s="31">
        <v>38149</v>
      </c>
      <c r="B1362" s="32" t="s">
        <v>33</v>
      </c>
      <c r="C1362" s="32" t="s">
        <v>43</v>
      </c>
      <c r="D1362" s="32" t="s">
        <v>17</v>
      </c>
      <c r="E1362" s="33">
        <v>1179547.3623807998</v>
      </c>
      <c r="F1362" s="33">
        <v>58977.368119039995</v>
      </c>
      <c r="G1362" s="34" t="str">
        <f t="shared" si="63"/>
        <v>Esta perdido</v>
      </c>
      <c r="H1362" s="34">
        <f t="shared" si="64"/>
        <v>33027.326146662403</v>
      </c>
      <c r="I1362" s="34" t="str">
        <f t="shared" si="65"/>
        <v>DEBE PROMOVERSE</v>
      </c>
    </row>
    <row r="1363" spans="1:9" x14ac:dyDescent="0.35">
      <c r="A1363" s="31">
        <v>38149</v>
      </c>
      <c r="B1363" s="32" t="s">
        <v>25</v>
      </c>
      <c r="C1363" s="32" t="s">
        <v>13</v>
      </c>
      <c r="D1363" s="32" t="s">
        <v>19</v>
      </c>
      <c r="E1363" s="33">
        <v>421011.136</v>
      </c>
      <c r="F1363" s="33">
        <v>4210.1113599999999</v>
      </c>
      <c r="G1363" s="34" t="str">
        <f t="shared" si="63"/>
        <v>Esta perdido</v>
      </c>
      <c r="H1363" s="34">
        <f t="shared" si="64"/>
        <v>0</v>
      </c>
      <c r="I1363" s="34" t="str">
        <f t="shared" si="65"/>
        <v>DEBE PROMOVERSE</v>
      </c>
    </row>
    <row r="1364" spans="1:9" x14ac:dyDescent="0.35">
      <c r="A1364" s="31">
        <v>38149</v>
      </c>
      <c r="B1364" s="32" t="s">
        <v>36</v>
      </c>
      <c r="C1364" s="32" t="s">
        <v>39</v>
      </c>
      <c r="D1364" s="32" t="s">
        <v>22</v>
      </c>
      <c r="E1364" s="33">
        <v>22933260</v>
      </c>
      <c r="F1364" s="33">
        <v>3095990.1</v>
      </c>
      <c r="G1364" s="34" t="str">
        <f t="shared" si="63"/>
        <v>Esta perdido</v>
      </c>
      <c r="H1364" s="34">
        <f t="shared" si="64"/>
        <v>0</v>
      </c>
      <c r="I1364" s="34" t="str">
        <f t="shared" si="65"/>
        <v>DEBE PROMOVERSE</v>
      </c>
    </row>
    <row r="1365" spans="1:9" x14ac:dyDescent="0.35">
      <c r="A1365" s="31">
        <v>38149</v>
      </c>
      <c r="B1365" s="32" t="s">
        <v>37</v>
      </c>
      <c r="C1365" s="32" t="s">
        <v>18</v>
      </c>
      <c r="D1365" s="32" t="s">
        <v>24</v>
      </c>
      <c r="E1365" s="33">
        <v>3228021.9216</v>
      </c>
      <c r="F1365" s="33">
        <v>161401.09608000002</v>
      </c>
      <c r="G1365" s="34" t="str">
        <f t="shared" si="63"/>
        <v>Esta perdido</v>
      </c>
      <c r="H1365" s="34">
        <f t="shared" si="64"/>
        <v>0</v>
      </c>
      <c r="I1365" s="34" t="str">
        <f t="shared" si="65"/>
        <v>DEBE PROMOVERSE</v>
      </c>
    </row>
    <row r="1366" spans="1:9" x14ac:dyDescent="0.35">
      <c r="A1366" s="31">
        <v>38149</v>
      </c>
      <c r="B1366" s="32" t="s">
        <v>35</v>
      </c>
      <c r="C1366" s="32" t="s">
        <v>21</v>
      </c>
      <c r="D1366" s="32" t="s">
        <v>27</v>
      </c>
      <c r="E1366" s="33">
        <v>74700360</v>
      </c>
      <c r="F1366" s="33">
        <v>12699061.200000001</v>
      </c>
      <c r="G1366" s="34" t="str">
        <f t="shared" si="63"/>
        <v>Esta perdido</v>
      </c>
      <c r="H1366" s="34">
        <f t="shared" si="64"/>
        <v>0</v>
      </c>
      <c r="I1366" s="34">
        <f t="shared" si="65"/>
        <v>62001298.799999997</v>
      </c>
    </row>
    <row r="1367" spans="1:9" x14ac:dyDescent="0.35">
      <c r="A1367" s="31">
        <v>38149</v>
      </c>
      <c r="B1367" s="32" t="s">
        <v>38</v>
      </c>
      <c r="C1367" s="32" t="s">
        <v>23</v>
      </c>
      <c r="D1367" s="32" t="s">
        <v>28</v>
      </c>
      <c r="E1367" s="33">
        <v>12418658</v>
      </c>
      <c r="F1367" s="33">
        <v>1241865.8</v>
      </c>
      <c r="G1367" s="34" t="str">
        <f t="shared" si="63"/>
        <v>Esta perdido</v>
      </c>
      <c r="H1367" s="34">
        <f t="shared" si="64"/>
        <v>0</v>
      </c>
      <c r="I1367" s="34" t="str">
        <f t="shared" si="65"/>
        <v>DEBE PROMOVERSE</v>
      </c>
    </row>
    <row r="1368" spans="1:9" x14ac:dyDescent="0.35">
      <c r="A1368" s="31">
        <v>38149</v>
      </c>
      <c r="B1368" s="32" t="s">
        <v>32</v>
      </c>
      <c r="C1368" s="32" t="s">
        <v>26</v>
      </c>
      <c r="D1368" s="32" t="s">
        <v>14</v>
      </c>
      <c r="E1368" s="33">
        <v>2771993.9939999999</v>
      </c>
      <c r="F1368" s="33">
        <v>138599.6997</v>
      </c>
      <c r="G1368" s="34" t="str">
        <f t="shared" si="63"/>
        <v>Esta perdido</v>
      </c>
      <c r="H1368" s="34">
        <f t="shared" si="64"/>
        <v>0</v>
      </c>
      <c r="I1368" s="34" t="str">
        <f t="shared" si="65"/>
        <v>DEBE PROMOVERSE</v>
      </c>
    </row>
    <row r="1369" spans="1:9" x14ac:dyDescent="0.35">
      <c r="A1369" s="31">
        <v>38149</v>
      </c>
      <c r="B1369" s="32" t="s">
        <v>12</v>
      </c>
      <c r="C1369" s="32" t="s">
        <v>16</v>
      </c>
      <c r="D1369" s="32" t="s">
        <v>17</v>
      </c>
      <c r="E1369" s="33">
        <v>1578994.1692000001</v>
      </c>
      <c r="F1369" s="33">
        <v>78949.708460000009</v>
      </c>
      <c r="G1369" s="34" t="str">
        <f t="shared" si="63"/>
        <v>Esta perdido</v>
      </c>
      <c r="H1369" s="34">
        <f t="shared" si="64"/>
        <v>26290.252917180002</v>
      </c>
      <c r="I1369" s="34" t="str">
        <f t="shared" si="65"/>
        <v>DEBE PROMOVERSE</v>
      </c>
    </row>
    <row r="1370" spans="1:9" x14ac:dyDescent="0.35">
      <c r="A1370" s="31">
        <v>38149</v>
      </c>
      <c r="B1370" s="32" t="s">
        <v>29</v>
      </c>
      <c r="C1370" s="32" t="s">
        <v>30</v>
      </c>
      <c r="D1370" s="32" t="s">
        <v>19</v>
      </c>
      <c r="E1370" s="33">
        <v>18445731.5</v>
      </c>
      <c r="F1370" s="33">
        <v>1844573.1500000001</v>
      </c>
      <c r="G1370" s="34" t="str">
        <f t="shared" si="63"/>
        <v>Esta perdido</v>
      </c>
      <c r="H1370" s="34">
        <f t="shared" si="64"/>
        <v>0</v>
      </c>
      <c r="I1370" s="34" t="str">
        <f t="shared" si="65"/>
        <v>DEBE PROMOVERSE</v>
      </c>
    </row>
    <row r="1371" spans="1:9" x14ac:dyDescent="0.35">
      <c r="A1371" s="31">
        <v>38149</v>
      </c>
      <c r="B1371" s="32" t="s">
        <v>34</v>
      </c>
      <c r="C1371" s="32" t="s">
        <v>31</v>
      </c>
      <c r="D1371" s="32" t="s">
        <v>22</v>
      </c>
      <c r="E1371" s="33">
        <v>73392480</v>
      </c>
      <c r="F1371" s="33">
        <v>12476721.600000001</v>
      </c>
      <c r="G1371" s="34" t="str">
        <f t="shared" si="63"/>
        <v>Esta perdido</v>
      </c>
      <c r="H1371" s="34">
        <f t="shared" si="64"/>
        <v>4154748.2927999999</v>
      </c>
      <c r="I1371" s="34">
        <f t="shared" si="65"/>
        <v>60915758.399999999</v>
      </c>
    </row>
    <row r="1372" spans="1:9" x14ac:dyDescent="0.35">
      <c r="A1372" s="31">
        <v>38149</v>
      </c>
      <c r="B1372" s="32" t="s">
        <v>41</v>
      </c>
      <c r="C1372" s="32" t="s">
        <v>43</v>
      </c>
      <c r="D1372" s="32" t="s">
        <v>24</v>
      </c>
      <c r="E1372" s="33">
        <v>8631942.7432000004</v>
      </c>
      <c r="F1372" s="33">
        <v>6905554.1945600007</v>
      </c>
      <c r="G1372" s="34" t="str">
        <f t="shared" si="63"/>
        <v>Esta perdido</v>
      </c>
      <c r="H1372" s="34">
        <f t="shared" si="64"/>
        <v>0</v>
      </c>
      <c r="I1372" s="34" t="str">
        <f t="shared" si="65"/>
        <v>DEBE PROMOVERSE</v>
      </c>
    </row>
    <row r="1373" spans="1:9" x14ac:dyDescent="0.35">
      <c r="A1373" s="31">
        <v>38149</v>
      </c>
      <c r="B1373" s="32" t="s">
        <v>40</v>
      </c>
      <c r="C1373" s="32" t="s">
        <v>13</v>
      </c>
      <c r="D1373" s="32" t="s">
        <v>27</v>
      </c>
      <c r="E1373" s="33">
        <v>175618800</v>
      </c>
      <c r="F1373" s="33">
        <v>29855196.000000004</v>
      </c>
      <c r="G1373" s="34" t="str">
        <f t="shared" si="63"/>
        <v>Esta perdido</v>
      </c>
      <c r="H1373" s="34">
        <f t="shared" si="64"/>
        <v>0</v>
      </c>
      <c r="I1373" s="34">
        <f t="shared" si="65"/>
        <v>145763604</v>
      </c>
    </row>
    <row r="1374" spans="1:9" x14ac:dyDescent="0.35">
      <c r="A1374" s="31">
        <v>38149</v>
      </c>
      <c r="B1374" s="32" t="s">
        <v>33</v>
      </c>
      <c r="C1374" s="32" t="s">
        <v>39</v>
      </c>
      <c r="D1374" s="32" t="s">
        <v>28</v>
      </c>
      <c r="E1374" s="33">
        <v>26481829.5</v>
      </c>
      <c r="F1374" s="33">
        <v>3575046.9825000004</v>
      </c>
      <c r="G1374" s="34" t="str">
        <f t="shared" si="63"/>
        <v>Esta perdido</v>
      </c>
      <c r="H1374" s="34">
        <f t="shared" si="64"/>
        <v>2002026.3102000004</v>
      </c>
      <c r="I1374" s="34" t="str">
        <f t="shared" si="65"/>
        <v>DEBE PROMOVERSE</v>
      </c>
    </row>
    <row r="1375" spans="1:9" x14ac:dyDescent="0.35">
      <c r="A1375" s="31">
        <v>38149</v>
      </c>
      <c r="B1375" s="32" t="s">
        <v>25</v>
      </c>
      <c r="C1375" s="32" t="s">
        <v>18</v>
      </c>
      <c r="D1375" s="32" t="s">
        <v>14</v>
      </c>
      <c r="E1375" s="33">
        <v>5473954.4048000006</v>
      </c>
      <c r="F1375" s="33">
        <v>4379163.5238400009</v>
      </c>
      <c r="G1375" s="34" t="str">
        <f t="shared" si="63"/>
        <v>Esta perdido</v>
      </c>
      <c r="H1375" s="34">
        <f t="shared" si="64"/>
        <v>0</v>
      </c>
      <c r="I1375" s="34" t="str">
        <f t="shared" si="65"/>
        <v>DEBE PROMOVERSE</v>
      </c>
    </row>
    <row r="1376" spans="1:9" x14ac:dyDescent="0.35">
      <c r="A1376" s="31">
        <v>38149</v>
      </c>
      <c r="B1376" s="32" t="s">
        <v>36</v>
      </c>
      <c r="C1376" s="32" t="s">
        <v>21</v>
      </c>
      <c r="D1376" s="32" t="s">
        <v>17</v>
      </c>
      <c r="E1376" s="33">
        <v>323854.71999999997</v>
      </c>
      <c r="F1376" s="33">
        <v>3238.5472</v>
      </c>
      <c r="G1376" s="34" t="str">
        <f t="shared" si="63"/>
        <v>Esta perdido</v>
      </c>
      <c r="H1376" s="34">
        <f t="shared" si="64"/>
        <v>0</v>
      </c>
      <c r="I1376" s="34" t="str">
        <f t="shared" si="65"/>
        <v>DEBE PROMOVERSE</v>
      </c>
    </row>
    <row r="1377" spans="1:9" x14ac:dyDescent="0.35">
      <c r="A1377" s="31">
        <v>38149</v>
      </c>
      <c r="B1377" s="32" t="s">
        <v>37</v>
      </c>
      <c r="C1377" s="32" t="s">
        <v>23</v>
      </c>
      <c r="D1377" s="32" t="s">
        <v>19</v>
      </c>
      <c r="E1377" s="33">
        <v>12528000</v>
      </c>
      <c r="F1377" s="33">
        <v>1252800</v>
      </c>
      <c r="G1377" s="34" t="str">
        <f t="shared" si="63"/>
        <v>Esta perdido</v>
      </c>
      <c r="H1377" s="34">
        <f t="shared" si="64"/>
        <v>0</v>
      </c>
      <c r="I1377" s="34" t="str">
        <f t="shared" si="65"/>
        <v>DEBE PROMOVERSE</v>
      </c>
    </row>
    <row r="1378" spans="1:9" x14ac:dyDescent="0.35">
      <c r="A1378" s="31">
        <v>38149</v>
      </c>
      <c r="B1378" s="32" t="s">
        <v>35</v>
      </c>
      <c r="C1378" s="32" t="s">
        <v>26</v>
      </c>
      <c r="D1378" s="32" t="s">
        <v>22</v>
      </c>
      <c r="E1378" s="33">
        <v>1387948.8</v>
      </c>
      <c r="F1378" s="33">
        <v>69397.440000000002</v>
      </c>
      <c r="G1378" s="34" t="str">
        <f t="shared" si="63"/>
        <v>Esta perdido</v>
      </c>
      <c r="H1378" s="34">
        <f t="shared" si="64"/>
        <v>0</v>
      </c>
      <c r="I1378" s="34" t="str">
        <f t="shared" si="65"/>
        <v>DEBE PROMOVERSE</v>
      </c>
    </row>
    <row r="1379" spans="1:9" x14ac:dyDescent="0.35">
      <c r="A1379" s="31">
        <v>38149</v>
      </c>
      <c r="B1379" s="32" t="s">
        <v>42</v>
      </c>
      <c r="C1379" s="32" t="s">
        <v>16</v>
      </c>
      <c r="D1379" s="32" t="s">
        <v>24</v>
      </c>
      <c r="E1379" s="33">
        <v>26784000</v>
      </c>
      <c r="F1379" s="33">
        <v>3615840.0000000005</v>
      </c>
      <c r="G1379" s="34" t="str">
        <f t="shared" si="63"/>
        <v>Esta perdido</v>
      </c>
      <c r="H1379" s="34">
        <f t="shared" si="64"/>
        <v>0</v>
      </c>
      <c r="I1379" s="34" t="str">
        <f t="shared" si="65"/>
        <v>DEBE PROMOVERSE</v>
      </c>
    </row>
    <row r="1380" spans="1:9" x14ac:dyDescent="0.35">
      <c r="A1380" s="31">
        <v>38149</v>
      </c>
      <c r="B1380" s="32" t="s">
        <v>20</v>
      </c>
      <c r="C1380" s="32" t="s">
        <v>30</v>
      </c>
      <c r="D1380" s="32" t="s">
        <v>27</v>
      </c>
      <c r="E1380" s="33">
        <v>3852800</v>
      </c>
      <c r="F1380" s="33">
        <v>192640</v>
      </c>
      <c r="G1380" s="34" t="str">
        <f t="shared" si="63"/>
        <v>Esta perdido</v>
      </c>
      <c r="H1380" s="34">
        <f t="shared" si="64"/>
        <v>0</v>
      </c>
      <c r="I1380" s="34" t="str">
        <f t="shared" si="65"/>
        <v>DEBE PROMOVERSE</v>
      </c>
    </row>
    <row r="1381" spans="1:9" x14ac:dyDescent="0.35">
      <c r="A1381" s="31">
        <v>38149</v>
      </c>
      <c r="B1381" s="32" t="s">
        <v>15</v>
      </c>
      <c r="C1381" s="32" t="s">
        <v>31</v>
      </c>
      <c r="D1381" s="32" t="s">
        <v>28</v>
      </c>
      <c r="E1381" s="33">
        <v>763371.84</v>
      </c>
      <c r="F1381" s="33">
        <v>7633.7183999999997</v>
      </c>
      <c r="G1381" s="34" t="str">
        <f t="shared" si="63"/>
        <v>Esta perdido</v>
      </c>
      <c r="H1381" s="34">
        <f t="shared" si="64"/>
        <v>4274.8823040000007</v>
      </c>
      <c r="I1381" s="34" t="str">
        <f t="shared" si="65"/>
        <v>DEBE PROMOVERSE</v>
      </c>
    </row>
    <row r="1382" spans="1:9" x14ac:dyDescent="0.35">
      <c r="A1382" s="31">
        <v>38149</v>
      </c>
      <c r="B1382" s="32" t="s">
        <v>38</v>
      </c>
      <c r="C1382" s="32" t="s">
        <v>43</v>
      </c>
      <c r="D1382" s="32" t="s">
        <v>14</v>
      </c>
      <c r="E1382" s="33">
        <v>393252.16</v>
      </c>
      <c r="F1382" s="33">
        <v>3932.5216</v>
      </c>
      <c r="G1382" s="34" t="str">
        <f t="shared" si="63"/>
        <v>Esta perdido</v>
      </c>
      <c r="H1382" s="34">
        <f t="shared" si="64"/>
        <v>0</v>
      </c>
      <c r="I1382" s="34" t="str">
        <f t="shared" si="65"/>
        <v>DEBE PROMOVERSE</v>
      </c>
    </row>
    <row r="1383" spans="1:9" x14ac:dyDescent="0.35">
      <c r="A1383" s="31">
        <v>38149</v>
      </c>
      <c r="B1383" s="32" t="s">
        <v>32</v>
      </c>
      <c r="C1383" s="32" t="s">
        <v>13</v>
      </c>
      <c r="D1383" s="32" t="s">
        <v>17</v>
      </c>
      <c r="E1383" s="33">
        <v>15119999.999999998</v>
      </c>
      <c r="F1383" s="33">
        <v>1512000</v>
      </c>
      <c r="G1383" s="34" t="str">
        <f t="shared" si="63"/>
        <v>Esta perdido</v>
      </c>
      <c r="H1383" s="34">
        <f t="shared" si="64"/>
        <v>0</v>
      </c>
      <c r="I1383" s="34" t="str">
        <f t="shared" si="65"/>
        <v>DEBE PROMOVERSE</v>
      </c>
    </row>
    <row r="1384" spans="1:9" x14ac:dyDescent="0.35">
      <c r="A1384" s="31">
        <v>38149</v>
      </c>
      <c r="B1384" s="32" t="s">
        <v>12</v>
      </c>
      <c r="C1384" s="32" t="s">
        <v>39</v>
      </c>
      <c r="D1384" s="32" t="s">
        <v>19</v>
      </c>
      <c r="E1384" s="33">
        <v>1665538.56</v>
      </c>
      <c r="F1384" s="33">
        <v>83276.928000000014</v>
      </c>
      <c r="G1384" s="34" t="str">
        <f t="shared" si="63"/>
        <v>Esta perdido</v>
      </c>
      <c r="H1384" s="34">
        <f t="shared" si="64"/>
        <v>27731.217024000001</v>
      </c>
      <c r="I1384" s="34" t="str">
        <f t="shared" si="65"/>
        <v>DEBE PROMOVERSE</v>
      </c>
    </row>
    <row r="1385" spans="1:9" x14ac:dyDescent="0.35">
      <c r="A1385" s="31">
        <v>38149</v>
      </c>
      <c r="B1385" s="32" t="s">
        <v>29</v>
      </c>
      <c r="C1385" s="32" t="s">
        <v>18</v>
      </c>
      <c r="D1385" s="32" t="s">
        <v>22</v>
      </c>
      <c r="E1385" s="33">
        <v>31968000</v>
      </c>
      <c r="F1385" s="33">
        <v>4795200</v>
      </c>
      <c r="G1385" s="34" t="str">
        <f t="shared" si="63"/>
        <v>Esta perdido</v>
      </c>
      <c r="H1385" s="34">
        <f t="shared" si="64"/>
        <v>0</v>
      </c>
      <c r="I1385" s="34">
        <f t="shared" si="65"/>
        <v>27172800</v>
      </c>
    </row>
    <row r="1386" spans="1:9" x14ac:dyDescent="0.35">
      <c r="A1386" s="31">
        <v>38149</v>
      </c>
      <c r="B1386" s="32" t="s">
        <v>34</v>
      </c>
      <c r="C1386" s="32" t="s">
        <v>21</v>
      </c>
      <c r="D1386" s="32" t="s">
        <v>24</v>
      </c>
      <c r="E1386" s="33">
        <v>4575200</v>
      </c>
      <c r="F1386" s="33">
        <v>228760</v>
      </c>
      <c r="G1386" s="34" t="str">
        <f t="shared" si="63"/>
        <v>Esta perdido</v>
      </c>
      <c r="H1386" s="34">
        <f t="shared" si="64"/>
        <v>76177.079999999987</v>
      </c>
      <c r="I1386" s="34" t="str">
        <f t="shared" si="65"/>
        <v>DEBE PROMOVERSE</v>
      </c>
    </row>
    <row r="1387" spans="1:9" x14ac:dyDescent="0.35">
      <c r="A1387" s="31">
        <v>38149</v>
      </c>
      <c r="B1387" s="32" t="s">
        <v>41</v>
      </c>
      <c r="C1387" s="32" t="s">
        <v>23</v>
      </c>
      <c r="D1387" s="32" t="s">
        <v>27</v>
      </c>
      <c r="E1387" s="33">
        <v>902166.72</v>
      </c>
      <c r="F1387" s="33">
        <v>9021.6671999999999</v>
      </c>
      <c r="G1387" s="34" t="str">
        <f t="shared" si="63"/>
        <v>Esta perdido</v>
      </c>
      <c r="H1387" s="34">
        <f t="shared" si="64"/>
        <v>0</v>
      </c>
      <c r="I1387" s="34" t="str">
        <f t="shared" si="65"/>
        <v>DEBE PROMOVERSE</v>
      </c>
    </row>
    <row r="1388" spans="1:9" x14ac:dyDescent="0.35">
      <c r="A1388" s="31">
        <v>38149</v>
      </c>
      <c r="B1388" s="32" t="s">
        <v>40</v>
      </c>
      <c r="C1388" s="32" t="s">
        <v>26</v>
      </c>
      <c r="D1388" s="32" t="s">
        <v>28</v>
      </c>
      <c r="E1388" s="33">
        <v>462649.59999999998</v>
      </c>
      <c r="F1388" s="33">
        <v>4626.4960000000001</v>
      </c>
      <c r="G1388" s="34" t="str">
        <f t="shared" si="63"/>
        <v>Esta perdido</v>
      </c>
      <c r="H1388" s="34">
        <f t="shared" si="64"/>
        <v>0</v>
      </c>
      <c r="I1388" s="34" t="str">
        <f t="shared" si="65"/>
        <v>DEBE PROMOVERSE</v>
      </c>
    </row>
    <row r="1389" spans="1:9" x14ac:dyDescent="0.35">
      <c r="A1389" s="31">
        <v>38149</v>
      </c>
      <c r="B1389" s="32" t="s">
        <v>33</v>
      </c>
      <c r="C1389" s="32" t="s">
        <v>16</v>
      </c>
      <c r="D1389" s="32" t="s">
        <v>14</v>
      </c>
      <c r="E1389" s="33">
        <v>17712000</v>
      </c>
      <c r="F1389" s="33">
        <v>1771200</v>
      </c>
      <c r="G1389" s="34" t="str">
        <f t="shared" si="63"/>
        <v>Esta perdido</v>
      </c>
      <c r="H1389" s="34">
        <f t="shared" si="64"/>
        <v>991872.00000000012</v>
      </c>
      <c r="I1389" s="34" t="str">
        <f t="shared" si="65"/>
        <v>DEBE PROMOVERSE</v>
      </c>
    </row>
    <row r="1390" spans="1:9" x14ac:dyDescent="0.35">
      <c r="A1390" s="31">
        <v>38149</v>
      </c>
      <c r="B1390" s="32" t="s">
        <v>25</v>
      </c>
      <c r="C1390" s="32" t="s">
        <v>30</v>
      </c>
      <c r="D1390" s="32" t="s">
        <v>17</v>
      </c>
      <c r="E1390" s="33">
        <v>1943128.32</v>
      </c>
      <c r="F1390" s="33">
        <v>97156.416000000012</v>
      </c>
      <c r="G1390" s="34" t="str">
        <f t="shared" si="63"/>
        <v>Esta perdido</v>
      </c>
      <c r="H1390" s="34">
        <f t="shared" si="64"/>
        <v>0</v>
      </c>
      <c r="I1390" s="34" t="str">
        <f t="shared" si="65"/>
        <v>DEBE PROMOVERSE</v>
      </c>
    </row>
    <row r="1391" spans="1:9" x14ac:dyDescent="0.35">
      <c r="A1391" s="31">
        <v>38149</v>
      </c>
      <c r="B1391" s="32" t="s">
        <v>36</v>
      </c>
      <c r="C1391" s="32" t="s">
        <v>31</v>
      </c>
      <c r="D1391" s="32" t="s">
        <v>19</v>
      </c>
      <c r="E1391" s="33">
        <v>37152000</v>
      </c>
      <c r="F1391" s="33">
        <v>5572800</v>
      </c>
      <c r="G1391" s="34" t="str">
        <f t="shared" si="63"/>
        <v>Esta perdido</v>
      </c>
      <c r="H1391" s="34">
        <f t="shared" si="64"/>
        <v>0</v>
      </c>
      <c r="I1391" s="34">
        <f t="shared" si="65"/>
        <v>31579200</v>
      </c>
    </row>
    <row r="1392" spans="1:9" x14ac:dyDescent="0.35">
      <c r="A1392" s="31">
        <v>38149</v>
      </c>
      <c r="B1392" s="32" t="s">
        <v>37</v>
      </c>
      <c r="C1392" s="32" t="s">
        <v>43</v>
      </c>
      <c r="D1392" s="32" t="s">
        <v>22</v>
      </c>
      <c r="E1392" s="33">
        <v>5297600</v>
      </c>
      <c r="F1392" s="33">
        <v>4238080</v>
      </c>
      <c r="G1392" s="34" t="str">
        <f t="shared" si="63"/>
        <v>Esta perdido</v>
      </c>
      <c r="H1392" s="34">
        <f t="shared" si="64"/>
        <v>0</v>
      </c>
      <c r="I1392" s="34" t="str">
        <f t="shared" si="65"/>
        <v>DEBE PROMOVERSE</v>
      </c>
    </row>
    <row r="1393" spans="1:9" x14ac:dyDescent="0.35">
      <c r="A1393" s="31">
        <v>38149</v>
      </c>
      <c r="B1393" s="32" t="s">
        <v>35</v>
      </c>
      <c r="C1393" s="32" t="s">
        <v>13</v>
      </c>
      <c r="D1393" s="32" t="s">
        <v>24</v>
      </c>
      <c r="E1393" s="33">
        <v>1040961.6</v>
      </c>
      <c r="F1393" s="33">
        <v>52048.08</v>
      </c>
      <c r="G1393" s="34" t="str">
        <f t="shared" si="63"/>
        <v>Esta perdido</v>
      </c>
      <c r="H1393" s="34">
        <f t="shared" si="64"/>
        <v>0</v>
      </c>
      <c r="I1393" s="34" t="str">
        <f t="shared" si="65"/>
        <v>DEBE PROMOVERSE</v>
      </c>
    </row>
    <row r="1394" spans="1:9" x14ac:dyDescent="0.35">
      <c r="A1394" s="31">
        <v>38149</v>
      </c>
      <c r="B1394" s="32" t="s">
        <v>38</v>
      </c>
      <c r="C1394" s="32" t="s">
        <v>39</v>
      </c>
      <c r="D1394" s="32" t="s">
        <v>27</v>
      </c>
      <c r="E1394" s="33">
        <v>532047.04</v>
      </c>
      <c r="F1394" s="33">
        <v>5320.4704000000002</v>
      </c>
      <c r="G1394" s="34" t="str">
        <f t="shared" si="63"/>
        <v>Esta perdido</v>
      </c>
      <c r="H1394" s="34">
        <f t="shared" si="64"/>
        <v>0</v>
      </c>
      <c r="I1394" s="34" t="str">
        <f t="shared" si="65"/>
        <v>DEBE PROMOVERSE</v>
      </c>
    </row>
    <row r="1395" spans="1:9" x14ac:dyDescent="0.35">
      <c r="A1395" s="31">
        <v>38149</v>
      </c>
      <c r="B1395" s="32" t="s">
        <v>32</v>
      </c>
      <c r="C1395" s="32" t="s">
        <v>18</v>
      </c>
      <c r="D1395" s="32" t="s">
        <v>28</v>
      </c>
      <c r="E1395" s="33">
        <v>20304000</v>
      </c>
      <c r="F1395" s="33">
        <v>2741040</v>
      </c>
      <c r="G1395" s="34" t="str">
        <f t="shared" si="63"/>
        <v>Esta perdido</v>
      </c>
      <c r="H1395" s="34">
        <f t="shared" si="64"/>
        <v>0</v>
      </c>
      <c r="I1395" s="34" t="str">
        <f t="shared" si="65"/>
        <v>DEBE PROMOVERSE</v>
      </c>
    </row>
    <row r="1396" spans="1:9" x14ac:dyDescent="0.35">
      <c r="A1396" s="31">
        <v>38149</v>
      </c>
      <c r="B1396" s="32" t="s">
        <v>12</v>
      </c>
      <c r="C1396" s="32" t="s">
        <v>21</v>
      </c>
      <c r="D1396" s="32" t="s">
        <v>14</v>
      </c>
      <c r="E1396" s="33">
        <v>2220718.0800000001</v>
      </c>
      <c r="F1396" s="33">
        <v>111035.90400000001</v>
      </c>
      <c r="G1396" s="34" t="str">
        <f t="shared" si="63"/>
        <v>Esta perdido</v>
      </c>
      <c r="H1396" s="34">
        <f t="shared" si="64"/>
        <v>36974.956032000002</v>
      </c>
      <c r="I1396" s="34" t="str">
        <f t="shared" si="65"/>
        <v>DEBE PROMOVERSE</v>
      </c>
    </row>
    <row r="1397" spans="1:9" x14ac:dyDescent="0.35">
      <c r="A1397" s="31">
        <v>38149</v>
      </c>
      <c r="B1397" s="32" t="s">
        <v>29</v>
      </c>
      <c r="C1397" s="32" t="s">
        <v>23</v>
      </c>
      <c r="D1397" s="32" t="s">
        <v>17</v>
      </c>
      <c r="E1397" s="33">
        <v>42336000</v>
      </c>
      <c r="F1397" s="33">
        <v>6350400</v>
      </c>
      <c r="G1397" s="34" t="str">
        <f t="shared" si="63"/>
        <v>Esta perdido</v>
      </c>
      <c r="H1397" s="34">
        <f t="shared" si="64"/>
        <v>0</v>
      </c>
      <c r="I1397" s="34">
        <f t="shared" si="65"/>
        <v>35985600</v>
      </c>
    </row>
    <row r="1398" spans="1:9" x14ac:dyDescent="0.35">
      <c r="A1398" s="31">
        <v>38149</v>
      </c>
      <c r="B1398" s="32" t="s">
        <v>34</v>
      </c>
      <c r="C1398" s="32" t="s">
        <v>26</v>
      </c>
      <c r="D1398" s="32" t="s">
        <v>19</v>
      </c>
      <c r="E1398" s="33">
        <v>6020000</v>
      </c>
      <c r="F1398" s="33">
        <v>4816000</v>
      </c>
      <c r="G1398" s="34" t="str">
        <f t="shared" si="63"/>
        <v>Esta perdido</v>
      </c>
      <c r="H1398" s="34">
        <f t="shared" si="64"/>
        <v>1603727.9999999998</v>
      </c>
      <c r="I1398" s="34" t="str">
        <f t="shared" si="65"/>
        <v>DEBE PROMOVERSE</v>
      </c>
    </row>
    <row r="1399" spans="1:9" x14ac:dyDescent="0.35">
      <c r="A1399" s="31">
        <v>38149</v>
      </c>
      <c r="B1399" s="32" t="s">
        <v>41</v>
      </c>
      <c r="C1399" s="32" t="s">
        <v>16</v>
      </c>
      <c r="D1399" s="32" t="s">
        <v>22</v>
      </c>
      <c r="E1399" s="33">
        <v>1179756.48</v>
      </c>
      <c r="F1399" s="33">
        <v>58987.824000000001</v>
      </c>
      <c r="G1399" s="34" t="str">
        <f t="shared" si="63"/>
        <v>Esta perdido</v>
      </c>
      <c r="H1399" s="34">
        <f t="shared" si="64"/>
        <v>0</v>
      </c>
      <c r="I1399" s="34" t="str">
        <f t="shared" si="65"/>
        <v>DEBE PROMOVERSE</v>
      </c>
    </row>
    <row r="1400" spans="1:9" x14ac:dyDescent="0.35">
      <c r="A1400" s="31">
        <v>38149</v>
      </c>
      <c r="B1400" s="32" t="s">
        <v>40</v>
      </c>
      <c r="C1400" s="32" t="s">
        <v>30</v>
      </c>
      <c r="D1400" s="32" t="s">
        <v>24</v>
      </c>
      <c r="E1400" s="33">
        <v>601444.48</v>
      </c>
      <c r="F1400" s="33">
        <v>6014.4448000000002</v>
      </c>
      <c r="G1400" s="34" t="str">
        <f t="shared" si="63"/>
        <v>Esta perdido</v>
      </c>
      <c r="H1400" s="34">
        <f t="shared" si="64"/>
        <v>0</v>
      </c>
      <c r="I1400" s="34" t="str">
        <f t="shared" si="65"/>
        <v>DEBE PROMOVERSE</v>
      </c>
    </row>
    <row r="1401" spans="1:9" x14ac:dyDescent="0.35">
      <c r="A1401" s="31">
        <v>38149</v>
      </c>
      <c r="B1401" s="32" t="s">
        <v>33</v>
      </c>
      <c r="C1401" s="32" t="s">
        <v>31</v>
      </c>
      <c r="D1401" s="32" t="s">
        <v>27</v>
      </c>
      <c r="E1401" s="33">
        <v>22896000</v>
      </c>
      <c r="F1401" s="33">
        <v>3090960</v>
      </c>
      <c r="G1401" s="34" t="str">
        <f t="shared" si="63"/>
        <v>Esta perdido</v>
      </c>
      <c r="H1401" s="34">
        <f t="shared" si="64"/>
        <v>1730937.6</v>
      </c>
      <c r="I1401" s="34" t="str">
        <f t="shared" si="65"/>
        <v>DEBE PROMOVERSE</v>
      </c>
    </row>
    <row r="1402" spans="1:9" x14ac:dyDescent="0.35">
      <c r="A1402" s="31">
        <v>38149</v>
      </c>
      <c r="B1402" s="32" t="s">
        <v>25</v>
      </c>
      <c r="C1402" s="32" t="s">
        <v>43</v>
      </c>
      <c r="D1402" s="32" t="s">
        <v>28</v>
      </c>
      <c r="E1402" s="33">
        <v>2498307.84</v>
      </c>
      <c r="F1402" s="33">
        <v>124915.39199999999</v>
      </c>
      <c r="G1402" s="34" t="str">
        <f t="shared" si="63"/>
        <v>Esta perdido</v>
      </c>
      <c r="H1402" s="34">
        <f t="shared" si="64"/>
        <v>0</v>
      </c>
      <c r="I1402" s="34" t="str">
        <f t="shared" si="65"/>
        <v>DEBE PROMOVERSE</v>
      </c>
    </row>
    <row r="1403" spans="1:9" x14ac:dyDescent="0.35">
      <c r="A1403" s="31">
        <v>38149</v>
      </c>
      <c r="B1403" s="32" t="s">
        <v>36</v>
      </c>
      <c r="C1403" s="32" t="s">
        <v>13</v>
      </c>
      <c r="D1403" s="32" t="s">
        <v>14</v>
      </c>
      <c r="E1403" s="33">
        <v>47519999.999999784</v>
      </c>
      <c r="F1403" s="33">
        <v>7127999.9999999674</v>
      </c>
      <c r="G1403" s="34" t="str">
        <f t="shared" si="63"/>
        <v>Esta perdido</v>
      </c>
      <c r="H1403" s="34">
        <f t="shared" si="64"/>
        <v>0</v>
      </c>
      <c r="I1403" s="34">
        <f t="shared" si="65"/>
        <v>40391999.999999814</v>
      </c>
    </row>
    <row r="1404" spans="1:9" x14ac:dyDescent="0.35">
      <c r="A1404" s="31">
        <v>38149</v>
      </c>
      <c r="B1404" s="32" t="s">
        <v>37</v>
      </c>
      <c r="C1404" s="32" t="s">
        <v>39</v>
      </c>
      <c r="D1404" s="32" t="s">
        <v>17</v>
      </c>
      <c r="E1404" s="33">
        <v>6742399.9999999702</v>
      </c>
      <c r="F1404" s="33">
        <v>5393919.9999999767</v>
      </c>
      <c r="G1404" s="34" t="str">
        <f t="shared" si="63"/>
        <v>Esta perdido</v>
      </c>
      <c r="H1404" s="34">
        <f t="shared" si="64"/>
        <v>0</v>
      </c>
      <c r="I1404" s="34" t="str">
        <f t="shared" si="65"/>
        <v>DEBE PROMOVERSE</v>
      </c>
    </row>
    <row r="1405" spans="1:9" x14ac:dyDescent="0.35">
      <c r="A1405" s="31">
        <v>38149</v>
      </c>
      <c r="B1405" s="32" t="s">
        <v>35</v>
      </c>
      <c r="C1405" s="32" t="s">
        <v>18</v>
      </c>
      <c r="D1405" s="32" t="s">
        <v>19</v>
      </c>
      <c r="E1405" s="33">
        <v>1318551.3599999943</v>
      </c>
      <c r="F1405" s="33">
        <v>65927.567999999723</v>
      </c>
      <c r="G1405" s="34" t="str">
        <f t="shared" si="63"/>
        <v>Esta perdido</v>
      </c>
      <c r="H1405" s="34">
        <f t="shared" si="64"/>
        <v>0</v>
      </c>
      <c r="I1405" s="34" t="str">
        <f t="shared" si="65"/>
        <v>DEBE PROMOVERSE</v>
      </c>
    </row>
    <row r="1406" spans="1:9" x14ac:dyDescent="0.35">
      <c r="A1406" s="31">
        <v>38149</v>
      </c>
      <c r="B1406" s="32" t="s">
        <v>42</v>
      </c>
      <c r="C1406" s="32" t="s">
        <v>21</v>
      </c>
      <c r="D1406" s="32" t="s">
        <v>22</v>
      </c>
      <c r="E1406" s="33">
        <v>670841.91999999713</v>
      </c>
      <c r="F1406" s="33">
        <v>6708.4191999999712</v>
      </c>
      <c r="G1406" s="34" t="str">
        <f t="shared" si="63"/>
        <v>Esta perdido</v>
      </c>
      <c r="H1406" s="34">
        <f t="shared" si="64"/>
        <v>0</v>
      </c>
      <c r="I1406" s="34" t="str">
        <f t="shared" si="65"/>
        <v>DEBE PROMOVERSE</v>
      </c>
    </row>
    <row r="1407" spans="1:9" x14ac:dyDescent="0.35">
      <c r="A1407" s="31">
        <v>38149</v>
      </c>
      <c r="B1407" s="32" t="s">
        <v>20</v>
      </c>
      <c r="C1407" s="32" t="s">
        <v>23</v>
      </c>
      <c r="D1407" s="32" t="s">
        <v>24</v>
      </c>
      <c r="E1407" s="33">
        <v>25487999.999999892</v>
      </c>
      <c r="F1407" s="33">
        <v>3440879.9999999856</v>
      </c>
      <c r="G1407" s="34" t="str">
        <f t="shared" si="63"/>
        <v>Esta perdido</v>
      </c>
      <c r="H1407" s="34">
        <f t="shared" si="64"/>
        <v>0</v>
      </c>
      <c r="I1407" s="34" t="str">
        <f t="shared" si="65"/>
        <v>DEBE PROMOVERSE</v>
      </c>
    </row>
    <row r="1408" spans="1:9" x14ac:dyDescent="0.35">
      <c r="A1408" s="31">
        <v>38149</v>
      </c>
      <c r="B1408" s="32" t="s">
        <v>15</v>
      </c>
      <c r="C1408" s="32" t="s">
        <v>26</v>
      </c>
      <c r="D1408" s="32" t="s">
        <v>27</v>
      </c>
      <c r="E1408" s="33">
        <v>2775897.5999999885</v>
      </c>
      <c r="F1408" s="33">
        <v>138794.87999999942</v>
      </c>
      <c r="G1408" s="34" t="str">
        <f t="shared" si="63"/>
        <v>Esta perdido</v>
      </c>
      <c r="H1408" s="34">
        <f t="shared" si="64"/>
        <v>77725.132799999687</v>
      </c>
      <c r="I1408" s="34" t="str">
        <f t="shared" si="65"/>
        <v>DEBE PROMOVERSE</v>
      </c>
    </row>
    <row r="1409" spans="1:9" x14ac:dyDescent="0.35">
      <c r="A1409" s="31">
        <v>38149</v>
      </c>
      <c r="B1409" s="32" t="s">
        <v>38</v>
      </c>
      <c r="C1409" s="32" t="s">
        <v>16</v>
      </c>
      <c r="D1409" s="32" t="s">
        <v>28</v>
      </c>
      <c r="E1409" s="33">
        <v>52703999.999999791</v>
      </c>
      <c r="F1409" s="33">
        <v>8959679.9999999646</v>
      </c>
      <c r="G1409" s="34" t="str">
        <f t="shared" si="63"/>
        <v>Esta perdido</v>
      </c>
      <c r="H1409" s="34">
        <f t="shared" si="64"/>
        <v>0</v>
      </c>
      <c r="I1409" s="34">
        <f t="shared" si="65"/>
        <v>43744319.999999829</v>
      </c>
    </row>
    <row r="1410" spans="1:9" x14ac:dyDescent="0.35">
      <c r="A1410" s="31">
        <v>38149</v>
      </c>
      <c r="B1410" s="32" t="s">
        <v>32</v>
      </c>
      <c r="C1410" s="32" t="s">
        <v>30</v>
      </c>
      <c r="D1410" s="32" t="s">
        <v>14</v>
      </c>
      <c r="E1410" s="33">
        <v>7464799.9999999702</v>
      </c>
      <c r="F1410" s="33">
        <v>5971839.9999999767</v>
      </c>
      <c r="G1410" s="34" t="str">
        <f t="shared" si="63"/>
        <v>Esta perdido</v>
      </c>
      <c r="H1410" s="34">
        <f t="shared" si="64"/>
        <v>0</v>
      </c>
      <c r="I1410" s="34" t="str">
        <f t="shared" si="65"/>
        <v>DEBE PROMOVERSE</v>
      </c>
    </row>
    <row r="1411" spans="1:9" x14ac:dyDescent="0.35">
      <c r="A1411" s="31">
        <v>38149</v>
      </c>
      <c r="B1411" s="32" t="s">
        <v>12</v>
      </c>
      <c r="C1411" s="32" t="s">
        <v>31</v>
      </c>
      <c r="D1411" s="32" t="s">
        <v>17</v>
      </c>
      <c r="E1411" s="33">
        <v>1457346.2399999942</v>
      </c>
      <c r="F1411" s="33">
        <v>72867.311999999714</v>
      </c>
      <c r="G1411" s="34" t="str">
        <f t="shared" si="63"/>
        <v>Esta perdido</v>
      </c>
      <c r="H1411" s="34">
        <f t="shared" si="64"/>
        <v>24264.814895999902</v>
      </c>
      <c r="I1411" s="34" t="str">
        <f t="shared" si="65"/>
        <v>DEBE PROMOVERSE</v>
      </c>
    </row>
    <row r="1412" spans="1:9" x14ac:dyDescent="0.35">
      <c r="A1412" s="31">
        <v>38149</v>
      </c>
      <c r="B1412" s="32" t="s">
        <v>29</v>
      </c>
      <c r="C1412" s="32" t="s">
        <v>43</v>
      </c>
      <c r="D1412" s="32" t="s">
        <v>19</v>
      </c>
      <c r="E1412" s="33">
        <v>740239.35999999708</v>
      </c>
      <c r="F1412" s="33">
        <v>7402.3935999999712</v>
      </c>
      <c r="G1412" s="34" t="str">
        <f t="shared" ref="G1412:G1475" si="66">IF(AND(B1412="Sánchez",F1412&gt;5000000,C1412="Zona F"),"Lo encontramos","Esta perdido")</f>
        <v>Esta perdido</v>
      </c>
      <c r="H1412" s="34">
        <f t="shared" ref="H1412:H1475" si="67">IF(OR(B1412="Pineda",B1412="Bonilla"),F1412*33.3%,IF(OR(B1412="Sánchez",B1412="Martínez"),F1412*56%,0))</f>
        <v>0</v>
      </c>
      <c r="I1412" s="34" t="str">
        <f t="shared" ref="I1412:I1475" si="68">IF((E1412+F1412)&lt;34000000,"DEBE PROMOVERSE",E1412-F1412)</f>
        <v>DEBE PROMOVERSE</v>
      </c>
    </row>
    <row r="1413" spans="1:9" x14ac:dyDescent="0.35">
      <c r="A1413" s="31">
        <v>38149</v>
      </c>
      <c r="B1413" s="32" t="s">
        <v>34</v>
      </c>
      <c r="C1413" s="32" t="s">
        <v>13</v>
      </c>
      <c r="D1413" s="32" t="s">
        <v>22</v>
      </c>
      <c r="E1413" s="33">
        <v>28079999.999999892</v>
      </c>
      <c r="F1413" s="33">
        <v>3790799.9999999856</v>
      </c>
      <c r="G1413" s="34" t="str">
        <f t="shared" si="66"/>
        <v>Esta perdido</v>
      </c>
      <c r="H1413" s="34">
        <f t="shared" si="67"/>
        <v>1262336.399999995</v>
      </c>
      <c r="I1413" s="34" t="str">
        <f t="shared" si="68"/>
        <v>DEBE PROMOVERSE</v>
      </c>
    </row>
    <row r="1414" spans="1:9" x14ac:dyDescent="0.35">
      <c r="A1414" s="31">
        <v>38149</v>
      </c>
      <c r="B1414" s="32" t="s">
        <v>41</v>
      </c>
      <c r="C1414" s="32" t="s">
        <v>39</v>
      </c>
      <c r="D1414" s="32" t="s">
        <v>24</v>
      </c>
      <c r="E1414" s="33">
        <v>3053487.3599999882</v>
      </c>
      <c r="F1414" s="33">
        <v>152674.36799999941</v>
      </c>
      <c r="G1414" s="34" t="str">
        <f t="shared" si="66"/>
        <v>Esta perdido</v>
      </c>
      <c r="H1414" s="34">
        <f t="shared" si="67"/>
        <v>0</v>
      </c>
      <c r="I1414" s="34" t="str">
        <f t="shared" si="68"/>
        <v>DEBE PROMOVERSE</v>
      </c>
    </row>
    <row r="1415" spans="1:9" x14ac:dyDescent="0.35">
      <c r="A1415" s="31">
        <v>38149</v>
      </c>
      <c r="B1415" s="32" t="s">
        <v>40</v>
      </c>
      <c r="C1415" s="32" t="s">
        <v>18</v>
      </c>
      <c r="D1415" s="32" t="s">
        <v>27</v>
      </c>
      <c r="E1415" s="33">
        <v>57887999.999999784</v>
      </c>
      <c r="F1415" s="33">
        <v>9840959.9999999646</v>
      </c>
      <c r="G1415" s="34" t="str">
        <f t="shared" si="66"/>
        <v>Esta perdido</v>
      </c>
      <c r="H1415" s="34">
        <f t="shared" si="67"/>
        <v>0</v>
      </c>
      <c r="I1415" s="34">
        <f t="shared" si="68"/>
        <v>48047039.999999821</v>
      </c>
    </row>
    <row r="1416" spans="1:9" x14ac:dyDescent="0.35">
      <c r="A1416" s="31">
        <v>38149</v>
      </c>
      <c r="B1416" s="32" t="s">
        <v>33</v>
      </c>
      <c r="C1416" s="32" t="s">
        <v>21</v>
      </c>
      <c r="D1416" s="32" t="s">
        <v>28</v>
      </c>
      <c r="E1416" s="33">
        <v>8187199.9999999702</v>
      </c>
      <c r="F1416" s="33">
        <v>6549759.9999999767</v>
      </c>
      <c r="G1416" s="34" t="str">
        <f t="shared" si="66"/>
        <v>Esta perdido</v>
      </c>
      <c r="H1416" s="34">
        <f t="shared" si="67"/>
        <v>3667865.5999999875</v>
      </c>
      <c r="I1416" s="34" t="str">
        <f t="shared" si="68"/>
        <v>DEBE PROMOVERSE</v>
      </c>
    </row>
    <row r="1417" spans="1:9" x14ac:dyDescent="0.35">
      <c r="A1417" s="31">
        <v>38149</v>
      </c>
      <c r="B1417" s="32" t="s">
        <v>25</v>
      </c>
      <c r="C1417" s="32" t="s">
        <v>23</v>
      </c>
      <c r="D1417" s="32" t="s">
        <v>14</v>
      </c>
      <c r="E1417" s="33">
        <v>1596141.1199999943</v>
      </c>
      <c r="F1417" s="33">
        <v>79807.05599999972</v>
      </c>
      <c r="G1417" s="34" t="str">
        <f t="shared" si="66"/>
        <v>Esta perdido</v>
      </c>
      <c r="H1417" s="34">
        <f t="shared" si="67"/>
        <v>0</v>
      </c>
      <c r="I1417" s="34" t="str">
        <f t="shared" si="68"/>
        <v>DEBE PROMOVERSE</v>
      </c>
    </row>
    <row r="1418" spans="1:9" x14ac:dyDescent="0.35">
      <c r="A1418" s="31">
        <v>38149</v>
      </c>
      <c r="B1418" s="32" t="s">
        <v>36</v>
      </c>
      <c r="C1418" s="32" t="s">
        <v>26</v>
      </c>
      <c r="D1418" s="32" t="s">
        <v>17</v>
      </c>
      <c r="E1418" s="33">
        <v>809636.79999999714</v>
      </c>
      <c r="F1418" s="33">
        <v>8096.3679999999713</v>
      </c>
      <c r="G1418" s="34" t="str">
        <f t="shared" si="66"/>
        <v>Esta perdido</v>
      </c>
      <c r="H1418" s="34">
        <f t="shared" si="67"/>
        <v>0</v>
      </c>
      <c r="I1418" s="34" t="str">
        <f t="shared" si="68"/>
        <v>DEBE PROMOVERSE</v>
      </c>
    </row>
    <row r="1419" spans="1:9" x14ac:dyDescent="0.35">
      <c r="A1419" s="31">
        <v>38149</v>
      </c>
      <c r="B1419" s="32" t="s">
        <v>37</v>
      </c>
      <c r="C1419" s="32" t="s">
        <v>16</v>
      </c>
      <c r="D1419" s="32" t="s">
        <v>19</v>
      </c>
      <c r="E1419" s="33">
        <v>30671999.999999892</v>
      </c>
      <c r="F1419" s="33">
        <v>4600799.9999999832</v>
      </c>
      <c r="G1419" s="34" t="str">
        <f t="shared" si="66"/>
        <v>Esta perdido</v>
      </c>
      <c r="H1419" s="34">
        <f t="shared" si="67"/>
        <v>0</v>
      </c>
      <c r="I1419" s="34">
        <f t="shared" si="68"/>
        <v>26071199.999999911</v>
      </c>
    </row>
    <row r="1420" spans="1:9" x14ac:dyDescent="0.35">
      <c r="A1420" s="31">
        <v>38149</v>
      </c>
      <c r="B1420" s="32" t="s">
        <v>35</v>
      </c>
      <c r="C1420" s="32" t="s">
        <v>30</v>
      </c>
      <c r="D1420" s="32" t="s">
        <v>22</v>
      </c>
      <c r="E1420" s="33">
        <v>3331077.1199999885</v>
      </c>
      <c r="F1420" s="33">
        <v>166553.85599999945</v>
      </c>
      <c r="G1420" s="34" t="str">
        <f t="shared" si="66"/>
        <v>Esta perdido</v>
      </c>
      <c r="H1420" s="34">
        <f t="shared" si="67"/>
        <v>0</v>
      </c>
      <c r="I1420" s="34" t="str">
        <f t="shared" si="68"/>
        <v>DEBE PROMOVERSE</v>
      </c>
    </row>
    <row r="1421" spans="1:9" x14ac:dyDescent="0.35">
      <c r="A1421" s="31">
        <v>38149</v>
      </c>
      <c r="B1421" s="32" t="s">
        <v>38</v>
      </c>
      <c r="C1421" s="32" t="s">
        <v>31</v>
      </c>
      <c r="D1421" s="32" t="s">
        <v>24</v>
      </c>
      <c r="E1421" s="33">
        <v>63071999.999999784</v>
      </c>
      <c r="F1421" s="33">
        <v>10722239.999999965</v>
      </c>
      <c r="G1421" s="34" t="str">
        <f t="shared" si="66"/>
        <v>Esta perdido</v>
      </c>
      <c r="H1421" s="34">
        <f t="shared" si="67"/>
        <v>0</v>
      </c>
      <c r="I1421" s="34">
        <f t="shared" si="68"/>
        <v>52349759.999999821</v>
      </c>
    </row>
    <row r="1422" spans="1:9" x14ac:dyDescent="0.35">
      <c r="A1422" s="31">
        <v>38149</v>
      </c>
      <c r="B1422" s="32" t="s">
        <v>32</v>
      </c>
      <c r="C1422" s="32" t="s">
        <v>43</v>
      </c>
      <c r="D1422" s="32" t="s">
        <v>27</v>
      </c>
      <c r="E1422" s="33">
        <v>8909599.9999999702</v>
      </c>
      <c r="F1422" s="33">
        <v>7127679.9999999767</v>
      </c>
      <c r="G1422" s="34" t="str">
        <f t="shared" si="66"/>
        <v>Esta perdido</v>
      </c>
      <c r="H1422" s="34">
        <f t="shared" si="67"/>
        <v>0</v>
      </c>
      <c r="I1422" s="34" t="str">
        <f t="shared" si="68"/>
        <v>DEBE PROMOVERSE</v>
      </c>
    </row>
    <row r="1423" spans="1:9" x14ac:dyDescent="0.35">
      <c r="A1423" s="31">
        <v>38149</v>
      </c>
      <c r="B1423" s="32" t="s">
        <v>12</v>
      </c>
      <c r="C1423" s="32" t="s">
        <v>13</v>
      </c>
      <c r="D1423" s="32" t="s">
        <v>28</v>
      </c>
      <c r="E1423" s="33">
        <v>1734935.9999999942</v>
      </c>
      <c r="F1423" s="33">
        <v>86746.799999999712</v>
      </c>
      <c r="G1423" s="34" t="str">
        <f t="shared" si="66"/>
        <v>Esta perdido</v>
      </c>
      <c r="H1423" s="34">
        <f t="shared" si="67"/>
        <v>28886.6843999999</v>
      </c>
      <c r="I1423" s="34" t="str">
        <f t="shared" si="68"/>
        <v>DEBE PROMOVERSE</v>
      </c>
    </row>
    <row r="1424" spans="1:9" x14ac:dyDescent="0.35">
      <c r="A1424" s="31">
        <v>38149</v>
      </c>
      <c r="B1424" s="32" t="s">
        <v>29</v>
      </c>
      <c r="C1424" s="32" t="s">
        <v>39</v>
      </c>
      <c r="D1424" s="32" t="s">
        <v>14</v>
      </c>
      <c r="E1424" s="33">
        <v>879034.23999999708</v>
      </c>
      <c r="F1424" s="33">
        <v>8790.3423999999704</v>
      </c>
      <c r="G1424" s="34" t="str">
        <f t="shared" si="66"/>
        <v>Esta perdido</v>
      </c>
      <c r="H1424" s="34">
        <f t="shared" si="67"/>
        <v>0</v>
      </c>
      <c r="I1424" s="34" t="str">
        <f t="shared" si="68"/>
        <v>DEBE PROMOVERSE</v>
      </c>
    </row>
    <row r="1425" spans="1:9" x14ac:dyDescent="0.35">
      <c r="A1425" s="31">
        <v>38149</v>
      </c>
      <c r="B1425" s="32" t="s">
        <v>34</v>
      </c>
      <c r="C1425" s="32" t="s">
        <v>18</v>
      </c>
      <c r="D1425" s="32" t="s">
        <v>17</v>
      </c>
      <c r="E1425" s="33">
        <v>33263999.999999892</v>
      </c>
      <c r="F1425" s="33">
        <v>4989599.9999999832</v>
      </c>
      <c r="G1425" s="34" t="str">
        <f t="shared" si="66"/>
        <v>Esta perdido</v>
      </c>
      <c r="H1425" s="34">
        <f t="shared" si="67"/>
        <v>1661536.7999999942</v>
      </c>
      <c r="I1425" s="34">
        <f t="shared" si="68"/>
        <v>28274399.999999911</v>
      </c>
    </row>
    <row r="1426" spans="1:9" x14ac:dyDescent="0.35">
      <c r="A1426" s="31">
        <v>38149</v>
      </c>
      <c r="B1426" s="32" t="s">
        <v>41</v>
      </c>
      <c r="C1426" s="32" t="s">
        <v>21</v>
      </c>
      <c r="D1426" s="32" t="s">
        <v>19</v>
      </c>
      <c r="E1426" s="33">
        <v>3608666.8799999882</v>
      </c>
      <c r="F1426" s="33">
        <v>180433.34399999943</v>
      </c>
      <c r="G1426" s="34" t="str">
        <f t="shared" si="66"/>
        <v>Esta perdido</v>
      </c>
      <c r="H1426" s="34">
        <f t="shared" si="67"/>
        <v>0</v>
      </c>
      <c r="I1426" s="34" t="str">
        <f t="shared" si="68"/>
        <v>DEBE PROMOVERSE</v>
      </c>
    </row>
    <row r="1427" spans="1:9" x14ac:dyDescent="0.35">
      <c r="A1427" s="31">
        <v>38149</v>
      </c>
      <c r="B1427" s="32" t="s">
        <v>40</v>
      </c>
      <c r="C1427" s="32" t="s">
        <v>23</v>
      </c>
      <c r="D1427" s="32" t="s">
        <v>22</v>
      </c>
      <c r="E1427" s="33">
        <v>68255999.999999776</v>
      </c>
      <c r="F1427" s="33">
        <v>11603519.999999963</v>
      </c>
      <c r="G1427" s="34" t="str">
        <f t="shared" si="66"/>
        <v>Esta perdido</v>
      </c>
      <c r="H1427" s="34">
        <f t="shared" si="67"/>
        <v>0</v>
      </c>
      <c r="I1427" s="34">
        <f t="shared" si="68"/>
        <v>56652479.999999814</v>
      </c>
    </row>
    <row r="1428" spans="1:9" x14ac:dyDescent="0.35">
      <c r="A1428" s="31">
        <v>38149</v>
      </c>
      <c r="B1428" s="32" t="s">
        <v>33</v>
      </c>
      <c r="C1428" s="32" t="s">
        <v>26</v>
      </c>
      <c r="D1428" s="32" t="s">
        <v>24</v>
      </c>
      <c r="E1428" s="33">
        <v>9631999.9999999702</v>
      </c>
      <c r="F1428" s="33">
        <v>7705599.9999999767</v>
      </c>
      <c r="G1428" s="34" t="str">
        <f t="shared" si="66"/>
        <v>Esta perdido</v>
      </c>
      <c r="H1428" s="34">
        <f t="shared" si="67"/>
        <v>4315135.999999987</v>
      </c>
      <c r="I1428" s="34" t="str">
        <f t="shared" si="68"/>
        <v>DEBE PROMOVERSE</v>
      </c>
    </row>
    <row r="1429" spans="1:9" x14ac:dyDescent="0.35">
      <c r="A1429" s="31">
        <v>38149</v>
      </c>
      <c r="B1429" s="32" t="s">
        <v>25</v>
      </c>
      <c r="C1429" s="32" t="s">
        <v>16</v>
      </c>
      <c r="D1429" s="32" t="s">
        <v>27</v>
      </c>
      <c r="E1429" s="33">
        <v>1873730.8799999943</v>
      </c>
      <c r="F1429" s="33">
        <v>93686.543999999718</v>
      </c>
      <c r="G1429" s="34" t="str">
        <f t="shared" si="66"/>
        <v>Esta perdido</v>
      </c>
      <c r="H1429" s="34">
        <f t="shared" si="67"/>
        <v>0</v>
      </c>
      <c r="I1429" s="34" t="str">
        <f t="shared" si="68"/>
        <v>DEBE PROMOVERSE</v>
      </c>
    </row>
    <row r="1430" spans="1:9" x14ac:dyDescent="0.35">
      <c r="A1430" s="31">
        <v>38149</v>
      </c>
      <c r="B1430" s="32" t="s">
        <v>36</v>
      </c>
      <c r="C1430" s="32" t="s">
        <v>30</v>
      </c>
      <c r="D1430" s="32" t="s">
        <v>28</v>
      </c>
      <c r="E1430" s="33">
        <v>948431.67999999714</v>
      </c>
      <c r="F1430" s="33">
        <v>9484.3167999999714</v>
      </c>
      <c r="G1430" s="34" t="str">
        <f t="shared" si="66"/>
        <v>Esta perdido</v>
      </c>
      <c r="H1430" s="34">
        <f t="shared" si="67"/>
        <v>0</v>
      </c>
      <c r="I1430" s="34" t="str">
        <f t="shared" si="68"/>
        <v>DEBE PROMOVERSE</v>
      </c>
    </row>
    <row r="1431" spans="1:9" x14ac:dyDescent="0.35">
      <c r="A1431" s="31">
        <v>38149</v>
      </c>
      <c r="B1431" s="32" t="s">
        <v>37</v>
      </c>
      <c r="C1431" s="32" t="s">
        <v>31</v>
      </c>
      <c r="D1431" s="32" t="s">
        <v>14</v>
      </c>
      <c r="E1431" s="33">
        <v>35855999.999999896</v>
      </c>
      <c r="F1431" s="33">
        <v>5378399.9999999842</v>
      </c>
      <c r="G1431" s="34" t="str">
        <f t="shared" si="66"/>
        <v>Esta perdido</v>
      </c>
      <c r="H1431" s="34">
        <f t="shared" si="67"/>
        <v>0</v>
      </c>
      <c r="I1431" s="34">
        <f t="shared" si="68"/>
        <v>30477599.999999911</v>
      </c>
    </row>
    <row r="1432" spans="1:9" x14ac:dyDescent="0.35">
      <c r="A1432" s="31">
        <v>38149</v>
      </c>
      <c r="B1432" s="32" t="s">
        <v>35</v>
      </c>
      <c r="C1432" s="32" t="s">
        <v>43</v>
      </c>
      <c r="D1432" s="32" t="s">
        <v>17</v>
      </c>
      <c r="E1432" s="33">
        <v>3886256.6399999885</v>
      </c>
      <c r="F1432" s="33">
        <v>194312.83199999944</v>
      </c>
      <c r="G1432" s="34" t="str">
        <f t="shared" si="66"/>
        <v>Esta perdido</v>
      </c>
      <c r="H1432" s="34">
        <f t="shared" si="67"/>
        <v>0</v>
      </c>
      <c r="I1432" s="34" t="str">
        <f t="shared" si="68"/>
        <v>DEBE PROMOVERSE</v>
      </c>
    </row>
    <row r="1433" spans="1:9" x14ac:dyDescent="0.35">
      <c r="A1433" s="31">
        <v>38149</v>
      </c>
      <c r="B1433" s="32" t="s">
        <v>42</v>
      </c>
      <c r="C1433" s="32" t="s">
        <v>13</v>
      </c>
      <c r="D1433" s="32" t="s">
        <v>19</v>
      </c>
      <c r="E1433" s="33">
        <v>73439999.999999791</v>
      </c>
      <c r="F1433" s="33">
        <v>12484799.999999965</v>
      </c>
      <c r="G1433" s="34" t="str">
        <f t="shared" si="66"/>
        <v>Esta perdido</v>
      </c>
      <c r="H1433" s="34">
        <f t="shared" si="67"/>
        <v>0</v>
      </c>
      <c r="I1433" s="34">
        <f t="shared" si="68"/>
        <v>60955199.999999829</v>
      </c>
    </row>
    <row r="1434" spans="1:9" x14ac:dyDescent="0.35">
      <c r="A1434" s="31">
        <v>38149</v>
      </c>
      <c r="B1434" s="32" t="s">
        <v>20</v>
      </c>
      <c r="C1434" s="32" t="s">
        <v>39</v>
      </c>
      <c r="D1434" s="32" t="s">
        <v>22</v>
      </c>
      <c r="E1434" s="33">
        <v>10354399.99999997</v>
      </c>
      <c r="F1434" s="33">
        <v>1035439.9999999971</v>
      </c>
      <c r="G1434" s="34" t="str">
        <f t="shared" si="66"/>
        <v>Esta perdido</v>
      </c>
      <c r="H1434" s="34">
        <f t="shared" si="67"/>
        <v>0</v>
      </c>
      <c r="I1434" s="34" t="str">
        <f t="shared" si="68"/>
        <v>DEBE PROMOVERSE</v>
      </c>
    </row>
    <row r="1435" spans="1:9" x14ac:dyDescent="0.35">
      <c r="A1435" s="31">
        <v>38149</v>
      </c>
      <c r="B1435" s="32" t="s">
        <v>15</v>
      </c>
      <c r="C1435" s="32" t="s">
        <v>18</v>
      </c>
      <c r="D1435" s="32" t="s">
        <v>24</v>
      </c>
      <c r="E1435" s="33">
        <v>2012525.7599999944</v>
      </c>
      <c r="F1435" s="33">
        <v>100626.28799999972</v>
      </c>
      <c r="G1435" s="34" t="str">
        <f t="shared" si="66"/>
        <v>Esta perdido</v>
      </c>
      <c r="H1435" s="34">
        <f t="shared" si="67"/>
        <v>56350.721279999852</v>
      </c>
      <c r="I1435" s="34" t="str">
        <f t="shared" si="68"/>
        <v>DEBE PROMOVERSE</v>
      </c>
    </row>
    <row r="1436" spans="1:9" x14ac:dyDescent="0.35">
      <c r="A1436" s="31">
        <v>38149</v>
      </c>
      <c r="B1436" s="32" t="s">
        <v>38</v>
      </c>
      <c r="C1436" s="32" t="s">
        <v>21</v>
      </c>
      <c r="D1436" s="32" t="s">
        <v>27</v>
      </c>
      <c r="E1436" s="33">
        <v>1017829.12</v>
      </c>
      <c r="F1436" s="33">
        <v>50891.456000000006</v>
      </c>
      <c r="G1436" s="34" t="str">
        <f t="shared" si="66"/>
        <v>Esta perdido</v>
      </c>
      <c r="H1436" s="34">
        <f t="shared" si="67"/>
        <v>0</v>
      </c>
      <c r="I1436" s="34" t="str">
        <f t="shared" si="68"/>
        <v>DEBE PROMOVERSE</v>
      </c>
    </row>
    <row r="1437" spans="1:9" x14ac:dyDescent="0.35">
      <c r="A1437" s="31">
        <v>38149</v>
      </c>
      <c r="B1437" s="32" t="s">
        <v>32</v>
      </c>
      <c r="C1437" s="32" t="s">
        <v>23</v>
      </c>
      <c r="D1437" s="32" t="s">
        <v>28</v>
      </c>
      <c r="E1437" s="33">
        <v>38447999.999999888</v>
      </c>
      <c r="F1437" s="33">
        <v>5767199.9999999832</v>
      </c>
      <c r="G1437" s="34" t="str">
        <f t="shared" si="66"/>
        <v>Esta perdido</v>
      </c>
      <c r="H1437" s="34">
        <f t="shared" si="67"/>
        <v>0</v>
      </c>
      <c r="I1437" s="34">
        <f t="shared" si="68"/>
        <v>32680799.999999903</v>
      </c>
    </row>
    <row r="1438" spans="1:9" x14ac:dyDescent="0.35">
      <c r="A1438" s="31">
        <v>38149</v>
      </c>
      <c r="B1438" s="32" t="s">
        <v>12</v>
      </c>
      <c r="C1438" s="32" t="s">
        <v>26</v>
      </c>
      <c r="D1438" s="32" t="s">
        <v>14</v>
      </c>
      <c r="E1438" s="33">
        <v>4163846.3999999883</v>
      </c>
      <c r="F1438" s="33">
        <v>208192.31999999942</v>
      </c>
      <c r="G1438" s="34" t="str">
        <f t="shared" si="66"/>
        <v>Esta perdido</v>
      </c>
      <c r="H1438" s="34">
        <f t="shared" si="67"/>
        <v>69328.042559999798</v>
      </c>
      <c r="I1438" s="34" t="str">
        <f t="shared" si="68"/>
        <v>DEBE PROMOVERSE</v>
      </c>
    </row>
    <row r="1439" spans="1:9" x14ac:dyDescent="0.35">
      <c r="A1439" s="31">
        <v>38149</v>
      </c>
      <c r="B1439" s="32" t="s">
        <v>29</v>
      </c>
      <c r="C1439" s="32" t="s">
        <v>16</v>
      </c>
      <c r="D1439" s="32" t="s">
        <v>17</v>
      </c>
      <c r="E1439" s="33">
        <v>78623999.999999776</v>
      </c>
      <c r="F1439" s="33">
        <v>13366079.999999963</v>
      </c>
      <c r="G1439" s="34" t="str">
        <f t="shared" si="66"/>
        <v>Esta perdido</v>
      </c>
      <c r="H1439" s="34">
        <f t="shared" si="67"/>
        <v>0</v>
      </c>
      <c r="I1439" s="34">
        <f t="shared" si="68"/>
        <v>65257919.999999814</v>
      </c>
    </row>
    <row r="1440" spans="1:9" x14ac:dyDescent="0.35">
      <c r="A1440" s="31">
        <v>38149</v>
      </c>
      <c r="B1440" s="32" t="s">
        <v>34</v>
      </c>
      <c r="C1440" s="32" t="s">
        <v>30</v>
      </c>
      <c r="D1440" s="32" t="s">
        <v>19</v>
      </c>
      <c r="E1440" s="33">
        <v>11076799.99999997</v>
      </c>
      <c r="F1440" s="33">
        <v>1107679.999999997</v>
      </c>
      <c r="G1440" s="34" t="str">
        <f t="shared" si="66"/>
        <v>Esta perdido</v>
      </c>
      <c r="H1440" s="34">
        <f t="shared" si="67"/>
        <v>368857.43999999895</v>
      </c>
      <c r="I1440" s="34" t="str">
        <f t="shared" si="68"/>
        <v>DEBE PROMOVERSE</v>
      </c>
    </row>
    <row r="1441" spans="1:9" x14ac:dyDescent="0.35">
      <c r="A1441" s="31">
        <v>38149</v>
      </c>
      <c r="B1441" s="32" t="s">
        <v>41</v>
      </c>
      <c r="C1441" s="32" t="s">
        <v>31</v>
      </c>
      <c r="D1441" s="32" t="s">
        <v>22</v>
      </c>
      <c r="E1441" s="33">
        <v>2151320.6399999941</v>
      </c>
      <c r="F1441" s="33">
        <v>107566.03199999972</v>
      </c>
      <c r="G1441" s="34" t="str">
        <f t="shared" si="66"/>
        <v>Esta perdido</v>
      </c>
      <c r="H1441" s="34">
        <f t="shared" si="67"/>
        <v>0</v>
      </c>
      <c r="I1441" s="34" t="str">
        <f t="shared" si="68"/>
        <v>DEBE PROMOVERSE</v>
      </c>
    </row>
    <row r="1442" spans="1:9" x14ac:dyDescent="0.35">
      <c r="A1442" s="31">
        <v>38149</v>
      </c>
      <c r="B1442" s="32" t="s">
        <v>40</v>
      </c>
      <c r="C1442" s="32" t="s">
        <v>43</v>
      </c>
      <c r="D1442" s="32" t="s">
        <v>24</v>
      </c>
      <c r="E1442" s="33">
        <v>1087226.56</v>
      </c>
      <c r="F1442" s="33">
        <v>54361.328000000009</v>
      </c>
      <c r="G1442" s="34" t="str">
        <f t="shared" si="66"/>
        <v>Esta perdido</v>
      </c>
      <c r="H1442" s="34">
        <f t="shared" si="67"/>
        <v>0</v>
      </c>
      <c r="I1442" s="34" t="str">
        <f t="shared" si="68"/>
        <v>DEBE PROMOVERSE</v>
      </c>
    </row>
    <row r="1443" spans="1:9" x14ac:dyDescent="0.35">
      <c r="A1443" s="31">
        <v>38149</v>
      </c>
      <c r="B1443" s="32" t="s">
        <v>33</v>
      </c>
      <c r="C1443" s="32" t="s">
        <v>13</v>
      </c>
      <c r="D1443" s="32" t="s">
        <v>27</v>
      </c>
      <c r="E1443" s="33">
        <v>41039999.999999896</v>
      </c>
      <c r="F1443" s="33">
        <v>6155999.9999999842</v>
      </c>
      <c r="G1443" s="34" t="str">
        <f t="shared" si="66"/>
        <v>Esta perdido</v>
      </c>
      <c r="H1443" s="34">
        <f t="shared" si="67"/>
        <v>3447359.9999999916</v>
      </c>
      <c r="I1443" s="34">
        <f t="shared" si="68"/>
        <v>34883999.999999911</v>
      </c>
    </row>
    <row r="1444" spans="1:9" x14ac:dyDescent="0.35">
      <c r="A1444" s="31">
        <v>38149</v>
      </c>
      <c r="B1444" s="32" t="s">
        <v>25</v>
      </c>
      <c r="C1444" s="32" t="s">
        <v>39</v>
      </c>
      <c r="D1444" s="32" t="s">
        <v>28</v>
      </c>
      <c r="E1444" s="33">
        <v>4441436.159999989</v>
      </c>
      <c r="F1444" s="33">
        <v>222071.80799999947</v>
      </c>
      <c r="G1444" s="34" t="str">
        <f t="shared" si="66"/>
        <v>Esta perdido</v>
      </c>
      <c r="H1444" s="34">
        <f t="shared" si="67"/>
        <v>0</v>
      </c>
      <c r="I1444" s="34" t="str">
        <f t="shared" si="68"/>
        <v>DEBE PROMOVERSE</v>
      </c>
    </row>
    <row r="1445" spans="1:9" x14ac:dyDescent="0.35">
      <c r="A1445" s="31">
        <v>38149</v>
      </c>
      <c r="B1445" s="32" t="s">
        <v>36</v>
      </c>
      <c r="C1445" s="32" t="s">
        <v>18</v>
      </c>
      <c r="D1445" s="32" t="s">
        <v>14</v>
      </c>
      <c r="E1445" s="33">
        <v>83807999.999999791</v>
      </c>
      <c r="F1445" s="33">
        <v>14247359.999999966</v>
      </c>
      <c r="G1445" s="34" t="str">
        <f t="shared" si="66"/>
        <v>Esta perdido</v>
      </c>
      <c r="H1445" s="34">
        <f t="shared" si="67"/>
        <v>0</v>
      </c>
      <c r="I1445" s="34">
        <f t="shared" si="68"/>
        <v>69560639.999999821</v>
      </c>
    </row>
    <row r="1446" spans="1:9" x14ac:dyDescent="0.35">
      <c r="A1446" s="31">
        <v>38149</v>
      </c>
      <c r="B1446" s="32" t="s">
        <v>37</v>
      </c>
      <c r="C1446" s="32" t="s">
        <v>21</v>
      </c>
      <c r="D1446" s="32" t="s">
        <v>17</v>
      </c>
      <c r="E1446" s="33">
        <v>11799199.99999997</v>
      </c>
      <c r="F1446" s="33">
        <v>1179919.999999997</v>
      </c>
      <c r="G1446" s="34" t="str">
        <f t="shared" si="66"/>
        <v>Esta perdido</v>
      </c>
      <c r="H1446" s="34">
        <f t="shared" si="67"/>
        <v>0</v>
      </c>
      <c r="I1446" s="34" t="str">
        <f t="shared" si="68"/>
        <v>DEBE PROMOVERSE</v>
      </c>
    </row>
    <row r="1447" spans="1:9" x14ac:dyDescent="0.35">
      <c r="A1447" s="31">
        <v>38149</v>
      </c>
      <c r="B1447" s="32" t="s">
        <v>35</v>
      </c>
      <c r="C1447" s="32" t="s">
        <v>23</v>
      </c>
      <c r="D1447" s="32" t="s">
        <v>19</v>
      </c>
      <c r="E1447" s="33">
        <v>2290115.5199999944</v>
      </c>
      <c r="F1447" s="33">
        <v>114505.77599999972</v>
      </c>
      <c r="G1447" s="34" t="str">
        <f t="shared" si="66"/>
        <v>Esta perdido</v>
      </c>
      <c r="H1447" s="34">
        <f t="shared" si="67"/>
        <v>0</v>
      </c>
      <c r="I1447" s="34" t="str">
        <f t="shared" si="68"/>
        <v>DEBE PROMOVERSE</v>
      </c>
    </row>
    <row r="1448" spans="1:9" x14ac:dyDescent="0.35">
      <c r="A1448" s="31">
        <v>38149</v>
      </c>
      <c r="B1448" s="32" t="s">
        <v>38</v>
      </c>
      <c r="C1448" s="32" t="s">
        <v>26</v>
      </c>
      <c r="D1448" s="32" t="s">
        <v>22</v>
      </c>
      <c r="E1448" s="33">
        <v>1156624</v>
      </c>
      <c r="F1448" s="33">
        <v>57831.200000000004</v>
      </c>
      <c r="G1448" s="34" t="str">
        <f t="shared" si="66"/>
        <v>Esta perdido</v>
      </c>
      <c r="H1448" s="34">
        <f t="shared" si="67"/>
        <v>0</v>
      </c>
      <c r="I1448" s="34" t="str">
        <f t="shared" si="68"/>
        <v>DEBE PROMOVERSE</v>
      </c>
    </row>
    <row r="1449" spans="1:9" x14ac:dyDescent="0.35">
      <c r="A1449" s="31">
        <v>38149</v>
      </c>
      <c r="B1449" s="32" t="s">
        <v>32</v>
      </c>
      <c r="C1449" s="32" t="s">
        <v>16</v>
      </c>
      <c r="D1449" s="32" t="s">
        <v>24</v>
      </c>
      <c r="E1449" s="33">
        <v>43631999.999999896</v>
      </c>
      <c r="F1449" s="33">
        <v>6544799.9999999842</v>
      </c>
      <c r="G1449" s="34" t="str">
        <f t="shared" si="66"/>
        <v>Esta perdido</v>
      </c>
      <c r="H1449" s="34">
        <f t="shared" si="67"/>
        <v>0</v>
      </c>
      <c r="I1449" s="34">
        <f t="shared" si="68"/>
        <v>37087199.999999911</v>
      </c>
    </row>
    <row r="1450" spans="1:9" x14ac:dyDescent="0.35">
      <c r="A1450" s="31">
        <v>38149</v>
      </c>
      <c r="B1450" s="32" t="s">
        <v>12</v>
      </c>
      <c r="C1450" s="32" t="s">
        <v>30</v>
      </c>
      <c r="D1450" s="32" t="s">
        <v>27</v>
      </c>
      <c r="E1450" s="33">
        <v>4719025.9199999887</v>
      </c>
      <c r="F1450" s="33">
        <v>235951.29599999945</v>
      </c>
      <c r="G1450" s="34" t="str">
        <f t="shared" si="66"/>
        <v>Esta perdido</v>
      </c>
      <c r="H1450" s="34">
        <f t="shared" si="67"/>
        <v>78571.781567999802</v>
      </c>
      <c r="I1450" s="34" t="str">
        <f t="shared" si="68"/>
        <v>DEBE PROMOVERSE</v>
      </c>
    </row>
    <row r="1451" spans="1:9" x14ac:dyDescent="0.35">
      <c r="A1451" s="31">
        <v>38149</v>
      </c>
      <c r="B1451" s="32" t="s">
        <v>29</v>
      </c>
      <c r="C1451" s="32" t="s">
        <v>31</v>
      </c>
      <c r="D1451" s="32" t="s">
        <v>28</v>
      </c>
      <c r="E1451" s="33">
        <v>88991999.999999791</v>
      </c>
      <c r="F1451" s="33">
        <v>15128639.999999966</v>
      </c>
      <c r="G1451" s="34" t="str">
        <f t="shared" si="66"/>
        <v>Esta perdido</v>
      </c>
      <c r="H1451" s="34">
        <f t="shared" si="67"/>
        <v>0</v>
      </c>
      <c r="I1451" s="34">
        <f t="shared" si="68"/>
        <v>73863359.999999821</v>
      </c>
    </row>
    <row r="1452" spans="1:9" x14ac:dyDescent="0.35">
      <c r="A1452" s="31">
        <v>38149</v>
      </c>
      <c r="B1452" s="32" t="s">
        <v>34</v>
      </c>
      <c r="C1452" s="32" t="s">
        <v>43</v>
      </c>
      <c r="D1452" s="32" t="s">
        <v>14</v>
      </c>
      <c r="E1452" s="33">
        <v>12521599.99999997</v>
      </c>
      <c r="F1452" s="33">
        <v>1252159.999999997</v>
      </c>
      <c r="G1452" s="34" t="str">
        <f t="shared" si="66"/>
        <v>Esta perdido</v>
      </c>
      <c r="H1452" s="34">
        <f t="shared" si="67"/>
        <v>416969.27999999892</v>
      </c>
      <c r="I1452" s="34" t="str">
        <f t="shared" si="68"/>
        <v>DEBE PROMOVERSE</v>
      </c>
    </row>
    <row r="1453" spans="1:9" x14ac:dyDescent="0.35">
      <c r="A1453" s="31">
        <v>38149</v>
      </c>
      <c r="B1453" s="32" t="s">
        <v>41</v>
      </c>
      <c r="C1453" s="32" t="s">
        <v>13</v>
      </c>
      <c r="D1453" s="32" t="s">
        <v>17</v>
      </c>
      <c r="E1453" s="33">
        <v>2428910.3999999943</v>
      </c>
      <c r="F1453" s="33">
        <v>121445.51999999973</v>
      </c>
      <c r="G1453" s="34" t="str">
        <f t="shared" si="66"/>
        <v>Esta perdido</v>
      </c>
      <c r="H1453" s="34">
        <f t="shared" si="67"/>
        <v>0</v>
      </c>
      <c r="I1453" s="34" t="str">
        <f t="shared" si="68"/>
        <v>DEBE PROMOVERSE</v>
      </c>
    </row>
    <row r="1454" spans="1:9" x14ac:dyDescent="0.35">
      <c r="A1454" s="31">
        <v>38149</v>
      </c>
      <c r="B1454" s="32" t="s">
        <v>40</v>
      </c>
      <c r="C1454" s="32" t="s">
        <v>39</v>
      </c>
      <c r="D1454" s="32" t="s">
        <v>19</v>
      </c>
      <c r="E1454" s="33">
        <v>1226021.44</v>
      </c>
      <c r="F1454" s="33">
        <v>61301.072</v>
      </c>
      <c r="G1454" s="34" t="str">
        <f t="shared" si="66"/>
        <v>Esta perdido</v>
      </c>
      <c r="H1454" s="34">
        <f t="shared" si="67"/>
        <v>0</v>
      </c>
      <c r="I1454" s="34" t="str">
        <f t="shared" si="68"/>
        <v>DEBE PROMOVERSE</v>
      </c>
    </row>
    <row r="1455" spans="1:9" x14ac:dyDescent="0.35">
      <c r="A1455" s="31">
        <v>38149</v>
      </c>
      <c r="B1455" s="32" t="s">
        <v>33</v>
      </c>
      <c r="C1455" s="32" t="s">
        <v>18</v>
      </c>
      <c r="D1455" s="32" t="s">
        <v>22</v>
      </c>
      <c r="E1455" s="33">
        <v>46223999.999999888</v>
      </c>
      <c r="F1455" s="33">
        <v>6933599.9999999832</v>
      </c>
      <c r="G1455" s="34" t="str">
        <f t="shared" si="66"/>
        <v>Esta perdido</v>
      </c>
      <c r="H1455" s="34">
        <f t="shared" si="67"/>
        <v>3882815.9999999912</v>
      </c>
      <c r="I1455" s="34">
        <f t="shared" si="68"/>
        <v>39290399.999999903</v>
      </c>
    </row>
    <row r="1456" spans="1:9" x14ac:dyDescent="0.35">
      <c r="A1456" s="31">
        <v>38149</v>
      </c>
      <c r="B1456" s="32" t="s">
        <v>25</v>
      </c>
      <c r="C1456" s="32" t="s">
        <v>21</v>
      </c>
      <c r="D1456" s="32" t="s">
        <v>24</v>
      </c>
      <c r="E1456" s="33">
        <v>4996615.6799999876</v>
      </c>
      <c r="F1456" s="33">
        <v>249830.7839999994</v>
      </c>
      <c r="G1456" s="34" t="str">
        <f t="shared" si="66"/>
        <v>Esta perdido</v>
      </c>
      <c r="H1456" s="34">
        <f t="shared" si="67"/>
        <v>0</v>
      </c>
      <c r="I1456" s="34" t="str">
        <f t="shared" si="68"/>
        <v>DEBE PROMOVERSE</v>
      </c>
    </row>
    <row r="1457" spans="1:9" x14ac:dyDescent="0.35">
      <c r="A1457" s="31">
        <v>38149</v>
      </c>
      <c r="B1457" s="32" t="s">
        <v>36</v>
      </c>
      <c r="C1457" s="32" t="s">
        <v>23</v>
      </c>
      <c r="D1457" s="32" t="s">
        <v>27</v>
      </c>
      <c r="E1457" s="33">
        <v>94175999.999999776</v>
      </c>
      <c r="F1457" s="33">
        <v>16009919.999999963</v>
      </c>
      <c r="G1457" s="34" t="str">
        <f t="shared" si="66"/>
        <v>Esta perdido</v>
      </c>
      <c r="H1457" s="34">
        <f t="shared" si="67"/>
        <v>0</v>
      </c>
      <c r="I1457" s="34">
        <f t="shared" si="68"/>
        <v>78166079.999999821</v>
      </c>
    </row>
    <row r="1458" spans="1:9" x14ac:dyDescent="0.35">
      <c r="A1458" s="31">
        <v>38149</v>
      </c>
      <c r="B1458" s="32" t="s">
        <v>37</v>
      </c>
      <c r="C1458" s="32" t="s">
        <v>26</v>
      </c>
      <c r="D1458" s="32" t="s">
        <v>28</v>
      </c>
      <c r="E1458" s="33">
        <v>13243999.99999994</v>
      </c>
      <c r="F1458" s="33">
        <v>1324399.9999999942</v>
      </c>
      <c r="G1458" s="34" t="str">
        <f t="shared" si="66"/>
        <v>Esta perdido</v>
      </c>
      <c r="H1458" s="34">
        <f t="shared" si="67"/>
        <v>0</v>
      </c>
      <c r="I1458" s="34" t="str">
        <f t="shared" si="68"/>
        <v>DEBE PROMOVERSE</v>
      </c>
    </row>
    <row r="1459" spans="1:9" x14ac:dyDescent="0.35">
      <c r="A1459" s="31">
        <v>38149</v>
      </c>
      <c r="B1459" s="32" t="s">
        <v>35</v>
      </c>
      <c r="C1459" s="32" t="s">
        <v>16</v>
      </c>
      <c r="D1459" s="32" t="s">
        <v>14</v>
      </c>
      <c r="E1459" s="33">
        <v>2567705.2799999886</v>
      </c>
      <c r="F1459" s="33">
        <v>128385.26399999944</v>
      </c>
      <c r="G1459" s="34" t="str">
        <f t="shared" si="66"/>
        <v>Esta perdido</v>
      </c>
      <c r="H1459" s="34">
        <f t="shared" si="67"/>
        <v>0</v>
      </c>
      <c r="I1459" s="34" t="str">
        <f t="shared" si="68"/>
        <v>DEBE PROMOVERSE</v>
      </c>
    </row>
    <row r="1460" spans="1:9" x14ac:dyDescent="0.35">
      <c r="A1460" s="31">
        <v>38149</v>
      </c>
      <c r="B1460" s="32" t="s">
        <v>42</v>
      </c>
      <c r="C1460" s="32" t="s">
        <v>30</v>
      </c>
      <c r="D1460" s="32" t="s">
        <v>17</v>
      </c>
      <c r="E1460" s="33">
        <v>1295418.8799999943</v>
      </c>
      <c r="F1460" s="33">
        <v>64770.943999999719</v>
      </c>
      <c r="G1460" s="34" t="str">
        <f t="shared" si="66"/>
        <v>Esta perdido</v>
      </c>
      <c r="H1460" s="34">
        <f t="shared" si="67"/>
        <v>0</v>
      </c>
      <c r="I1460" s="34" t="str">
        <f t="shared" si="68"/>
        <v>DEBE PROMOVERSE</v>
      </c>
    </row>
    <row r="1461" spans="1:9" x14ac:dyDescent="0.35">
      <c r="A1461" s="31">
        <v>38149</v>
      </c>
      <c r="B1461" s="32" t="s">
        <v>20</v>
      </c>
      <c r="C1461" s="32" t="s">
        <v>31</v>
      </c>
      <c r="D1461" s="32" t="s">
        <v>19</v>
      </c>
      <c r="E1461" s="33">
        <v>48815999.999999784</v>
      </c>
      <c r="F1461" s="33">
        <v>7322399.9999999674</v>
      </c>
      <c r="G1461" s="34" t="str">
        <f t="shared" si="66"/>
        <v>Esta perdido</v>
      </c>
      <c r="H1461" s="34">
        <f t="shared" si="67"/>
        <v>0</v>
      </c>
      <c r="I1461" s="34">
        <f t="shared" si="68"/>
        <v>41493599.999999814</v>
      </c>
    </row>
    <row r="1462" spans="1:9" x14ac:dyDescent="0.35">
      <c r="A1462" s="31">
        <v>38149</v>
      </c>
      <c r="B1462" s="32" t="s">
        <v>15</v>
      </c>
      <c r="C1462" s="32" t="s">
        <v>43</v>
      </c>
      <c r="D1462" s="32" t="s">
        <v>22</v>
      </c>
      <c r="E1462" s="33">
        <v>5274205.4399999771</v>
      </c>
      <c r="F1462" s="33">
        <v>4219364.3519999823</v>
      </c>
      <c r="G1462" s="34" t="str">
        <f t="shared" si="66"/>
        <v>Esta perdido</v>
      </c>
      <c r="H1462" s="34">
        <f t="shared" si="67"/>
        <v>2362844.0371199902</v>
      </c>
      <c r="I1462" s="34" t="str">
        <f t="shared" si="68"/>
        <v>DEBE PROMOVERSE</v>
      </c>
    </row>
    <row r="1463" spans="1:9" x14ac:dyDescent="0.35">
      <c r="A1463" s="31">
        <v>38149</v>
      </c>
      <c r="B1463" s="32" t="s">
        <v>38</v>
      </c>
      <c r="C1463" s="32" t="s">
        <v>13</v>
      </c>
      <c r="D1463" s="32" t="s">
        <v>24</v>
      </c>
      <c r="E1463" s="33">
        <v>99359999.999999568</v>
      </c>
      <c r="F1463" s="33">
        <v>16891199.999999929</v>
      </c>
      <c r="G1463" s="34" t="str">
        <f t="shared" si="66"/>
        <v>Esta perdido</v>
      </c>
      <c r="H1463" s="34">
        <f t="shared" si="67"/>
        <v>0</v>
      </c>
      <c r="I1463" s="34">
        <f t="shared" si="68"/>
        <v>82468799.999999642</v>
      </c>
    </row>
    <row r="1464" spans="1:9" x14ac:dyDescent="0.35">
      <c r="A1464" s="31">
        <v>38149</v>
      </c>
      <c r="B1464" s="32" t="s">
        <v>32</v>
      </c>
      <c r="C1464" s="32" t="s">
        <v>39</v>
      </c>
      <c r="D1464" s="32" t="s">
        <v>27</v>
      </c>
      <c r="E1464" s="33">
        <v>13966399.99999994</v>
      </c>
      <c r="F1464" s="33">
        <v>1396639.9999999942</v>
      </c>
      <c r="G1464" s="34" t="str">
        <f t="shared" si="66"/>
        <v>Esta perdido</v>
      </c>
      <c r="H1464" s="34">
        <f t="shared" si="67"/>
        <v>0</v>
      </c>
      <c r="I1464" s="34" t="str">
        <f t="shared" si="68"/>
        <v>DEBE PROMOVERSE</v>
      </c>
    </row>
    <row r="1465" spans="1:9" x14ac:dyDescent="0.35">
      <c r="A1465" s="31">
        <v>38149</v>
      </c>
      <c r="B1465" s="32" t="s">
        <v>12</v>
      </c>
      <c r="C1465" s="32" t="s">
        <v>18</v>
      </c>
      <c r="D1465" s="32" t="s">
        <v>28</v>
      </c>
      <c r="E1465" s="33">
        <v>2706500.1599999885</v>
      </c>
      <c r="F1465" s="33">
        <v>135325.00799999942</v>
      </c>
      <c r="G1465" s="34" t="str">
        <f t="shared" si="66"/>
        <v>Esta perdido</v>
      </c>
      <c r="H1465" s="34">
        <f t="shared" si="67"/>
        <v>45063.227663999802</v>
      </c>
      <c r="I1465" s="34" t="str">
        <f t="shared" si="68"/>
        <v>DEBE PROMOVERSE</v>
      </c>
    </row>
    <row r="1466" spans="1:9" x14ac:dyDescent="0.35">
      <c r="A1466" s="31">
        <v>38149</v>
      </c>
      <c r="B1466" s="32" t="s">
        <v>29</v>
      </c>
      <c r="C1466" s="32" t="s">
        <v>21</v>
      </c>
      <c r="D1466" s="32" t="s">
        <v>14</v>
      </c>
      <c r="E1466" s="33">
        <v>1364816.3199999942</v>
      </c>
      <c r="F1466" s="33">
        <v>68240.815999999715</v>
      </c>
      <c r="G1466" s="34" t="str">
        <f t="shared" si="66"/>
        <v>Esta perdido</v>
      </c>
      <c r="H1466" s="34">
        <f t="shared" si="67"/>
        <v>0</v>
      </c>
      <c r="I1466" s="34" t="str">
        <f t="shared" si="68"/>
        <v>DEBE PROMOVERSE</v>
      </c>
    </row>
    <row r="1467" spans="1:9" x14ac:dyDescent="0.35">
      <c r="A1467" s="31">
        <v>38149</v>
      </c>
      <c r="B1467" s="32" t="s">
        <v>34</v>
      </c>
      <c r="C1467" s="32" t="s">
        <v>23</v>
      </c>
      <c r="D1467" s="32" t="s">
        <v>17</v>
      </c>
      <c r="E1467" s="33">
        <v>51407999.999999784</v>
      </c>
      <c r="F1467" s="33">
        <v>8739359.9999999646</v>
      </c>
      <c r="G1467" s="34" t="str">
        <f t="shared" si="66"/>
        <v>Esta perdido</v>
      </c>
      <c r="H1467" s="34">
        <f t="shared" si="67"/>
        <v>2910206.8799999878</v>
      </c>
      <c r="I1467" s="34">
        <f t="shared" si="68"/>
        <v>42668639.999999821</v>
      </c>
    </row>
    <row r="1468" spans="1:9" x14ac:dyDescent="0.35">
      <c r="A1468" s="31">
        <v>38149</v>
      </c>
      <c r="B1468" s="32" t="s">
        <v>41</v>
      </c>
      <c r="C1468" s="32" t="s">
        <v>26</v>
      </c>
      <c r="D1468" s="32" t="s">
        <v>19</v>
      </c>
      <c r="E1468" s="33">
        <v>5551795.1999999769</v>
      </c>
      <c r="F1468" s="33">
        <v>4441436.1599999815</v>
      </c>
      <c r="G1468" s="34" t="str">
        <f t="shared" si="66"/>
        <v>Esta perdido</v>
      </c>
      <c r="H1468" s="34">
        <f t="shared" si="67"/>
        <v>0</v>
      </c>
      <c r="I1468" s="34" t="str">
        <f t="shared" si="68"/>
        <v>DEBE PROMOVERSE</v>
      </c>
    </row>
    <row r="1469" spans="1:9" x14ac:dyDescent="0.35">
      <c r="A1469" s="31">
        <v>38149</v>
      </c>
      <c r="B1469" s="32" t="s">
        <v>40</v>
      </c>
      <c r="C1469" s="32" t="s">
        <v>16</v>
      </c>
      <c r="D1469" s="32" t="s">
        <v>22</v>
      </c>
      <c r="E1469" s="33">
        <v>104543999.99999957</v>
      </c>
      <c r="F1469" s="33">
        <v>17772479.999999929</v>
      </c>
      <c r="G1469" s="34" t="str">
        <f t="shared" si="66"/>
        <v>Esta perdido</v>
      </c>
      <c r="H1469" s="34">
        <f t="shared" si="67"/>
        <v>0</v>
      </c>
      <c r="I1469" s="34">
        <f t="shared" si="68"/>
        <v>86771519.999999642</v>
      </c>
    </row>
    <row r="1470" spans="1:9" x14ac:dyDescent="0.35">
      <c r="A1470" s="31">
        <v>38149</v>
      </c>
      <c r="B1470" s="32" t="s">
        <v>33</v>
      </c>
      <c r="C1470" s="32" t="s">
        <v>30</v>
      </c>
      <c r="D1470" s="32" t="s">
        <v>24</v>
      </c>
      <c r="E1470" s="33">
        <v>14688799.99999994</v>
      </c>
      <c r="F1470" s="33">
        <v>1468879.9999999942</v>
      </c>
      <c r="G1470" s="34" t="str">
        <f t="shared" si="66"/>
        <v>Esta perdido</v>
      </c>
      <c r="H1470" s="34">
        <f t="shared" si="67"/>
        <v>822572.79999999679</v>
      </c>
      <c r="I1470" s="34" t="str">
        <f t="shared" si="68"/>
        <v>DEBE PROMOVERSE</v>
      </c>
    </row>
    <row r="1471" spans="1:9" x14ac:dyDescent="0.35">
      <c r="A1471" s="31">
        <v>38149</v>
      </c>
      <c r="B1471" s="32" t="s">
        <v>25</v>
      </c>
      <c r="C1471" s="32" t="s">
        <v>31</v>
      </c>
      <c r="D1471" s="32" t="s">
        <v>27</v>
      </c>
      <c r="E1471" s="33">
        <v>2845295.0399999889</v>
      </c>
      <c r="F1471" s="33">
        <v>142264.75199999945</v>
      </c>
      <c r="G1471" s="34" t="str">
        <f t="shared" si="66"/>
        <v>Esta perdido</v>
      </c>
      <c r="H1471" s="34">
        <f t="shared" si="67"/>
        <v>0</v>
      </c>
      <c r="I1471" s="34" t="str">
        <f t="shared" si="68"/>
        <v>DEBE PROMOVERSE</v>
      </c>
    </row>
    <row r="1472" spans="1:9" x14ac:dyDescent="0.35">
      <c r="A1472" s="31">
        <v>38149</v>
      </c>
      <c r="B1472" s="32" t="s">
        <v>36</v>
      </c>
      <c r="C1472" s="32" t="s">
        <v>43</v>
      </c>
      <c r="D1472" s="32" t="s">
        <v>28</v>
      </c>
      <c r="E1472" s="33">
        <v>1434213.7599999944</v>
      </c>
      <c r="F1472" s="33">
        <v>71710.687999999718</v>
      </c>
      <c r="G1472" s="34" t="str">
        <f t="shared" si="66"/>
        <v>Esta perdido</v>
      </c>
      <c r="H1472" s="34">
        <f t="shared" si="67"/>
        <v>0</v>
      </c>
      <c r="I1472" s="34" t="str">
        <f t="shared" si="68"/>
        <v>DEBE PROMOVERSE</v>
      </c>
    </row>
    <row r="1473" spans="1:9" x14ac:dyDescent="0.35">
      <c r="A1473" s="31">
        <v>38149</v>
      </c>
      <c r="B1473" s="32" t="s">
        <v>37</v>
      </c>
      <c r="C1473" s="32" t="s">
        <v>13</v>
      </c>
      <c r="D1473" s="32" t="s">
        <v>14</v>
      </c>
      <c r="E1473" s="33">
        <v>53999999.999999776</v>
      </c>
      <c r="F1473" s="33">
        <v>9179999.9999999627</v>
      </c>
      <c r="G1473" s="34" t="str">
        <f t="shared" si="66"/>
        <v>Esta perdido</v>
      </c>
      <c r="H1473" s="34">
        <f t="shared" si="67"/>
        <v>0</v>
      </c>
      <c r="I1473" s="34">
        <f t="shared" si="68"/>
        <v>44819999.999999814</v>
      </c>
    </row>
    <row r="1474" spans="1:9" x14ac:dyDescent="0.35">
      <c r="A1474" s="31">
        <v>38149</v>
      </c>
      <c r="B1474" s="32" t="s">
        <v>35</v>
      </c>
      <c r="C1474" s="32" t="s">
        <v>39</v>
      </c>
      <c r="D1474" s="32" t="s">
        <v>17</v>
      </c>
      <c r="E1474" s="33">
        <v>5829384.9599999767</v>
      </c>
      <c r="F1474" s="33">
        <v>4663507.9679999817</v>
      </c>
      <c r="G1474" s="34" t="str">
        <f t="shared" si="66"/>
        <v>Esta perdido</v>
      </c>
      <c r="H1474" s="34">
        <f t="shared" si="67"/>
        <v>0</v>
      </c>
      <c r="I1474" s="34" t="str">
        <f t="shared" si="68"/>
        <v>DEBE PROMOVERSE</v>
      </c>
    </row>
    <row r="1475" spans="1:9" x14ac:dyDescent="0.35">
      <c r="A1475" s="31">
        <v>38149</v>
      </c>
      <c r="B1475" s="32" t="s">
        <v>38</v>
      </c>
      <c r="C1475" s="32" t="s">
        <v>18</v>
      </c>
      <c r="D1475" s="32" t="s">
        <v>19</v>
      </c>
      <c r="E1475" s="33">
        <v>109727999.99999955</v>
      </c>
      <c r="F1475" s="33">
        <v>18653759.999999925</v>
      </c>
      <c r="G1475" s="34" t="str">
        <f t="shared" si="66"/>
        <v>Esta perdido</v>
      </c>
      <c r="H1475" s="34">
        <f t="shared" si="67"/>
        <v>0</v>
      </c>
      <c r="I1475" s="34">
        <f t="shared" si="68"/>
        <v>91074239.999999627</v>
      </c>
    </row>
    <row r="1476" spans="1:9" x14ac:dyDescent="0.35">
      <c r="A1476" s="31">
        <v>38149</v>
      </c>
      <c r="B1476" s="32" t="s">
        <v>32</v>
      </c>
      <c r="C1476" s="32" t="s">
        <v>21</v>
      </c>
      <c r="D1476" s="32" t="s">
        <v>22</v>
      </c>
      <c r="E1476" s="33">
        <v>15411199.999999939</v>
      </c>
      <c r="F1476" s="33">
        <v>1541119.9999999939</v>
      </c>
      <c r="G1476" s="34" t="str">
        <f t="shared" ref="G1476:G1501" si="69">IF(AND(B1476="Sánchez",F1476&gt;5000000,C1476="Zona F"),"Lo encontramos","Esta perdido")</f>
        <v>Esta perdido</v>
      </c>
      <c r="H1476" s="34">
        <f t="shared" ref="H1476:H1501" si="70">IF(OR(B1476="Pineda",B1476="Bonilla"),F1476*33.3%,IF(OR(B1476="Sánchez",B1476="Martínez"),F1476*56%,0))</f>
        <v>0</v>
      </c>
      <c r="I1476" s="34" t="str">
        <f t="shared" ref="I1476:I1501" si="71">IF((E1476+F1476)&lt;34000000,"DEBE PROMOVERSE",E1476-F1476)</f>
        <v>DEBE PROMOVERSE</v>
      </c>
    </row>
    <row r="1477" spans="1:9" x14ac:dyDescent="0.35">
      <c r="A1477" s="31">
        <v>38149</v>
      </c>
      <c r="B1477" s="32" t="s">
        <v>12</v>
      </c>
      <c r="C1477" s="32" t="s">
        <v>23</v>
      </c>
      <c r="D1477" s="32" t="s">
        <v>24</v>
      </c>
      <c r="E1477" s="33">
        <v>2984089.9199999883</v>
      </c>
      <c r="F1477" s="33">
        <v>149204.49599999943</v>
      </c>
      <c r="G1477" s="34" t="str">
        <f t="shared" si="69"/>
        <v>Esta perdido</v>
      </c>
      <c r="H1477" s="34">
        <f t="shared" si="70"/>
        <v>49685.097167999804</v>
      </c>
      <c r="I1477" s="34" t="str">
        <f t="shared" si="71"/>
        <v>DEBE PROMOVERSE</v>
      </c>
    </row>
    <row r="1478" spans="1:9" x14ac:dyDescent="0.35">
      <c r="A1478" s="31">
        <v>38149</v>
      </c>
      <c r="B1478" s="32" t="s">
        <v>29</v>
      </c>
      <c r="C1478" s="32" t="s">
        <v>26</v>
      </c>
      <c r="D1478" s="32" t="s">
        <v>27</v>
      </c>
      <c r="E1478" s="33">
        <v>1503611.1999999941</v>
      </c>
      <c r="F1478" s="33">
        <v>75180.559999999707</v>
      </c>
      <c r="G1478" s="34" t="str">
        <f t="shared" si="69"/>
        <v>Esta perdido</v>
      </c>
      <c r="H1478" s="34">
        <f t="shared" si="70"/>
        <v>0</v>
      </c>
      <c r="I1478" s="34" t="str">
        <f t="shared" si="71"/>
        <v>DEBE PROMOVERSE</v>
      </c>
    </row>
    <row r="1479" spans="1:9" x14ac:dyDescent="0.35">
      <c r="A1479" s="31">
        <v>38149</v>
      </c>
      <c r="B1479" s="32" t="s">
        <v>34</v>
      </c>
      <c r="C1479" s="32" t="s">
        <v>16</v>
      </c>
      <c r="D1479" s="32" t="s">
        <v>28</v>
      </c>
      <c r="E1479" s="33">
        <v>15772399.999999939</v>
      </c>
      <c r="F1479" s="33">
        <v>1577239.9999999939</v>
      </c>
      <c r="G1479" s="34" t="str">
        <f t="shared" si="69"/>
        <v>Esta perdido</v>
      </c>
      <c r="H1479" s="34">
        <f t="shared" si="70"/>
        <v>525220.91999999795</v>
      </c>
      <c r="I1479" s="34" t="str">
        <f t="shared" si="71"/>
        <v>DEBE PROMOVERSE</v>
      </c>
    </row>
    <row r="1480" spans="1:9" x14ac:dyDescent="0.35">
      <c r="A1480" s="31">
        <v>38149</v>
      </c>
      <c r="B1480" s="32" t="s">
        <v>41</v>
      </c>
      <c r="C1480" s="32" t="s">
        <v>30</v>
      </c>
      <c r="D1480" s="32" t="s">
        <v>14</v>
      </c>
      <c r="E1480" s="33">
        <v>57023999.999999784</v>
      </c>
      <c r="F1480" s="33">
        <v>9694079.9999999646</v>
      </c>
      <c r="G1480" s="34" t="str">
        <f t="shared" si="69"/>
        <v>Esta perdido</v>
      </c>
      <c r="H1480" s="34">
        <f t="shared" si="70"/>
        <v>0</v>
      </c>
      <c r="I1480" s="34">
        <f t="shared" si="71"/>
        <v>47329919.999999821</v>
      </c>
    </row>
    <row r="1481" spans="1:9" x14ac:dyDescent="0.35">
      <c r="A1481" s="31">
        <v>38149</v>
      </c>
      <c r="B1481" s="32" t="s">
        <v>40</v>
      </c>
      <c r="C1481" s="32" t="s">
        <v>31</v>
      </c>
      <c r="D1481" s="32" t="s">
        <v>17</v>
      </c>
      <c r="E1481" s="33">
        <v>6153239.6799999764</v>
      </c>
      <c r="F1481" s="33">
        <v>4922591.7439999813</v>
      </c>
      <c r="G1481" s="34" t="str">
        <f t="shared" si="69"/>
        <v>Esta perdido</v>
      </c>
      <c r="H1481" s="34">
        <f t="shared" si="70"/>
        <v>0</v>
      </c>
      <c r="I1481" s="34" t="str">
        <f t="shared" si="71"/>
        <v>DEBE PROMOVERSE</v>
      </c>
    </row>
    <row r="1482" spans="1:9" x14ac:dyDescent="0.35">
      <c r="A1482" s="31">
        <v>38149</v>
      </c>
      <c r="B1482" s="32" t="s">
        <v>33</v>
      </c>
      <c r="C1482" s="32" t="s">
        <v>43</v>
      </c>
      <c r="D1482" s="32" t="s">
        <v>19</v>
      </c>
      <c r="E1482" s="33">
        <v>115775999.99999957</v>
      </c>
      <c r="F1482" s="33">
        <v>19681919.999999929</v>
      </c>
      <c r="G1482" s="34" t="str">
        <f t="shared" si="69"/>
        <v>Esta perdido</v>
      </c>
      <c r="H1482" s="34">
        <f t="shared" si="70"/>
        <v>11021875.199999962</v>
      </c>
      <c r="I1482" s="34">
        <f t="shared" si="71"/>
        <v>96094079.999999642</v>
      </c>
    </row>
    <row r="1483" spans="1:9" x14ac:dyDescent="0.35">
      <c r="A1483" s="31">
        <v>38149</v>
      </c>
      <c r="B1483" s="32" t="s">
        <v>25</v>
      </c>
      <c r="C1483" s="32" t="s">
        <v>13</v>
      </c>
      <c r="D1483" s="32" t="s">
        <v>22</v>
      </c>
      <c r="E1483" s="33">
        <v>16253999.99999994</v>
      </c>
      <c r="F1483" s="33">
        <v>1625399.9999999942</v>
      </c>
      <c r="G1483" s="34" t="str">
        <f t="shared" si="69"/>
        <v>Esta perdido</v>
      </c>
      <c r="H1483" s="34">
        <f t="shared" si="70"/>
        <v>0</v>
      </c>
      <c r="I1483" s="34" t="str">
        <f t="shared" si="71"/>
        <v>DEBE PROMOVERSE</v>
      </c>
    </row>
    <row r="1484" spans="1:9" x14ac:dyDescent="0.35">
      <c r="A1484" s="31">
        <v>38149</v>
      </c>
      <c r="B1484" s="32" t="s">
        <v>36</v>
      </c>
      <c r="C1484" s="32" t="s">
        <v>39</v>
      </c>
      <c r="D1484" s="32" t="s">
        <v>24</v>
      </c>
      <c r="E1484" s="33">
        <v>3146017.2799999886</v>
      </c>
      <c r="F1484" s="33">
        <v>157300.86399999945</v>
      </c>
      <c r="G1484" s="34" t="str">
        <f t="shared" si="69"/>
        <v>Esta perdido</v>
      </c>
      <c r="H1484" s="34">
        <f t="shared" si="70"/>
        <v>0</v>
      </c>
      <c r="I1484" s="34" t="str">
        <f t="shared" si="71"/>
        <v>DEBE PROMOVERSE</v>
      </c>
    </row>
    <row r="1485" spans="1:9" x14ac:dyDescent="0.35">
      <c r="A1485" s="31">
        <v>38149</v>
      </c>
      <c r="B1485" s="32" t="s">
        <v>37</v>
      </c>
      <c r="C1485" s="32" t="s">
        <v>18</v>
      </c>
      <c r="D1485" s="32" t="s">
        <v>27</v>
      </c>
      <c r="E1485" s="33">
        <v>1584574.8799999943</v>
      </c>
      <c r="F1485" s="33">
        <v>79228.743999999715</v>
      </c>
      <c r="G1485" s="34" t="str">
        <f t="shared" si="69"/>
        <v>Esta perdido</v>
      </c>
      <c r="H1485" s="34">
        <f t="shared" si="70"/>
        <v>0</v>
      </c>
      <c r="I1485" s="34" t="str">
        <f t="shared" si="71"/>
        <v>DEBE PROMOVERSE</v>
      </c>
    </row>
    <row r="1486" spans="1:9" x14ac:dyDescent="0.35">
      <c r="A1486" s="31">
        <v>38149</v>
      </c>
      <c r="B1486" s="32" t="s">
        <v>35</v>
      </c>
      <c r="C1486" s="32" t="s">
        <v>21</v>
      </c>
      <c r="D1486" s="32" t="s">
        <v>28</v>
      </c>
      <c r="E1486" s="33">
        <v>59615999.999999784</v>
      </c>
      <c r="F1486" s="33">
        <v>10134719.999999965</v>
      </c>
      <c r="G1486" s="34" t="str">
        <f t="shared" si="69"/>
        <v>Esta perdido</v>
      </c>
      <c r="H1486" s="34">
        <f t="shared" si="70"/>
        <v>0</v>
      </c>
      <c r="I1486" s="34">
        <f t="shared" si="71"/>
        <v>49481279.999999821</v>
      </c>
    </row>
    <row r="1487" spans="1:9" x14ac:dyDescent="0.35">
      <c r="A1487" s="31">
        <v>38149</v>
      </c>
      <c r="B1487" s="32" t="s">
        <v>42</v>
      </c>
      <c r="C1487" s="32" t="s">
        <v>23</v>
      </c>
      <c r="D1487" s="32" t="s">
        <v>14</v>
      </c>
      <c r="E1487" s="33">
        <v>6430829.4399999771</v>
      </c>
      <c r="F1487" s="33">
        <v>5144663.5519999824</v>
      </c>
      <c r="G1487" s="34" t="str">
        <f t="shared" si="69"/>
        <v>Esta perdido</v>
      </c>
      <c r="H1487" s="34">
        <f t="shared" si="70"/>
        <v>0</v>
      </c>
      <c r="I1487" s="34" t="str">
        <f t="shared" si="71"/>
        <v>DEBE PROMOVERSE</v>
      </c>
    </row>
    <row r="1488" spans="1:9" x14ac:dyDescent="0.35">
      <c r="A1488" s="31">
        <v>38149</v>
      </c>
      <c r="B1488" s="32" t="s">
        <v>20</v>
      </c>
      <c r="C1488" s="32" t="s">
        <v>26</v>
      </c>
      <c r="D1488" s="32" t="s">
        <v>17</v>
      </c>
      <c r="E1488" s="33">
        <v>120959999.99999957</v>
      </c>
      <c r="F1488" s="33">
        <v>20563199.999999929</v>
      </c>
      <c r="G1488" s="34" t="str">
        <f t="shared" si="69"/>
        <v>Esta perdido</v>
      </c>
      <c r="H1488" s="34">
        <f t="shared" si="70"/>
        <v>0</v>
      </c>
      <c r="I1488" s="34">
        <f t="shared" si="71"/>
        <v>100396799.99999964</v>
      </c>
    </row>
    <row r="1489" spans="1:9" x14ac:dyDescent="0.35">
      <c r="A1489" s="31">
        <v>38149</v>
      </c>
      <c r="B1489" s="32" t="s">
        <v>15</v>
      </c>
      <c r="C1489" s="32" t="s">
        <v>16</v>
      </c>
      <c r="D1489" s="32" t="s">
        <v>19</v>
      </c>
      <c r="E1489" s="33">
        <v>16976399.99999994</v>
      </c>
      <c r="F1489" s="33">
        <v>1697639.9999999942</v>
      </c>
      <c r="G1489" s="34" t="str">
        <f t="shared" si="69"/>
        <v>Esta perdido</v>
      </c>
      <c r="H1489" s="34">
        <f t="shared" si="70"/>
        <v>950678.39999999688</v>
      </c>
      <c r="I1489" s="34" t="str">
        <f t="shared" si="71"/>
        <v>DEBE PROMOVERSE</v>
      </c>
    </row>
    <row r="1490" spans="1:9" x14ac:dyDescent="0.35">
      <c r="A1490" s="31">
        <v>38149</v>
      </c>
      <c r="B1490" s="32" t="s">
        <v>38</v>
      </c>
      <c r="C1490" s="32" t="s">
        <v>30</v>
      </c>
      <c r="D1490" s="32" t="s">
        <v>22</v>
      </c>
      <c r="E1490" s="33">
        <v>3284812.1599999885</v>
      </c>
      <c r="F1490" s="33">
        <v>164240.60799999943</v>
      </c>
      <c r="G1490" s="34" t="str">
        <f t="shared" si="69"/>
        <v>Esta perdido</v>
      </c>
      <c r="H1490" s="34">
        <f t="shared" si="70"/>
        <v>0</v>
      </c>
      <c r="I1490" s="34" t="str">
        <f t="shared" si="71"/>
        <v>DEBE PROMOVERSE</v>
      </c>
    </row>
    <row r="1491" spans="1:9" x14ac:dyDescent="0.35">
      <c r="A1491" s="31">
        <v>38149</v>
      </c>
      <c r="B1491" s="32" t="s">
        <v>32</v>
      </c>
      <c r="C1491" s="32" t="s">
        <v>31</v>
      </c>
      <c r="D1491" s="32" t="s">
        <v>24</v>
      </c>
      <c r="E1491" s="33">
        <v>1653972.3199999942</v>
      </c>
      <c r="F1491" s="33">
        <v>82698.615999999718</v>
      </c>
      <c r="G1491" s="34" t="str">
        <f t="shared" si="69"/>
        <v>Esta perdido</v>
      </c>
      <c r="H1491" s="34">
        <f t="shared" si="70"/>
        <v>0</v>
      </c>
      <c r="I1491" s="34" t="str">
        <f t="shared" si="71"/>
        <v>DEBE PROMOVERSE</v>
      </c>
    </row>
    <row r="1492" spans="1:9" x14ac:dyDescent="0.35">
      <c r="A1492" s="31">
        <v>38149</v>
      </c>
      <c r="B1492" s="32" t="s">
        <v>12</v>
      </c>
      <c r="C1492" s="32" t="s">
        <v>43</v>
      </c>
      <c r="D1492" s="32" t="s">
        <v>27</v>
      </c>
      <c r="E1492" s="33">
        <v>17337599.99999994</v>
      </c>
      <c r="F1492" s="33">
        <v>1733759.9999999942</v>
      </c>
      <c r="G1492" s="34" t="str">
        <f t="shared" si="69"/>
        <v>Esta perdido</v>
      </c>
      <c r="H1492" s="34">
        <f t="shared" si="70"/>
        <v>577342.07999999798</v>
      </c>
      <c r="I1492" s="34" t="str">
        <f t="shared" si="71"/>
        <v>DEBE PROMOVERSE</v>
      </c>
    </row>
    <row r="1493" spans="1:9" x14ac:dyDescent="0.35">
      <c r="A1493" s="31">
        <v>38149</v>
      </c>
      <c r="B1493" s="32" t="s">
        <v>29</v>
      </c>
      <c r="C1493" s="32" t="s">
        <v>13</v>
      </c>
      <c r="D1493" s="32" t="s">
        <v>28</v>
      </c>
      <c r="E1493" s="33">
        <v>62639999.999999784</v>
      </c>
      <c r="F1493" s="33">
        <v>10648799.999999965</v>
      </c>
      <c r="G1493" s="34" t="str">
        <f t="shared" si="69"/>
        <v>Esta perdido</v>
      </c>
      <c r="H1493" s="34">
        <f t="shared" si="70"/>
        <v>0</v>
      </c>
      <c r="I1493" s="34">
        <f t="shared" si="71"/>
        <v>51991199.999999821</v>
      </c>
    </row>
    <row r="1494" spans="1:9" x14ac:dyDescent="0.35">
      <c r="A1494" s="31">
        <v>38149</v>
      </c>
      <c r="B1494" s="32" t="s">
        <v>34</v>
      </c>
      <c r="C1494" s="32" t="s">
        <v>39</v>
      </c>
      <c r="D1494" s="32" t="s">
        <v>14</v>
      </c>
      <c r="E1494" s="33">
        <v>6754684.1599999769</v>
      </c>
      <c r="F1494" s="33">
        <v>5403747.3279999821</v>
      </c>
      <c r="G1494" s="34" t="str">
        <f t="shared" si="69"/>
        <v>Esta perdido</v>
      </c>
      <c r="H1494" s="34">
        <f t="shared" si="70"/>
        <v>1799447.8602239939</v>
      </c>
      <c r="I1494" s="34" t="str">
        <f t="shared" si="71"/>
        <v>DEBE PROMOVERSE</v>
      </c>
    </row>
    <row r="1495" spans="1:9" x14ac:dyDescent="0.35">
      <c r="A1495" s="31">
        <v>38149</v>
      </c>
      <c r="B1495" s="32" t="s">
        <v>41</v>
      </c>
      <c r="C1495" s="32" t="s">
        <v>18</v>
      </c>
      <c r="D1495" s="32" t="s">
        <v>17</v>
      </c>
      <c r="E1495" s="33">
        <v>127007999.99999958</v>
      </c>
      <c r="F1495" s="33">
        <v>21591359.999999929</v>
      </c>
      <c r="G1495" s="34" t="str">
        <f t="shared" si="69"/>
        <v>Esta perdido</v>
      </c>
      <c r="H1495" s="34">
        <f t="shared" si="70"/>
        <v>0</v>
      </c>
      <c r="I1495" s="34">
        <f t="shared" si="71"/>
        <v>105416639.99999966</v>
      </c>
    </row>
    <row r="1496" spans="1:9" x14ac:dyDescent="0.35">
      <c r="A1496" s="31">
        <v>38149</v>
      </c>
      <c r="B1496" s="32" t="s">
        <v>40</v>
      </c>
      <c r="C1496" s="32" t="s">
        <v>21</v>
      </c>
      <c r="D1496" s="32" t="s">
        <v>19</v>
      </c>
      <c r="E1496" s="33">
        <v>17819199.99999994</v>
      </c>
      <c r="F1496" s="33">
        <v>1781919.9999999942</v>
      </c>
      <c r="G1496" s="34" t="str">
        <f t="shared" si="69"/>
        <v>Esta perdido</v>
      </c>
      <c r="H1496" s="34">
        <f t="shared" si="70"/>
        <v>0</v>
      </c>
      <c r="I1496" s="34" t="str">
        <f t="shared" si="71"/>
        <v>DEBE PROMOVERSE</v>
      </c>
    </row>
    <row r="1497" spans="1:9" x14ac:dyDescent="0.35">
      <c r="A1497" s="31">
        <v>38149</v>
      </c>
      <c r="B1497" s="32" t="s">
        <v>33</v>
      </c>
      <c r="C1497" s="32" t="s">
        <v>23</v>
      </c>
      <c r="D1497" s="32" t="s">
        <v>22</v>
      </c>
      <c r="E1497" s="33">
        <v>3446739.5199999888</v>
      </c>
      <c r="F1497" s="33">
        <v>172336.97599999944</v>
      </c>
      <c r="G1497" s="34" t="str">
        <f t="shared" si="69"/>
        <v>Esta perdido</v>
      </c>
      <c r="H1497" s="34">
        <f t="shared" si="70"/>
        <v>96508.7065599997</v>
      </c>
      <c r="I1497" s="34" t="str">
        <f t="shared" si="71"/>
        <v>DEBE PROMOVERSE</v>
      </c>
    </row>
    <row r="1498" spans="1:9" x14ac:dyDescent="0.35">
      <c r="A1498" s="31">
        <v>38149</v>
      </c>
      <c r="B1498" s="32" t="s">
        <v>25</v>
      </c>
      <c r="C1498" s="32" t="s">
        <v>26</v>
      </c>
      <c r="D1498" s="32" t="s">
        <v>24</v>
      </c>
      <c r="E1498" s="33">
        <v>1734935.9999999942</v>
      </c>
      <c r="F1498" s="33">
        <v>86746.799999999712</v>
      </c>
      <c r="G1498" s="34" t="str">
        <f t="shared" si="69"/>
        <v>Esta perdido</v>
      </c>
      <c r="H1498" s="34">
        <f t="shared" si="70"/>
        <v>0</v>
      </c>
      <c r="I1498" s="34" t="str">
        <f t="shared" si="71"/>
        <v>DEBE PROMOVERSE</v>
      </c>
    </row>
    <row r="1499" spans="1:9" x14ac:dyDescent="0.35">
      <c r="A1499" s="31">
        <v>38149</v>
      </c>
      <c r="B1499" s="32" t="s">
        <v>36</v>
      </c>
      <c r="C1499" s="32" t="s">
        <v>16</v>
      </c>
      <c r="D1499" s="32" t="s">
        <v>27</v>
      </c>
      <c r="E1499" s="33">
        <v>65231999.999999776</v>
      </c>
      <c r="F1499" s="33">
        <v>11089439.999999963</v>
      </c>
      <c r="G1499" s="34" t="str">
        <f t="shared" si="69"/>
        <v>Esta perdido</v>
      </c>
      <c r="H1499" s="34">
        <f t="shared" si="70"/>
        <v>0</v>
      </c>
      <c r="I1499" s="34">
        <f t="shared" si="71"/>
        <v>54142559.999999814</v>
      </c>
    </row>
    <row r="1500" spans="1:9" x14ac:dyDescent="0.35">
      <c r="A1500" s="31">
        <v>38149</v>
      </c>
      <c r="B1500" s="32" t="s">
        <v>37</v>
      </c>
      <c r="C1500" s="32" t="s">
        <v>30</v>
      </c>
      <c r="D1500" s="32" t="s">
        <v>28</v>
      </c>
      <c r="E1500" s="33">
        <v>7032273.9199999766</v>
      </c>
      <c r="F1500" s="33">
        <v>5625819.1359999813</v>
      </c>
      <c r="G1500" s="34" t="str">
        <f t="shared" si="69"/>
        <v>Esta perdido</v>
      </c>
      <c r="H1500" s="34">
        <f t="shared" si="70"/>
        <v>0</v>
      </c>
      <c r="I1500" s="34" t="str">
        <f t="shared" si="71"/>
        <v>DEBE PROMOVERSE</v>
      </c>
    </row>
    <row r="1501" spans="1:9" x14ac:dyDescent="0.35">
      <c r="A1501" s="31">
        <v>38149</v>
      </c>
      <c r="B1501" s="32" t="s">
        <v>35</v>
      </c>
      <c r="C1501" s="32" t="s">
        <v>31</v>
      </c>
      <c r="D1501" s="32" t="s">
        <v>14</v>
      </c>
      <c r="E1501" s="33">
        <v>132191999.99999957</v>
      </c>
      <c r="F1501" s="33">
        <v>22472639.999999929</v>
      </c>
      <c r="G1501" s="34" t="str">
        <f t="shared" si="69"/>
        <v>Esta perdido</v>
      </c>
      <c r="H1501" s="34">
        <f t="shared" si="70"/>
        <v>0</v>
      </c>
      <c r="I1501" s="34">
        <f t="shared" si="71"/>
        <v>109719359.99999964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6"/>
  <sheetViews>
    <sheetView workbookViewId="0">
      <selection activeCell="G20" sqref="G20"/>
    </sheetView>
  </sheetViews>
  <sheetFormatPr baseColWidth="10" defaultRowHeight="14.5" x14ac:dyDescent="0.35"/>
  <cols>
    <col min="1" max="1" width="19.453125" customWidth="1"/>
  </cols>
  <sheetData>
    <row r="2" spans="1:8" ht="15.75" customHeight="1" x14ac:dyDescent="0.35">
      <c r="A2" s="63" t="s">
        <v>67</v>
      </c>
      <c r="B2" s="63"/>
      <c r="C2" s="63"/>
      <c r="D2" s="63"/>
      <c r="E2" s="63"/>
      <c r="F2" s="63"/>
      <c r="G2" s="63"/>
      <c r="H2" s="63"/>
    </row>
    <row r="3" spans="1:8" ht="18.75" customHeight="1" x14ac:dyDescent="0.35">
      <c r="A3" s="64"/>
      <c r="B3" s="65"/>
      <c r="C3" s="66"/>
      <c r="D3" s="67" t="s">
        <v>68</v>
      </c>
      <c r="E3" s="67"/>
      <c r="F3" s="68"/>
      <c r="G3" s="69"/>
      <c r="H3" s="70"/>
    </row>
    <row r="4" spans="1:8" x14ac:dyDescent="0.35">
      <c r="A4" s="71" t="s">
        <v>69</v>
      </c>
      <c r="B4" s="71"/>
      <c r="C4" s="13">
        <v>0.04</v>
      </c>
      <c r="D4" s="14" t="s">
        <v>50</v>
      </c>
      <c r="E4" s="15">
        <v>35000</v>
      </c>
      <c r="F4" s="71" t="s">
        <v>70</v>
      </c>
      <c r="G4" s="71"/>
      <c r="H4" s="13">
        <v>0.06</v>
      </c>
    </row>
    <row r="5" spans="1:8" x14ac:dyDescent="0.35">
      <c r="A5" s="71"/>
      <c r="B5" s="71"/>
      <c r="C5" s="13">
        <v>0.06</v>
      </c>
      <c r="D5" s="14" t="s">
        <v>52</v>
      </c>
      <c r="E5" s="16">
        <v>150000</v>
      </c>
      <c r="F5" s="71"/>
      <c r="G5" s="71"/>
      <c r="H5" s="13">
        <v>0.03</v>
      </c>
    </row>
    <row r="6" spans="1:8" x14ac:dyDescent="0.35">
      <c r="A6" s="71"/>
      <c r="B6" s="71"/>
      <c r="C6" s="17">
        <v>0.05</v>
      </c>
      <c r="D6" s="18" t="s">
        <v>51</v>
      </c>
      <c r="E6" s="19">
        <v>30000</v>
      </c>
      <c r="F6" s="71"/>
      <c r="G6" s="71"/>
      <c r="H6" s="13">
        <v>0.02</v>
      </c>
    </row>
  </sheetData>
  <mergeCells count="6">
    <mergeCell ref="A2:H2"/>
    <mergeCell ref="A3:C3"/>
    <mergeCell ref="D3:E3"/>
    <mergeCell ref="F3:H3"/>
    <mergeCell ref="A4:B6"/>
    <mergeCell ref="F4:G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6"/>
  <sheetViews>
    <sheetView zoomScale="85" zoomScaleNormal="85" workbookViewId="0">
      <pane ySplit="12" topLeftCell="A13" activePane="bottomLeft" state="frozen"/>
      <selection pane="bottomLeft" activeCell="H10" sqref="H10"/>
    </sheetView>
  </sheetViews>
  <sheetFormatPr baseColWidth="10" defaultRowHeight="14.5" x14ac:dyDescent="0.35"/>
  <cols>
    <col min="1" max="1" width="15" customWidth="1"/>
    <col min="2" max="2" width="15.81640625" customWidth="1"/>
    <col min="3" max="3" width="21.54296875" customWidth="1"/>
    <col min="4" max="4" width="14" customWidth="1"/>
  </cols>
  <sheetData>
    <row r="1" spans="1:12" x14ac:dyDescent="0.35">
      <c r="A1" s="72" t="s">
        <v>44</v>
      </c>
      <c r="B1" s="72"/>
      <c r="C1" s="72"/>
      <c r="D1" s="72"/>
    </row>
    <row r="2" spans="1:12" x14ac:dyDescent="0.35">
      <c r="A2" s="73"/>
      <c r="B2" s="73"/>
      <c r="C2" s="73"/>
      <c r="D2" s="73"/>
      <c r="I2" s="3"/>
      <c r="J2" s="3"/>
      <c r="K2" s="3"/>
      <c r="L2" s="3"/>
    </row>
    <row r="3" spans="1:12" ht="18.75" customHeight="1" x14ac:dyDescent="0.35">
      <c r="A3" s="74" t="s">
        <v>45</v>
      </c>
      <c r="B3" s="74" t="s">
        <v>46</v>
      </c>
      <c r="C3" s="74"/>
      <c r="D3" s="74"/>
    </row>
    <row r="4" spans="1:12" ht="18.75" customHeight="1" x14ac:dyDescent="0.35">
      <c r="A4" s="74"/>
      <c r="B4" s="4" t="s">
        <v>47</v>
      </c>
      <c r="C4" s="4" t="s">
        <v>48</v>
      </c>
      <c r="D4" s="4" t="s">
        <v>49</v>
      </c>
    </row>
    <row r="5" spans="1:12" x14ac:dyDescent="0.35">
      <c r="A5" s="5" t="s">
        <v>50</v>
      </c>
      <c r="B5" s="5">
        <f>IF(A5="Impresora",20,IF(A5="Mouse",35,40))</f>
        <v>35</v>
      </c>
      <c r="C5" s="6">
        <f>IF(AND(A5="Mouse"),B5*PORCENTAJES!$C$4+ARTICULOS!B5,IF((YA5="Teclado"),B5*PORCENTAJES!$C$5+ARTICULOS!B5,B5*PORCENTAJES!$C$6+ARTICULOS!B5))</f>
        <v>36.4</v>
      </c>
      <c r="D5" s="6">
        <f>(B5+C5)*30%</f>
        <v>21.42</v>
      </c>
    </row>
    <row r="6" spans="1:12" x14ac:dyDescent="0.35">
      <c r="A6" s="5" t="s">
        <v>51</v>
      </c>
      <c r="B6" s="5">
        <f t="shared" ref="B6:B11" si="0">IF(A6="Impresora",20,IF(A6="Mouse",35,40))</f>
        <v>40</v>
      </c>
      <c r="C6" s="6">
        <f>IF(AND(A6="Mouse"),B6*PORCENTAJES!$C$4+ARTICULOS!B6,IF((YA6="Teclado"),B6*PORCENTAJES!$C$5+ARTICULOS!B6,B6*PORCENTAJES!$C$6+ARTICULOS!B6))</f>
        <v>42</v>
      </c>
      <c r="D6" s="6">
        <f t="shared" ref="D6:D11" si="1">(B6+C6)*30%</f>
        <v>24.599999999999998</v>
      </c>
      <c r="F6" s="7"/>
    </row>
    <row r="7" spans="1:12" x14ac:dyDescent="0.35">
      <c r="A7" s="5" t="s">
        <v>50</v>
      </c>
      <c r="B7" s="5">
        <f t="shared" si="0"/>
        <v>35</v>
      </c>
      <c r="C7" s="6">
        <f>IF(AND(A7="Mouse"),B7*PORCENTAJES!$C$4+ARTICULOS!B7,IF((YA7="Teclado"),B7*PORCENTAJES!$C$5+ARTICULOS!B7,B7*PORCENTAJES!$C$6+ARTICULOS!B7))</f>
        <v>36.4</v>
      </c>
      <c r="D7" s="6">
        <f t="shared" si="1"/>
        <v>21.42</v>
      </c>
      <c r="F7" s="7"/>
    </row>
    <row r="8" spans="1:12" x14ac:dyDescent="0.35">
      <c r="A8" s="5" t="s">
        <v>52</v>
      </c>
      <c r="B8" s="5">
        <f t="shared" si="0"/>
        <v>20</v>
      </c>
      <c r="C8" s="6">
        <f>IF(AND(A8="Mouse"),B8*PORCENTAJES!$C$4+ARTICULOS!B8,IF((YA8="Teclado"),B8*PORCENTAJES!$C$5+ARTICULOS!B8,B8*PORCENTAJES!$C$6+ARTICULOS!B8))</f>
        <v>21</v>
      </c>
      <c r="D8" s="6">
        <f t="shared" si="1"/>
        <v>12.299999999999999</v>
      </c>
      <c r="F8" s="7"/>
    </row>
    <row r="9" spans="1:12" x14ac:dyDescent="0.35">
      <c r="A9" s="5" t="s">
        <v>51</v>
      </c>
      <c r="B9" s="5">
        <f t="shared" si="0"/>
        <v>40</v>
      </c>
      <c r="C9" s="6">
        <f>IF(AND(A9="Mouse"),B9*PORCENTAJES!$C$4+ARTICULOS!B9,IF((YA9="Teclado"),B9*PORCENTAJES!$C$5+ARTICULOS!B9,B9*PORCENTAJES!$C$6+ARTICULOS!B9))</f>
        <v>42</v>
      </c>
      <c r="D9" s="6">
        <f t="shared" si="1"/>
        <v>24.599999999999998</v>
      </c>
      <c r="F9" s="7"/>
    </row>
    <row r="10" spans="1:12" x14ac:dyDescent="0.35">
      <c r="A10" s="5" t="s">
        <v>50</v>
      </c>
      <c r="B10" s="5">
        <f t="shared" si="0"/>
        <v>35</v>
      </c>
      <c r="C10" s="6">
        <f>IF(AND(A10="Mouse"),B10*PORCENTAJES!$C$4+ARTICULOS!B10,IF((YA10="Teclado"),B10*PORCENTAJES!$C$5+ARTICULOS!B10,B10*PORCENTAJES!$C$6+ARTICULOS!B10))</f>
        <v>36.4</v>
      </c>
      <c r="D10" s="6">
        <f t="shared" si="1"/>
        <v>21.42</v>
      </c>
      <c r="F10" s="7"/>
    </row>
    <row r="11" spans="1:12" x14ac:dyDescent="0.35">
      <c r="A11" s="5" t="s">
        <v>52</v>
      </c>
      <c r="B11" s="5">
        <f t="shared" si="0"/>
        <v>20</v>
      </c>
      <c r="C11" s="6">
        <f>IF(AND(A11="Mouse"),B11*PORCENTAJES!$C$4+ARTICULOS!B11,IF((YA11="Teclado"),B11*PORCENTAJES!$C$5+ARTICULOS!B11,B11*PORCENTAJES!$C$6+ARTICULOS!B11))</f>
        <v>21</v>
      </c>
      <c r="D11" s="6">
        <f t="shared" si="1"/>
        <v>12.299999999999999</v>
      </c>
      <c r="F11" s="7"/>
    </row>
    <row r="12" spans="1:12" ht="23" x14ac:dyDescent="0.35">
      <c r="A12" s="8"/>
      <c r="B12" s="8" t="s">
        <v>53</v>
      </c>
      <c r="C12" s="8" t="s">
        <v>54</v>
      </c>
      <c r="D12" s="8" t="s">
        <v>55</v>
      </c>
      <c r="E12" s="8"/>
      <c r="F12" s="8"/>
      <c r="G12" s="8"/>
      <c r="H12" s="8"/>
    </row>
    <row r="14" spans="1:12" x14ac:dyDescent="0.35">
      <c r="A14" s="9" t="s">
        <v>56</v>
      </c>
      <c r="B14" s="9"/>
      <c r="C14" s="9"/>
      <c r="D14" s="9"/>
      <c r="E14" s="9"/>
      <c r="F14" s="9"/>
      <c r="G14" s="9"/>
      <c r="H14" s="9"/>
    </row>
    <row r="15" spans="1:12" x14ac:dyDescent="0.35">
      <c r="A15" s="9"/>
      <c r="B15" s="9"/>
      <c r="C15" s="9"/>
      <c r="D15" s="9"/>
      <c r="E15" s="9"/>
      <c r="F15" s="9"/>
      <c r="G15" s="9"/>
      <c r="H15" s="9"/>
    </row>
    <row r="16" spans="1:12" x14ac:dyDescent="0.35">
      <c r="A16" s="10" t="s">
        <v>57</v>
      </c>
      <c r="B16" s="10"/>
      <c r="C16" s="10"/>
      <c r="D16" s="10"/>
      <c r="E16" s="10"/>
      <c r="F16" s="10"/>
      <c r="G16" s="10"/>
    </row>
    <row r="17" spans="1:7" x14ac:dyDescent="0.35">
      <c r="A17" s="11" t="s">
        <v>58</v>
      </c>
      <c r="B17" s="10"/>
      <c r="C17" s="10"/>
      <c r="D17" s="10"/>
      <c r="E17" s="10"/>
      <c r="F17" s="10"/>
      <c r="G17" s="10"/>
    </row>
    <row r="18" spans="1:7" x14ac:dyDescent="0.35">
      <c r="A18" s="11" t="s">
        <v>59</v>
      </c>
      <c r="B18" s="10"/>
      <c r="C18" s="10"/>
      <c r="D18" s="10"/>
      <c r="E18" s="10"/>
      <c r="F18" s="10"/>
      <c r="G18" s="10"/>
    </row>
    <row r="19" spans="1:7" x14ac:dyDescent="0.35">
      <c r="A19" s="11" t="s">
        <v>60</v>
      </c>
      <c r="B19" s="10"/>
      <c r="C19" s="10"/>
      <c r="D19" s="10"/>
      <c r="E19" s="10"/>
      <c r="F19" s="10"/>
      <c r="G19" s="10"/>
    </row>
    <row r="20" spans="1:7" x14ac:dyDescent="0.35">
      <c r="A20" s="12" t="s">
        <v>61</v>
      </c>
      <c r="B20" s="10"/>
      <c r="C20" s="10"/>
      <c r="D20" s="10"/>
      <c r="E20" s="10"/>
      <c r="F20" s="10"/>
      <c r="G20" s="10"/>
    </row>
    <row r="21" spans="1:7" x14ac:dyDescent="0.35">
      <c r="A21" s="11" t="s">
        <v>62</v>
      </c>
      <c r="B21" s="10"/>
      <c r="C21" s="10"/>
      <c r="D21" s="10"/>
      <c r="E21" s="10"/>
      <c r="F21" s="10"/>
      <c r="G21" s="10"/>
    </row>
    <row r="22" spans="1:7" x14ac:dyDescent="0.35">
      <c r="A22" s="11" t="s">
        <v>63</v>
      </c>
      <c r="B22" s="10"/>
      <c r="C22" s="10"/>
      <c r="D22" s="10"/>
      <c r="E22" s="10"/>
      <c r="F22" s="10"/>
      <c r="G22" s="10"/>
    </row>
    <row r="23" spans="1:7" x14ac:dyDescent="0.35">
      <c r="A23" s="11" t="s">
        <v>64</v>
      </c>
      <c r="B23" s="10"/>
      <c r="C23" s="10"/>
      <c r="D23" s="10"/>
      <c r="E23" s="10"/>
      <c r="F23" s="10"/>
      <c r="G23" s="10"/>
    </row>
    <row r="24" spans="1:7" x14ac:dyDescent="0.35">
      <c r="A24" s="11" t="s">
        <v>65</v>
      </c>
      <c r="B24" s="10"/>
      <c r="C24" s="10"/>
      <c r="D24" s="10"/>
      <c r="E24" s="10"/>
      <c r="F24" s="10"/>
    </row>
    <row r="25" spans="1:7" x14ac:dyDescent="0.35">
      <c r="A25" s="11" t="s">
        <v>66</v>
      </c>
      <c r="B25" s="10"/>
      <c r="C25" s="10"/>
      <c r="D25" s="10"/>
      <c r="E25" s="10"/>
      <c r="F25" s="10"/>
      <c r="G25" s="10"/>
    </row>
    <row r="26" spans="1:7" x14ac:dyDescent="0.35">
      <c r="A26" s="11"/>
      <c r="B26" s="10"/>
      <c r="C26" s="10"/>
      <c r="D26" s="10"/>
      <c r="E26" s="10"/>
      <c r="F26" s="10"/>
      <c r="G26" s="10"/>
    </row>
  </sheetData>
  <mergeCells count="3">
    <mergeCell ref="A1:D2"/>
    <mergeCell ref="A3:A4"/>
    <mergeCell ref="B3:D3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5"/>
  <sheetViews>
    <sheetView tabSelected="1" zoomScaleNormal="100" workbookViewId="0">
      <selection activeCell="H24" sqref="H24"/>
    </sheetView>
  </sheetViews>
  <sheetFormatPr baseColWidth="10" defaultRowHeight="14.5" x14ac:dyDescent="0.35"/>
  <cols>
    <col min="1" max="1" width="26.26953125" customWidth="1"/>
    <col min="2" max="2" width="14.54296875" customWidth="1"/>
    <col min="3" max="4" width="13" customWidth="1"/>
    <col min="7" max="7" width="12.54296875" bestFit="1" customWidth="1"/>
  </cols>
  <sheetData>
    <row r="1" spans="1:4" x14ac:dyDescent="0.35">
      <c r="A1" s="78" t="s">
        <v>71</v>
      </c>
      <c r="B1" s="78"/>
      <c r="C1" s="78"/>
      <c r="D1" s="78"/>
    </row>
    <row r="2" spans="1:4" x14ac:dyDescent="0.35">
      <c r="A2" s="79"/>
      <c r="B2" s="79"/>
      <c r="C2" s="79"/>
      <c r="D2" s="79"/>
    </row>
    <row r="3" spans="1:4" x14ac:dyDescent="0.35">
      <c r="A3" s="80" t="s">
        <v>72</v>
      </c>
      <c r="B3" s="80" t="s">
        <v>73</v>
      </c>
      <c r="C3" s="80" t="s">
        <v>74</v>
      </c>
      <c r="D3" s="80" t="s">
        <v>75</v>
      </c>
    </row>
    <row r="4" spans="1:4" x14ac:dyDescent="0.35">
      <c r="A4" s="80"/>
      <c r="B4" s="80"/>
      <c r="C4" s="80"/>
      <c r="D4" s="80"/>
    </row>
    <row r="5" spans="1:4" x14ac:dyDescent="0.35">
      <c r="A5" s="6">
        <f>SUM(ARTICULOS!B5:B11+ARTICULOS!C5:C11+ARTICULOS!D5:D11)</f>
        <v>92.820000000000007</v>
      </c>
      <c r="B5" s="20">
        <f>IF(ARTICULOS!A5="Mouse",(TOTALES!A5*PORCENTAJES!$E$4),IF(ARTICULOS!A5="Impresora",(A5*PORCENTAJES!$E$5),(A5*PORCENTAJES!$E$6)))</f>
        <v>3248700.0000000005</v>
      </c>
      <c r="C5" s="21">
        <f>IF(ARTICULOS!A5="Impresora",(B5*PORCENTAJES!$H$4),IF(ARTICULOS!A5="Mouse",B5*PORCENTAJES!$H$5,B5*PORCENTAJES!$H$6))</f>
        <v>97461.000000000015</v>
      </c>
      <c r="D5" s="22" t="str">
        <f>IF(OR(ARTICULOS!A5="Mouse",ARTICULOS!A5="Impresora"),"Pad Mouse","USB")</f>
        <v>Pad Mouse</v>
      </c>
    </row>
    <row r="6" spans="1:4" x14ac:dyDescent="0.35">
      <c r="A6" s="6">
        <f>SUM(ARTICULOS!B6:B12+ARTICULOS!C6:C12+ARTICULOS!D6:D12)</f>
        <v>106.6</v>
      </c>
      <c r="B6" s="20">
        <f>IF(ARTICULOS!A6="Mouse",(TOTALES!A6*PORCENTAJES!$E$4),IF(ARTICULOS!A6="Impresora",(A6*PORCENTAJES!$E$5),(A6*PORCENTAJES!$E$6)))</f>
        <v>3198000</v>
      </c>
      <c r="C6" s="21">
        <f>IF(ARTICULOS!A6="Impresora",(B6*PORCENTAJES!$H$4),IF(ARTICULOS!A6="Mouse",B6*PORCENTAJES!$H$5,B6*PORCENTAJES!$H$6))</f>
        <v>63960</v>
      </c>
      <c r="D6" s="22" t="str">
        <f>IF(OR(ARTICULOS!A6="Mouse",ARTICULOS!A6="Impresora"),"Pad Mouse","USB")</f>
        <v>USB</v>
      </c>
    </row>
    <row r="7" spans="1:4" x14ac:dyDescent="0.35">
      <c r="A7" s="6">
        <f>SUM(ARTICULOS!B7:B13+ARTICULOS!C7:C13+ARTICULOS!D7:D13)</f>
        <v>92.820000000000007</v>
      </c>
      <c r="B7" s="20">
        <f>IF(ARTICULOS!A7="Mouse",(TOTALES!A7*PORCENTAJES!$E$4),IF(ARTICULOS!A7="Impresora",(A7*PORCENTAJES!$E$5),(A7*PORCENTAJES!$E$6)))</f>
        <v>3248700.0000000005</v>
      </c>
      <c r="C7" s="21">
        <f>IF(ARTICULOS!A7="Impresora",(B7*PORCENTAJES!$H$4),IF(ARTICULOS!A7="Mouse",B7*PORCENTAJES!$H$5,B7*PORCENTAJES!$H$6))</f>
        <v>97461.000000000015</v>
      </c>
      <c r="D7" s="22" t="str">
        <f>IF(OR(ARTICULOS!A7="Mouse",ARTICULOS!A7="Impresora"),"Pad Mouse","USB")</f>
        <v>Pad Mouse</v>
      </c>
    </row>
    <row r="8" spans="1:4" x14ac:dyDescent="0.35">
      <c r="A8" s="6">
        <f>SUM(ARTICULOS!B8:B14+ARTICULOS!C8:C14+ARTICULOS!D8:D14)</f>
        <v>53.3</v>
      </c>
      <c r="B8" s="20">
        <f>IF(ARTICULOS!A8="Mouse",(TOTALES!A8*PORCENTAJES!$E$4),IF(ARTICULOS!A8="Impresora",(A8*PORCENTAJES!$E$5),(A8*PORCENTAJES!$E$6)))</f>
        <v>7995000</v>
      </c>
      <c r="C8" s="21">
        <f>IF(ARTICULOS!A8="Impresora",(B8*PORCENTAJES!$H$4),IF(ARTICULOS!A8="Mouse",B8*PORCENTAJES!$H$5,B8*PORCENTAJES!$H$6))</f>
        <v>479700</v>
      </c>
      <c r="D8" s="22" t="str">
        <f>IF(OR(ARTICULOS!A8="Mouse",ARTICULOS!A8="Impresora"),"Pad Mouse","USB")</f>
        <v>Pad Mouse</v>
      </c>
    </row>
    <row r="9" spans="1:4" x14ac:dyDescent="0.35">
      <c r="A9" s="6">
        <f>SUM(ARTICULOS!B9:B15+ARTICULOS!C9:C15+ARTICULOS!D9:D15)</f>
        <v>106.6</v>
      </c>
      <c r="B9" s="20">
        <f>IF(ARTICULOS!A9="Mouse",(TOTALES!A9*PORCENTAJES!$E$4),IF(ARTICULOS!A9="Impresora",(A9*PORCENTAJES!$E$5),(A9*PORCENTAJES!$E$6)))</f>
        <v>3198000</v>
      </c>
      <c r="C9" s="21">
        <f>IF(ARTICULOS!A9="Impresora",(B9*PORCENTAJES!$H$4),IF(ARTICULOS!A9="Mouse",B9*PORCENTAJES!$H$5,B9*PORCENTAJES!$H$6))</f>
        <v>63960</v>
      </c>
      <c r="D9" s="22" t="str">
        <f>IF(OR(ARTICULOS!A9="Mouse",ARTICULOS!A9="Impresora"),"Pad Mouse","USB")</f>
        <v>USB</v>
      </c>
    </row>
    <row r="10" spans="1:4" x14ac:dyDescent="0.35">
      <c r="A10" s="6">
        <f>SUM(ARTICULOS!B10:B16+ARTICULOS!C10:C16+ARTICULOS!D10:D16)</f>
        <v>92.820000000000007</v>
      </c>
      <c r="B10" s="20">
        <f>IF(ARTICULOS!A10="Mouse",(TOTALES!A10*PORCENTAJES!$E$4),IF(ARTICULOS!A10="Impresora",(A10*PORCENTAJES!$E$5),(A10*PORCENTAJES!$E$6)))</f>
        <v>3248700.0000000005</v>
      </c>
      <c r="C10" s="21">
        <f>IF(ARTICULOS!A10="Impresora",(B10*PORCENTAJES!$H$4),IF(ARTICULOS!A10="Mouse",B10*PORCENTAJES!$H$5,B10*PORCENTAJES!$H$6))</f>
        <v>97461.000000000015</v>
      </c>
      <c r="D10" s="22" t="str">
        <f>IF(OR(ARTICULOS!A10="Mouse",ARTICULOS!A10="Impresora"),"Pad Mouse","USB")</f>
        <v>Pad Mouse</v>
      </c>
    </row>
    <row r="11" spans="1:4" x14ac:dyDescent="0.35">
      <c r="A11" s="6">
        <f>SUM(ARTICULOS!B11:B17+ARTICULOS!C11:C17+ARTICULOS!D11:D17)</f>
        <v>53.3</v>
      </c>
      <c r="B11" s="20">
        <f>IF(ARTICULOS!A11="Mouse",(TOTALES!A11*PORCENTAJES!$E$4),IF(ARTICULOS!A11="Impresora",(A11*PORCENTAJES!$E$5),(A11*PORCENTAJES!$E$6)))</f>
        <v>7995000</v>
      </c>
      <c r="C11" s="21">
        <f>IF(ARTICULOS!A11="Impresora",(B11*PORCENTAJES!$H$4),IF(ARTICULOS!A11="Mouse",B11*PORCENTAJES!$H$5,B11*PORCENTAJES!$H$6))</f>
        <v>479700</v>
      </c>
      <c r="D11" s="22" t="str">
        <f>IF(OR(ARTICULOS!A11="Mouse",ARTICULOS!A11="Impresora"),"Pad Mouse","USB")</f>
        <v>Pad Mouse</v>
      </c>
    </row>
    <row r="12" spans="1:4" ht="23" x14ac:dyDescent="0.35">
      <c r="A12" s="8" t="s">
        <v>55</v>
      </c>
      <c r="B12" s="8" t="s">
        <v>76</v>
      </c>
      <c r="C12" s="8" t="s">
        <v>76</v>
      </c>
      <c r="D12" s="8" t="s">
        <v>77</v>
      </c>
    </row>
    <row r="15" spans="1:4" ht="15.5" x14ac:dyDescent="0.35">
      <c r="A15" s="75" t="s">
        <v>78</v>
      </c>
      <c r="B15" s="76"/>
      <c r="C15" s="76"/>
      <c r="D15" s="77"/>
    </row>
    <row r="16" spans="1:4" x14ac:dyDescent="0.35">
      <c r="A16" s="23"/>
      <c r="B16" s="24" t="s">
        <v>47</v>
      </c>
      <c r="C16" s="24" t="s">
        <v>48</v>
      </c>
      <c r="D16" s="24" t="s">
        <v>49</v>
      </c>
    </row>
    <row r="17" spans="1:7" x14ac:dyDescent="0.35">
      <c r="A17" s="25" t="s">
        <v>79</v>
      </c>
      <c r="B17" s="81">
        <f>SUM(ARTICULOS!B5:B11)</f>
        <v>225</v>
      </c>
      <c r="C17" s="81">
        <f>SUM(ARTICULOS!C5:C11)</f>
        <v>235.20000000000002</v>
      </c>
      <c r="D17" s="82">
        <f>SUM(ARTICULOS!D5:D11)</f>
        <v>138.06</v>
      </c>
    </row>
    <row r="18" spans="1:7" x14ac:dyDescent="0.35">
      <c r="A18" s="25" t="s">
        <v>80</v>
      </c>
      <c r="B18" s="26">
        <f>AVERAGE(ARTICULOS!B5:B11)</f>
        <v>32.142857142857146</v>
      </c>
      <c r="C18" s="82">
        <f>AVERAGE(ARTICULOS!C5:C11)</f>
        <v>33.6</v>
      </c>
      <c r="D18" s="82">
        <f>AVERAGE(ARTICULOS!D5:D11)</f>
        <v>19.722857142857144</v>
      </c>
    </row>
    <row r="19" spans="1:7" x14ac:dyDescent="0.35">
      <c r="A19" s="25" t="s">
        <v>81</v>
      </c>
      <c r="B19" s="81">
        <f>MAX(ARTICULOS!B5:B11)</f>
        <v>40</v>
      </c>
      <c r="C19" s="82">
        <f>MAX(ARTICULOS!C5:C11)</f>
        <v>42</v>
      </c>
      <c r="D19" s="82">
        <f>MAX(ARTICULOS!D5:D11)</f>
        <v>24.599999999999998</v>
      </c>
    </row>
    <row r="20" spans="1:7" x14ac:dyDescent="0.35">
      <c r="A20" s="25" t="s">
        <v>82</v>
      </c>
      <c r="B20" s="26">
        <f>MIN(ARTICULOS!B5:B11)</f>
        <v>20</v>
      </c>
      <c r="C20" s="82">
        <f>MIN(ARTICULOS!C5:C11)</f>
        <v>21</v>
      </c>
      <c r="D20" s="82">
        <f>MIN(ARTICULOS!D5:D11)</f>
        <v>12.299999999999999</v>
      </c>
    </row>
    <row r="21" spans="1:7" x14ac:dyDescent="0.35">
      <c r="A21" s="25" t="s">
        <v>83</v>
      </c>
      <c r="B21" s="83">
        <f>SUM(B5:B11)</f>
        <v>32132100</v>
      </c>
    </row>
    <row r="22" spans="1:7" x14ac:dyDescent="0.35">
      <c r="A22" s="25" t="s">
        <v>84</v>
      </c>
      <c r="B22" s="83">
        <f>AVERAGE(B5:B11)</f>
        <v>4590300</v>
      </c>
    </row>
    <row r="23" spans="1:7" x14ac:dyDescent="0.35">
      <c r="A23" s="25" t="s">
        <v>85</v>
      </c>
      <c r="B23" s="83">
        <f>MAX(B5:B11)</f>
        <v>7995000</v>
      </c>
    </row>
    <row r="24" spans="1:7" x14ac:dyDescent="0.35">
      <c r="A24" s="25" t="s">
        <v>86</v>
      </c>
      <c r="B24" s="83">
        <f>MIN(B5:B11)</f>
        <v>3198000</v>
      </c>
    </row>
    <row r="25" spans="1:7" x14ac:dyDescent="0.35">
      <c r="A25" s="25" t="s">
        <v>87</v>
      </c>
      <c r="B25" s="83">
        <f>SUM(C5:C11)</f>
        <v>1379703</v>
      </c>
    </row>
    <row r="26" spans="1:7" x14ac:dyDescent="0.35">
      <c r="A26" s="25" t="s">
        <v>88</v>
      </c>
      <c r="B26" s="27">
        <f>SUM(F15)</f>
        <v>0</v>
      </c>
    </row>
    <row r="28" spans="1:7" x14ac:dyDescent="0.35">
      <c r="A28" s="11"/>
    </row>
    <row r="29" spans="1:7" x14ac:dyDescent="0.35">
      <c r="A29" s="11"/>
    </row>
    <row r="31" spans="1:7" x14ac:dyDescent="0.35">
      <c r="A31" s="11" t="s">
        <v>62</v>
      </c>
      <c r="B31" s="10"/>
      <c r="C31" s="10"/>
      <c r="D31" s="10"/>
      <c r="E31" s="10"/>
      <c r="F31" s="10"/>
      <c r="G31" s="10"/>
    </row>
    <row r="32" spans="1:7" x14ac:dyDescent="0.35">
      <c r="A32" s="11" t="s">
        <v>63</v>
      </c>
      <c r="B32" s="10"/>
      <c r="C32" s="10"/>
      <c r="D32" s="10"/>
      <c r="E32" s="10"/>
      <c r="F32" s="10"/>
      <c r="G32" s="10"/>
    </row>
    <row r="33" spans="1:7" x14ac:dyDescent="0.35">
      <c r="A33" s="11" t="s">
        <v>64</v>
      </c>
      <c r="B33" s="10"/>
      <c r="C33" s="10"/>
      <c r="D33" s="10"/>
      <c r="E33" s="10"/>
      <c r="F33" s="10"/>
      <c r="G33" s="10"/>
    </row>
    <row r="34" spans="1:7" x14ac:dyDescent="0.35">
      <c r="A34" s="11" t="s">
        <v>65</v>
      </c>
      <c r="B34" s="10"/>
      <c r="C34" s="10"/>
      <c r="D34" s="10"/>
      <c r="E34" s="10"/>
      <c r="F34" s="10"/>
    </row>
    <row r="35" spans="1:7" x14ac:dyDescent="0.35">
      <c r="A35" s="11" t="s">
        <v>66</v>
      </c>
      <c r="B35" s="10"/>
      <c r="C35" s="10"/>
      <c r="D35" s="10"/>
      <c r="E35" s="10"/>
      <c r="F35" s="10"/>
      <c r="G35" s="10"/>
    </row>
  </sheetData>
  <mergeCells count="6">
    <mergeCell ref="A15:D15"/>
    <mergeCell ref="A1:D2"/>
    <mergeCell ref="A3:A4"/>
    <mergeCell ref="B3:B4"/>
    <mergeCell ref="C3:C4"/>
    <mergeCell ref="D3:D4"/>
  </mergeCells>
  <printOptions verticalCentered="1"/>
  <pageMargins left="1.1811023622047245" right="1.1811023622047245" top="1.1811023622047245" bottom="1.1811023622047245" header="0.31496062992125984" footer="0.31496062992125984"/>
  <pageSetup scale="66" orientation="landscape" r:id="rId1"/>
  <headerFooter>
    <oddFooter>&amp;CDamaris Martinez Moreno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Conectores Y-O</vt:lpstr>
      <vt:lpstr>CONDICIONALES COMPUESTOS</vt:lpstr>
      <vt:lpstr>PORCENTAJES</vt:lpstr>
      <vt:lpstr>ARTICULOS</vt:lpstr>
      <vt:lpstr>TOTALES</vt:lpstr>
    </vt:vector>
  </TitlesOfParts>
  <Company>Cesde 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209</dc:creator>
  <cp:lastModifiedBy>desarrollo</cp:lastModifiedBy>
  <cp:lastPrinted>2024-01-24T17:08:28Z</cp:lastPrinted>
  <dcterms:created xsi:type="dcterms:W3CDTF">2019-03-28T15:55:50Z</dcterms:created>
  <dcterms:modified xsi:type="dcterms:W3CDTF">2024-01-24T17:08:55Z</dcterms:modified>
</cp:coreProperties>
</file>